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Users\okumu\Desktop\"/>
    </mc:Choice>
  </mc:AlternateContent>
  <xr:revisionPtr revIDLastSave="0" documentId="8_{69664993-A8F8-4A83-A25B-A028813C3171}" xr6:coauthVersionLast="47" xr6:coauthVersionMax="47" xr10:uidLastSave="{00000000-0000-0000-0000-000000000000}"/>
  <bookViews>
    <workbookView xWindow="5880" yWindow="675" windowWidth="21240" windowHeight="14625" tabRatio="848" xr2:uid="{00000000-000D-0000-FFFF-FFFF00000000}"/>
  </bookViews>
  <sheets>
    <sheet name="実行委員会より" sheetId="26" r:id="rId1"/>
    <sheet name="科目コード表" sheetId="33" r:id="rId2"/>
    <sheet name="大会年間管理表" sheetId="24" r:id="rId3"/>
    <sheet name="支部割当管理表" sheetId="29" r:id="rId4"/>
    <sheet name="NSF収支帳簿" sheetId="1" r:id="rId5"/>
    <sheet name="集計" sheetId="2" r:id="rId6"/>
    <sheet name="大会111" sheetId="12" r:id="rId7"/>
    <sheet name="記載121" sheetId="23" r:id="rId8"/>
    <sheet name="支部131" sheetId="14" r:id="rId9"/>
    <sheet name="公認料141" sheetId="15" r:id="rId10"/>
    <sheet name="誤入出金151" sheetId="16" r:id="rId11"/>
    <sheet name="雑収入161" sheetId="17" r:id="rId12"/>
    <sheet name="助成211" sheetId="18" r:id="rId13"/>
    <sheet name="報奨221" sheetId="19" r:id="rId14"/>
    <sheet name="報奨金対象者" sheetId="27" r:id="rId15"/>
    <sheet name="事業費231" sheetId="20" r:id="rId16"/>
    <sheet name="NBA貸付261" sheetId="32" r:id="rId17"/>
    <sheet name="NSF決算" sheetId="28" r:id="rId18"/>
    <sheet name="Sheet10" sheetId="42" r:id="rId19"/>
    <sheet name="Sheet11" sheetId="43" r:id="rId20"/>
    <sheet name="担当者名簿" sheetId="31" state="hidden" r:id="rId21"/>
    <sheet name="Sheet1" sheetId="30" state="hidden" r:id="rId22"/>
  </sheets>
  <definedNames>
    <definedName name="junc" localSheetId="7">#REF!</definedName>
    <definedName name="junc">#REF!</definedName>
    <definedName name="jund" localSheetId="7">#REF!</definedName>
    <definedName name="jund">#REF!</definedName>
    <definedName name="juni" localSheetId="7">#REF!</definedName>
    <definedName name="juni">#REF!</definedName>
    <definedName name="juni1" localSheetId="7">#REF!</definedName>
    <definedName name="juni1">#REF!</definedName>
    <definedName name="_xlnm.Print_Area" localSheetId="2">大会年間管理表!$A$1:$X$845</definedName>
    <definedName name="_xlnm.Print_Area" localSheetId="20">担当者名簿!$A$2:$L$37</definedName>
    <definedName name="tes" localSheetId="7">#REF!</definedName>
    <definedName name="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412" i="1" l="1"/>
  <c r="L1413" i="1"/>
  <c r="L1414" i="1"/>
  <c r="L1415" i="1"/>
  <c r="L1416" i="1"/>
  <c r="L1417" i="1"/>
  <c r="L1418" i="1"/>
  <c r="L1419" i="1"/>
  <c r="L1420" i="1"/>
  <c r="L1421" i="1"/>
  <c r="L1422" i="1"/>
  <c r="L1423" i="1"/>
  <c r="L1424" i="1"/>
  <c r="L1425" i="1"/>
  <c r="L1426" i="1"/>
  <c r="L1427" i="1"/>
  <c r="L1428" i="1"/>
  <c r="L1429" i="1"/>
  <c r="L1430" i="1"/>
  <c r="L1431" i="1"/>
  <c r="L1432" i="1"/>
  <c r="L1433" i="1"/>
  <c r="L1434" i="1"/>
  <c r="L1435" i="1"/>
  <c r="L1436" i="1"/>
  <c r="L1437" i="1"/>
  <c r="L1438" i="1"/>
  <c r="L1439" i="1"/>
  <c r="L1440" i="1"/>
  <c r="L1441" i="1"/>
  <c r="L1442" i="1"/>
  <c r="L1443" i="1"/>
  <c r="L1444" i="1"/>
  <c r="L1445" i="1"/>
  <c r="L1446" i="1"/>
  <c r="L1447" i="1"/>
  <c r="L1448" i="1"/>
  <c r="L1449" i="1"/>
  <c r="L1450" i="1"/>
  <c r="L1451" i="1"/>
  <c r="L1452" i="1"/>
  <c r="L1453" i="1"/>
  <c r="L1454" i="1"/>
  <c r="L1455" i="1"/>
  <c r="L1456" i="1"/>
  <c r="L1457" i="1"/>
  <c r="L1458" i="1"/>
  <c r="L1459" i="1"/>
  <c r="L1460" i="1"/>
  <c r="L1461" i="1"/>
  <c r="L1462" i="1"/>
  <c r="L1463" i="1"/>
  <c r="L1464" i="1"/>
  <c r="L1465" i="1"/>
  <c r="L1466" i="1"/>
  <c r="L1467" i="1"/>
  <c r="L1468" i="1"/>
  <c r="L1469" i="1"/>
  <c r="L1470" i="1"/>
  <c r="L1471" i="1"/>
  <c r="L1472" i="1"/>
  <c r="L1473" i="1"/>
  <c r="L1474" i="1"/>
  <c r="L1475" i="1"/>
  <c r="L1476" i="1"/>
  <c r="L1477" i="1"/>
  <c r="L1478" i="1"/>
  <c r="L1479" i="1"/>
  <c r="L1480" i="1"/>
  <c r="L1481" i="1"/>
  <c r="L1482" i="1"/>
  <c r="L1483" i="1"/>
  <c r="L1484" i="1"/>
  <c r="L1485" i="1"/>
  <c r="L1486" i="1"/>
  <c r="L1487" i="1"/>
  <c r="L1488" i="1"/>
  <c r="L1489" i="1"/>
  <c r="L1490" i="1"/>
  <c r="L1491" i="1"/>
  <c r="L1492" i="1"/>
  <c r="L1493" i="1"/>
  <c r="L1494" i="1"/>
  <c r="L1495" i="1"/>
  <c r="L1496" i="1"/>
  <c r="L1497" i="1"/>
  <c r="L1498" i="1"/>
  <c r="L1499" i="1"/>
  <c r="L1500" i="1"/>
  <c r="L1501" i="1"/>
  <c r="L1502" i="1"/>
  <c r="L1503" i="1"/>
  <c r="L1504" i="1"/>
  <c r="L1505" i="1"/>
  <c r="L1506" i="1"/>
  <c r="L1507" i="1"/>
  <c r="L1508" i="1"/>
  <c r="L1509" i="1"/>
  <c r="L1510" i="1"/>
  <c r="L1511" i="1"/>
  <c r="L1512" i="1"/>
  <c r="L1513" i="1"/>
  <c r="L1514" i="1"/>
  <c r="L1515" i="1"/>
  <c r="L1516" i="1"/>
  <c r="L1517" i="1"/>
  <c r="L1518" i="1"/>
  <c r="L1519" i="1"/>
  <c r="L1520" i="1"/>
  <c r="L1521" i="1"/>
  <c r="L1522" i="1"/>
  <c r="L1523" i="1"/>
  <c r="L1524" i="1"/>
  <c r="L1525" i="1"/>
  <c r="L1526" i="1"/>
  <c r="L1527" i="1"/>
  <c r="L1528" i="1"/>
  <c r="L1529" i="1"/>
  <c r="L1530" i="1"/>
  <c r="L1531" i="1"/>
  <c r="L1532" i="1"/>
  <c r="L1533" i="1"/>
  <c r="L1534" i="1"/>
  <c r="L1535" i="1"/>
  <c r="L1536" i="1"/>
  <c r="L1537" i="1"/>
  <c r="L1538" i="1"/>
  <c r="L1539" i="1"/>
  <c r="L1540" i="1"/>
  <c r="X4" i="24" l="1"/>
  <c r="W4" i="24"/>
  <c r="V4" i="24"/>
  <c r="U4" i="24"/>
  <c r="T4" i="24"/>
  <c r="S4" i="24"/>
  <c r="R4" i="24"/>
  <c r="Q4" i="24"/>
  <c r="P4" i="24"/>
  <c r="O4" i="24"/>
  <c r="N4" i="24"/>
  <c r="M4" i="24"/>
  <c r="L4" i="24"/>
  <c r="N80" i="24"/>
  <c r="L80" i="24"/>
  <c r="E252" i="12"/>
  <c r="E100" i="18"/>
  <c r="E97" i="18"/>
  <c r="E98" i="18" s="1"/>
  <c r="E99" i="18" s="1"/>
  <c r="E86" i="18"/>
  <c r="E87" i="18" s="1"/>
  <c r="L156" i="24"/>
  <c r="M80" i="24"/>
  <c r="N2" i="24" l="1"/>
  <c r="K244" i="12"/>
  <c r="E353" i="15"/>
  <c r="E354" i="15"/>
  <c r="E355" i="15"/>
  <c r="E356" i="15"/>
  <c r="E357" i="15"/>
  <c r="E358" i="15"/>
  <c r="E359" i="15"/>
  <c r="E360" i="15"/>
  <c r="E361" i="15"/>
  <c r="K179" i="14"/>
  <c r="K210" i="23"/>
  <c r="K211" i="23"/>
  <c r="K212" i="23"/>
  <c r="K213" i="23"/>
  <c r="E274" i="12"/>
  <c r="E275" i="12" s="1"/>
  <c r="E276" i="12" s="1"/>
  <c r="E277" i="12"/>
  <c r="E251" i="12"/>
  <c r="E253" i="12" s="1"/>
  <c r="E254" i="12" s="1"/>
  <c r="E255" i="12" s="1"/>
  <c r="E256" i="12" s="1"/>
  <c r="E257" i="12" s="1"/>
  <c r="E258" i="12" s="1"/>
  <c r="E259" i="12" s="1"/>
  <c r="E260" i="12" s="1"/>
  <c r="E261" i="12" s="1"/>
  <c r="E262" i="12" s="1"/>
  <c r="E263" i="12" s="1"/>
  <c r="E264" i="12" s="1"/>
  <c r="E265" i="12" s="1"/>
  <c r="E266" i="12" s="1"/>
  <c r="E267" i="12" s="1"/>
  <c r="E268" i="12" s="1"/>
  <c r="E269" i="12" s="1"/>
  <c r="E270" i="12" s="1"/>
  <c r="E271" i="12" s="1"/>
  <c r="E272" i="12" s="1"/>
  <c r="E273" i="12" s="1"/>
  <c r="K333" i="15"/>
  <c r="K334" i="15" s="1"/>
  <c r="K324" i="15"/>
  <c r="K325" i="15"/>
  <c r="K326" i="15"/>
  <c r="K327" i="15"/>
  <c r="K328" i="15"/>
  <c r="K329" i="15"/>
  <c r="K330" i="15"/>
  <c r="K331" i="15"/>
  <c r="K332" i="15"/>
  <c r="K335" i="15"/>
  <c r="K336" i="15"/>
  <c r="K337" i="15"/>
  <c r="K338" i="15"/>
  <c r="K339" i="15"/>
  <c r="E362" i="15"/>
  <c r="E363" i="15"/>
  <c r="K238" i="23"/>
  <c r="E238" i="23"/>
  <c r="X80" i="24" l="1"/>
  <c r="W80" i="24"/>
  <c r="V80" i="24"/>
  <c r="U80" i="24"/>
  <c r="T80" i="24"/>
  <c r="S80" i="24"/>
  <c r="R80" i="24"/>
  <c r="Q80" i="24"/>
  <c r="P80" i="24"/>
  <c r="O80" i="24"/>
  <c r="K224" i="27"/>
  <c r="N78" i="24" l="1"/>
  <c r="N55" i="2" l="1"/>
  <c r="O55" i="2" s="1"/>
  <c r="I436" i="28"/>
  <c r="J436" i="28" s="1"/>
  <c r="I435" i="28"/>
  <c r="J435" i="28" s="1"/>
  <c r="H428" i="28"/>
  <c r="J427" i="28"/>
  <c r="J416" i="28"/>
  <c r="J415" i="28"/>
  <c r="J410" i="28"/>
  <c r="J409" i="28"/>
  <c r="J408" i="28"/>
  <c r="J407" i="28"/>
  <c r="J406" i="28"/>
  <c r="J405" i="28"/>
  <c r="I426" i="28" s="1"/>
  <c r="J404" i="28"/>
  <c r="J403" i="28"/>
  <c r="J402" i="28"/>
  <c r="J401" i="28"/>
  <c r="J400" i="28"/>
  <c r="J399" i="28"/>
  <c r="J398" i="28"/>
  <c r="J393" i="28"/>
  <c r="J392" i="28"/>
  <c r="J391" i="28"/>
  <c r="J390" i="28"/>
  <c r="J389" i="28"/>
  <c r="J388" i="28"/>
  <c r="J387" i="28"/>
  <c r="J386" i="28"/>
  <c r="J385" i="28"/>
  <c r="N54" i="2"/>
  <c r="O54" i="2" s="1"/>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 i="2"/>
  <c r="J5" i="2" s="1"/>
  <c r="J6" i="2" s="1"/>
  <c r="J7" i="2" s="1"/>
  <c r="J8" i="2" s="1"/>
  <c r="J9" i="2" s="1"/>
  <c r="J10" i="2" s="1"/>
  <c r="J11" i="2" s="1"/>
  <c r="J12" i="2" s="1"/>
  <c r="J13" i="2" s="1"/>
  <c r="J14" i="2" s="1"/>
  <c r="J15" i="2" s="1"/>
  <c r="J16" i="2" s="1"/>
  <c r="E92" i="18"/>
  <c r="J423" i="28" l="1"/>
  <c r="J424" i="28"/>
  <c r="J417" i="28"/>
  <c r="J395" i="28"/>
  <c r="I421" i="28"/>
  <c r="I422" i="28"/>
  <c r="I425" i="28"/>
  <c r="J420" i="28"/>
  <c r="J411" i="28"/>
  <c r="E93" i="16"/>
  <c r="J429" i="28" l="1"/>
  <c r="J432" i="28" s="1"/>
  <c r="M47" i="2"/>
  <c r="O25" i="2"/>
  <c r="O24" i="2"/>
  <c r="N45" i="2" s="1"/>
  <c r="O35" i="2"/>
  <c r="K93" i="16"/>
  <c r="K94" i="16" s="1"/>
  <c r="K95" i="16" s="1"/>
  <c r="E199" i="14"/>
  <c r="E200" i="14" s="1"/>
  <c r="E201" i="14" s="1"/>
  <c r="E202" i="14" s="1"/>
  <c r="E203" i="14" s="1"/>
  <c r="E204" i="14" s="1"/>
  <c r="E205" i="14" s="1"/>
  <c r="E206" i="14" s="1"/>
  <c r="E207" i="14" s="1"/>
  <c r="E208" i="14" s="1"/>
  <c r="E209" i="14" s="1"/>
  <c r="E210" i="14" s="1"/>
  <c r="E211" i="14" s="1"/>
  <c r="E212" i="14" s="1"/>
  <c r="E213" i="14" s="1"/>
  <c r="E244" i="12"/>
  <c r="E245" i="12" s="1"/>
  <c r="E246" i="12" s="1"/>
  <c r="E247" i="12" s="1"/>
  <c r="E248" i="12" s="1"/>
  <c r="E249" i="12" s="1"/>
  <c r="E250" i="12" s="1"/>
  <c r="E108" i="20"/>
  <c r="X156" i="24"/>
  <c r="W156" i="24"/>
  <c r="V156" i="24"/>
  <c r="U156" i="24"/>
  <c r="T156" i="24"/>
  <c r="S156" i="24"/>
  <c r="R156" i="24"/>
  <c r="Q156" i="24"/>
  <c r="P156" i="24"/>
  <c r="O156" i="24"/>
  <c r="N156" i="24"/>
  <c r="M156" i="24"/>
  <c r="E72" i="17"/>
  <c r="E73" i="17"/>
  <c r="E74" i="17"/>
  <c r="E75" i="17" s="1"/>
  <c r="E64" i="17"/>
  <c r="E65" i="17"/>
  <c r="E66" i="17"/>
  <c r="E67" i="17"/>
  <c r="E68" i="17"/>
  <c r="E69" i="17"/>
  <c r="E70" i="17" s="1"/>
  <c r="E71" i="17" s="1"/>
  <c r="E76" i="17"/>
  <c r="E77" i="17"/>
  <c r="E78" i="17"/>
  <c r="K199" i="14"/>
  <c r="K200" i="14" s="1"/>
  <c r="E196" i="14"/>
  <c r="E197" i="14"/>
  <c r="E198" i="14"/>
  <c r="E215" i="14"/>
  <c r="E333" i="15"/>
  <c r="E334" i="15" s="1"/>
  <c r="E335" i="15" s="1"/>
  <c r="E336" i="15" s="1"/>
  <c r="E337" i="15" s="1"/>
  <c r="E338" i="15" s="1"/>
  <c r="E339" i="15" s="1"/>
  <c r="E340" i="15" s="1"/>
  <c r="E341" i="15" s="1"/>
  <c r="E342" i="15" s="1"/>
  <c r="E330" i="15"/>
  <c r="E331" i="15"/>
  <c r="E332" i="15"/>
  <c r="E243" i="12"/>
  <c r="O34" i="2"/>
  <c r="E228" i="23"/>
  <c r="E229" i="23" s="1"/>
  <c r="E223" i="23"/>
  <c r="E224" i="23"/>
  <c r="E225" i="23"/>
  <c r="E226" i="23"/>
  <c r="E227" i="23"/>
  <c r="E234" i="23"/>
  <c r="E235" i="23"/>
  <c r="E427" i="28"/>
  <c r="E416" i="28"/>
  <c r="E415" i="28"/>
  <c r="E410" i="28"/>
  <c r="E409" i="28"/>
  <c r="E408" i="28"/>
  <c r="E407" i="28"/>
  <c r="E405" i="28"/>
  <c r="D426" i="28" s="1"/>
  <c r="E404" i="28"/>
  <c r="E403" i="28"/>
  <c r="D425" i="28" s="1"/>
  <c r="E402" i="28"/>
  <c r="E401" i="28"/>
  <c r="E400" i="28"/>
  <c r="E399" i="28"/>
  <c r="E398" i="28"/>
  <c r="E393" i="28"/>
  <c r="E392" i="28"/>
  <c r="E391" i="28"/>
  <c r="E390" i="28"/>
  <c r="E389" i="28"/>
  <c r="E388" i="28"/>
  <c r="E387" i="28"/>
  <c r="E386" i="28"/>
  <c r="E385" i="28"/>
  <c r="E395" i="28" s="1"/>
  <c r="E89" i="18"/>
  <c r="E90" i="18"/>
  <c r="E91" i="18"/>
  <c r="E93" i="18"/>
  <c r="E94" i="18" s="1"/>
  <c r="E83" i="18"/>
  <c r="E78" i="18"/>
  <c r="E79" i="18"/>
  <c r="E80" i="18"/>
  <c r="E81" i="18"/>
  <c r="E82" i="18"/>
  <c r="E84" i="18"/>
  <c r="E85" i="18"/>
  <c r="E88" i="18"/>
  <c r="E179" i="14"/>
  <c r="E180" i="14" s="1"/>
  <c r="E181" i="14" s="1"/>
  <c r="E182" i="14" s="1"/>
  <c r="E183" i="14" s="1"/>
  <c r="E184" i="14" s="1"/>
  <c r="E185" i="14" s="1"/>
  <c r="E186" i="14" s="1"/>
  <c r="E187" i="14" s="1"/>
  <c r="E188" i="14" s="1"/>
  <c r="E189" i="14" s="1"/>
  <c r="E190" i="14" s="1"/>
  <c r="E191" i="14" s="1"/>
  <c r="E192" i="14" s="1"/>
  <c r="E193" i="14" s="1"/>
  <c r="E194" i="14" s="1"/>
  <c r="E195" i="14" s="1"/>
  <c r="E176" i="14"/>
  <c r="E177" i="14"/>
  <c r="E178" i="14"/>
  <c r="E216" i="14"/>
  <c r="E217" i="14"/>
  <c r="E218" i="14"/>
  <c r="E219" i="14" s="1"/>
  <c r="E220" i="14" s="1"/>
  <c r="E221" i="14" s="1"/>
  <c r="E222" i="14" s="1"/>
  <c r="E223" i="14" s="1"/>
  <c r="E224" i="14" s="1"/>
  <c r="E225" i="14" s="1"/>
  <c r="E226" i="14" s="1"/>
  <c r="E227" i="14" s="1"/>
  <c r="E228" i="14" s="1"/>
  <c r="E229" i="14" s="1"/>
  <c r="E230" i="14" s="1"/>
  <c r="E231" i="14" s="1"/>
  <c r="E232" i="14" s="1"/>
  <c r="E233" i="14" s="1"/>
  <c r="E234" i="14" s="1"/>
  <c r="E235" i="14" s="1"/>
  <c r="E99" i="20"/>
  <c r="E100" i="20" s="1"/>
  <c r="E101" i="20" s="1"/>
  <c r="E102" i="20" s="1"/>
  <c r="E103" i="20" s="1"/>
  <c r="E104" i="20" s="1"/>
  <c r="E105" i="20" s="1"/>
  <c r="E63" i="17"/>
  <c r="E59" i="17"/>
  <c r="E60" i="17"/>
  <c r="E61" i="17"/>
  <c r="E62" i="17"/>
  <c r="K91" i="16"/>
  <c r="E91" i="16"/>
  <c r="K322" i="15"/>
  <c r="K323" i="15" s="1"/>
  <c r="K287" i="15"/>
  <c r="K288" i="15" s="1"/>
  <c r="K289" i="15" s="1"/>
  <c r="K290" i="15" s="1"/>
  <c r="K291" i="15" s="1"/>
  <c r="K249" i="15"/>
  <c r="K250" i="15"/>
  <c r="K251" i="15"/>
  <c r="K252" i="15"/>
  <c r="K253" i="15"/>
  <c r="K254" i="15"/>
  <c r="K255" i="15"/>
  <c r="K256" i="15"/>
  <c r="K257" i="15"/>
  <c r="K258" i="15"/>
  <c r="K259" i="15"/>
  <c r="K260" i="15"/>
  <c r="K261" i="15"/>
  <c r="K262" i="15"/>
  <c r="K263" i="15"/>
  <c r="K264" i="15"/>
  <c r="K265" i="15"/>
  <c r="K266" i="15"/>
  <c r="K267" i="15"/>
  <c r="K268" i="15"/>
  <c r="K269" i="15"/>
  <c r="K270" i="15"/>
  <c r="K271" i="15"/>
  <c r="K272" i="15"/>
  <c r="K273" i="15"/>
  <c r="K274" i="15"/>
  <c r="K275" i="15"/>
  <c r="K276" i="15"/>
  <c r="K277" i="15"/>
  <c r="K278" i="15"/>
  <c r="K279" i="15"/>
  <c r="K280" i="15"/>
  <c r="K281" i="15"/>
  <c r="K282" i="15"/>
  <c r="K283" i="15"/>
  <c r="K284" i="15"/>
  <c r="K285" i="15"/>
  <c r="K286" i="15"/>
  <c r="K292" i="15"/>
  <c r="K293" i="15"/>
  <c r="K294" i="15"/>
  <c r="K295" i="15"/>
  <c r="K296" i="15"/>
  <c r="K297" i="15"/>
  <c r="K298" i="15"/>
  <c r="K299" i="15"/>
  <c r="K300" i="15"/>
  <c r="K301" i="15"/>
  <c r="K302" i="15"/>
  <c r="K303" i="15"/>
  <c r="K304" i="15"/>
  <c r="K305" i="15"/>
  <c r="K306" i="15"/>
  <c r="K307" i="15"/>
  <c r="K308" i="15"/>
  <c r="K309" i="15"/>
  <c r="K310" i="15"/>
  <c r="K311" i="15"/>
  <c r="K312" i="15"/>
  <c r="K313" i="15"/>
  <c r="K314" i="15"/>
  <c r="K315" i="15"/>
  <c r="K316" i="15"/>
  <c r="K317" i="15"/>
  <c r="K318" i="15"/>
  <c r="K319" i="15"/>
  <c r="K320" i="15"/>
  <c r="K321" i="15"/>
  <c r="K340" i="15"/>
  <c r="K341" i="15"/>
  <c r="K342" i="15"/>
  <c r="K353" i="15"/>
  <c r="K354" i="15"/>
  <c r="K355" i="15"/>
  <c r="K356" i="15"/>
  <c r="K357" i="15"/>
  <c r="K358" i="15"/>
  <c r="K359" i="15"/>
  <c r="K360" i="15"/>
  <c r="K361" i="15"/>
  <c r="K362" i="15"/>
  <c r="K363" i="15"/>
  <c r="K364" i="15"/>
  <c r="K365" i="15"/>
  <c r="K366" i="15"/>
  <c r="K367" i="15"/>
  <c r="K368" i="15"/>
  <c r="K369" i="15"/>
  <c r="K370" i="15"/>
  <c r="K371" i="15"/>
  <c r="K372" i="15"/>
  <c r="K373" i="15"/>
  <c r="E322" i="15"/>
  <c r="E323" i="15" s="1"/>
  <c r="E324" i="15" s="1"/>
  <c r="E325" i="15" s="1"/>
  <c r="E326" i="15" s="1"/>
  <c r="E327" i="15" s="1"/>
  <c r="E328" i="15" s="1"/>
  <c r="E329" i="15" s="1"/>
  <c r="E287" i="15"/>
  <c r="E288" i="15" s="1"/>
  <c r="E289" i="15" s="1"/>
  <c r="E290" i="15" s="1"/>
  <c r="E291" i="15" s="1"/>
  <c r="E292" i="15" s="1"/>
  <c r="E293" i="15" s="1"/>
  <c r="E294" i="15" s="1"/>
  <c r="E295" i="15" s="1"/>
  <c r="E296" i="15" s="1"/>
  <c r="E297" i="15" s="1"/>
  <c r="E298" i="15" s="1"/>
  <c r="E299" i="15" s="1"/>
  <c r="E300" i="15" s="1"/>
  <c r="E301" i="15" s="1"/>
  <c r="E302" i="15" s="1"/>
  <c r="E303" i="15" s="1"/>
  <c r="E304" i="15" s="1"/>
  <c r="E305" i="15" s="1"/>
  <c r="E306" i="15" s="1"/>
  <c r="E307" i="15" s="1"/>
  <c r="E308" i="15" s="1"/>
  <c r="E309" i="15" s="1"/>
  <c r="E310" i="15" s="1"/>
  <c r="E311" i="15" s="1"/>
  <c r="E312" i="15" s="1"/>
  <c r="E313" i="15" s="1"/>
  <c r="E314" i="15" s="1"/>
  <c r="E315" i="15" s="1"/>
  <c r="E316" i="15" s="1"/>
  <c r="E317" i="15" s="1"/>
  <c r="E318" i="15" s="1"/>
  <c r="E319" i="15" s="1"/>
  <c r="E283" i="15"/>
  <c r="E284" i="15"/>
  <c r="E285" i="15"/>
  <c r="E286" i="15"/>
  <c r="E320" i="15"/>
  <c r="E321" i="15"/>
  <c r="K247" i="15"/>
  <c r="K248" i="15" s="1"/>
  <c r="K221" i="15"/>
  <c r="K222" i="15" s="1"/>
  <c r="K176" i="15"/>
  <c r="K148" i="15"/>
  <c r="K112" i="15"/>
  <c r="K113" i="15" s="1"/>
  <c r="K114" i="15" s="1"/>
  <c r="K115" i="15" s="1"/>
  <c r="K116" i="15" s="1"/>
  <c r="K74" i="15"/>
  <c r="K75" i="15" s="1"/>
  <c r="K76" i="15" s="1"/>
  <c r="K77" i="15" s="1"/>
  <c r="K36" i="15"/>
  <c r="K37" i="15"/>
  <c r="K38" i="15"/>
  <c r="K3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8" i="15"/>
  <c r="K79" i="15"/>
  <c r="K80" i="15"/>
  <c r="K81" i="15"/>
  <c r="K82" i="15"/>
  <c r="K83" i="15"/>
  <c r="K84" i="15"/>
  <c r="K85" i="15"/>
  <c r="K86" i="15"/>
  <c r="K87" i="15"/>
  <c r="K88" i="15"/>
  <c r="K89" i="15"/>
  <c r="K90" i="15"/>
  <c r="K91" i="15"/>
  <c r="K92" i="15"/>
  <c r="K93" i="15"/>
  <c r="K94" i="15"/>
  <c r="K95" i="15"/>
  <c r="K96" i="15"/>
  <c r="K97" i="15"/>
  <c r="K98" i="15"/>
  <c r="K99" i="15"/>
  <c r="K100" i="15"/>
  <c r="K101" i="15"/>
  <c r="K102" i="15"/>
  <c r="K103" i="15"/>
  <c r="K104" i="15"/>
  <c r="K105" i="15"/>
  <c r="K106" i="15"/>
  <c r="K107" i="15"/>
  <c r="K108" i="15"/>
  <c r="K109" i="15"/>
  <c r="K110" i="15"/>
  <c r="K111" i="15"/>
  <c r="K117" i="15"/>
  <c r="K118" i="15"/>
  <c r="K119" i="15"/>
  <c r="K120" i="15"/>
  <c r="K121" i="15"/>
  <c r="K122" i="15"/>
  <c r="K123" i="15"/>
  <c r="K124" i="15"/>
  <c r="K125" i="15"/>
  <c r="K126" i="15"/>
  <c r="K127" i="15"/>
  <c r="K128" i="15"/>
  <c r="K129" i="15"/>
  <c r="K130" i="15"/>
  <c r="K131" i="15"/>
  <c r="K132" i="15"/>
  <c r="K133" i="15"/>
  <c r="K134" i="15"/>
  <c r="K135" i="15"/>
  <c r="K136" i="15"/>
  <c r="K137" i="15"/>
  <c r="K138" i="15"/>
  <c r="K139" i="15"/>
  <c r="K140" i="15"/>
  <c r="K141" i="15"/>
  <c r="K142" i="15"/>
  <c r="K143" i="15"/>
  <c r="K144" i="15"/>
  <c r="K145" i="15"/>
  <c r="K146" i="15"/>
  <c r="K147" i="15"/>
  <c r="K153" i="15"/>
  <c r="K154" i="15"/>
  <c r="K155" i="15"/>
  <c r="K156" i="15"/>
  <c r="K157" i="15"/>
  <c r="K158" i="15"/>
  <c r="K159" i="15"/>
  <c r="K160" i="15"/>
  <c r="K161" i="15"/>
  <c r="K162" i="15"/>
  <c r="K163" i="15"/>
  <c r="K164" i="15"/>
  <c r="K165" i="15"/>
  <c r="K166" i="15"/>
  <c r="K167" i="15"/>
  <c r="K168" i="15"/>
  <c r="K169" i="15"/>
  <c r="K170" i="15"/>
  <c r="K171" i="15"/>
  <c r="K172" i="15"/>
  <c r="K173" i="15"/>
  <c r="K174" i="15"/>
  <c r="K175" i="15"/>
  <c r="K180" i="15"/>
  <c r="K181" i="15"/>
  <c r="K182" i="15"/>
  <c r="K183" i="15"/>
  <c r="K184" i="15"/>
  <c r="K185" i="15"/>
  <c r="K186" i="15"/>
  <c r="K187" i="15"/>
  <c r="K188" i="15"/>
  <c r="K189" i="15"/>
  <c r="K190" i="15"/>
  <c r="K191" i="15"/>
  <c r="K192" i="15"/>
  <c r="K193" i="15"/>
  <c r="K194" i="15"/>
  <c r="K195" i="15"/>
  <c r="K196" i="15"/>
  <c r="K197" i="15"/>
  <c r="K198" i="15"/>
  <c r="K199" i="15"/>
  <c r="K200" i="15"/>
  <c r="K201" i="15"/>
  <c r="K202" i="15"/>
  <c r="K203" i="15"/>
  <c r="K204" i="15"/>
  <c r="K205" i="15"/>
  <c r="K206" i="15"/>
  <c r="K207" i="15"/>
  <c r="K208" i="15"/>
  <c r="K209" i="15"/>
  <c r="K210" i="15"/>
  <c r="K211" i="15"/>
  <c r="K212" i="15"/>
  <c r="K213" i="15"/>
  <c r="K214" i="15"/>
  <c r="K215" i="15"/>
  <c r="K216" i="15"/>
  <c r="K217" i="15"/>
  <c r="K218" i="15"/>
  <c r="K219" i="15"/>
  <c r="K220" i="15"/>
  <c r="K223" i="15"/>
  <c r="K224" i="15"/>
  <c r="K225" i="15"/>
  <c r="K226" i="15"/>
  <c r="K227" i="15"/>
  <c r="K228" i="15"/>
  <c r="K229" i="15"/>
  <c r="K230" i="15"/>
  <c r="K231" i="15"/>
  <c r="K232" i="15"/>
  <c r="K233" i="15"/>
  <c r="K234" i="15"/>
  <c r="K235" i="15"/>
  <c r="K236" i="15"/>
  <c r="K237" i="15"/>
  <c r="K238" i="15"/>
  <c r="K239" i="15"/>
  <c r="K240" i="15"/>
  <c r="K241" i="15"/>
  <c r="K242" i="15"/>
  <c r="K243" i="15"/>
  <c r="K244" i="15"/>
  <c r="K245" i="15"/>
  <c r="K246" i="15"/>
  <c r="K229" i="23"/>
  <c r="K230" i="23" s="1"/>
  <c r="E238" i="12"/>
  <c r="E239" i="12" s="1"/>
  <c r="E240" i="12" s="1"/>
  <c r="E241" i="12" s="1"/>
  <c r="E242" i="12" s="1"/>
  <c r="E36" i="12"/>
  <c r="E37" i="12" s="1"/>
  <c r="E38" i="12" s="1"/>
  <c r="E39" i="12" s="1"/>
  <c r="E40" i="12" s="1"/>
  <c r="E41" i="12" s="1"/>
  <c r="E42" i="12" s="1"/>
  <c r="E43" i="12" s="1"/>
  <c r="E44" i="12" s="1"/>
  <c r="E45" i="12" s="1"/>
  <c r="E46" i="12" s="1"/>
  <c r="E47" i="12" s="1"/>
  <c r="E48" i="12" s="1"/>
  <c r="E49" i="12" s="1"/>
  <c r="E50" i="12" s="1"/>
  <c r="E51" i="12" s="1"/>
  <c r="E52" i="12" s="1"/>
  <c r="E53" i="12" s="1"/>
  <c r="E54" i="12" s="1"/>
  <c r="E55" i="12" s="1"/>
  <c r="E56" i="12" s="1"/>
  <c r="E57" i="12" s="1"/>
  <c r="E58" i="12" s="1"/>
  <c r="E59" i="12" s="1"/>
  <c r="E60" i="12" s="1"/>
  <c r="E61" i="12" s="1"/>
  <c r="E62" i="12" s="1"/>
  <c r="E213" i="12"/>
  <c r="E214" i="12" s="1"/>
  <c r="E215" i="12" s="1"/>
  <c r="E216" i="12" s="1"/>
  <c r="E217" i="12" s="1"/>
  <c r="E218" i="12" s="1"/>
  <c r="E219" i="12" s="1"/>
  <c r="E220" i="12" s="1"/>
  <c r="E221" i="12" s="1"/>
  <c r="E222" i="12" s="1"/>
  <c r="E223" i="12" s="1"/>
  <c r="E224" i="12" s="1"/>
  <c r="E225" i="12" s="1"/>
  <c r="E226" i="12" s="1"/>
  <c r="E227" i="12" s="1"/>
  <c r="E228" i="12" s="1"/>
  <c r="E229" i="12" s="1"/>
  <c r="E230" i="12" s="1"/>
  <c r="E231" i="12" s="1"/>
  <c r="E232" i="12" s="1"/>
  <c r="E233" i="12" s="1"/>
  <c r="E234" i="12" s="1"/>
  <c r="E235" i="12" s="1"/>
  <c r="E236" i="12" s="1"/>
  <c r="E237" i="12"/>
  <c r="K238" i="12"/>
  <c r="K239" i="12" s="1"/>
  <c r="K230" i="12"/>
  <c r="K231" i="12"/>
  <c r="K232" i="12"/>
  <c r="K233" i="12"/>
  <c r="K234" i="12"/>
  <c r="K235" i="12"/>
  <c r="K236" i="12"/>
  <c r="K237" i="12"/>
  <c r="K240" i="12"/>
  <c r="K241" i="12" s="1"/>
  <c r="K242" i="12"/>
  <c r="K243" i="12"/>
  <c r="K245" i="12" s="1"/>
  <c r="E373" i="28"/>
  <c r="E362" i="28"/>
  <c r="E361" i="28"/>
  <c r="E356" i="28"/>
  <c r="E355" i="28"/>
  <c r="E354" i="28"/>
  <c r="E353" i="28"/>
  <c r="E351" i="28"/>
  <c r="D372" i="28" s="1"/>
  <c r="E350" i="28"/>
  <c r="E349" i="28"/>
  <c r="E348" i="28"/>
  <c r="E347" i="28"/>
  <c r="E346" i="28"/>
  <c r="E345" i="28"/>
  <c r="E344" i="28"/>
  <c r="E339" i="28"/>
  <c r="E338" i="28"/>
  <c r="E337" i="28"/>
  <c r="E336" i="28"/>
  <c r="E335" i="28"/>
  <c r="E334" i="28"/>
  <c r="E333" i="28"/>
  <c r="E332" i="28"/>
  <c r="E331" i="28"/>
  <c r="E201" i="23"/>
  <c r="E202" i="23" s="1"/>
  <c r="E203" i="23" s="1"/>
  <c r="E204" i="23" s="1"/>
  <c r="E205" i="23" s="1"/>
  <c r="E206" i="23" s="1"/>
  <c r="E207" i="23" s="1"/>
  <c r="E208" i="23" s="1"/>
  <c r="E209" i="23" s="1"/>
  <c r="E210" i="23" s="1"/>
  <c r="E211" i="23" s="1"/>
  <c r="E212" i="23" s="1"/>
  <c r="E213" i="23" s="1"/>
  <c r="E214" i="23" s="1"/>
  <c r="E215" i="23" s="1"/>
  <c r="E216" i="23" s="1"/>
  <c r="E217" i="23" s="1"/>
  <c r="E218" i="23" s="1"/>
  <c r="E219" i="23" s="1"/>
  <c r="E220" i="23" s="1"/>
  <c r="E221" i="23" s="1"/>
  <c r="E222" i="23" s="1"/>
  <c r="E177" i="23"/>
  <c r="E87" i="20"/>
  <c r="E88" i="20" s="1"/>
  <c r="E89" i="20" s="1"/>
  <c r="E90" i="20" s="1"/>
  <c r="E91" i="20" s="1"/>
  <c r="E92" i="20" s="1"/>
  <c r="E93" i="20" s="1"/>
  <c r="E94" i="20" s="1"/>
  <c r="E78" i="20"/>
  <c r="E79" i="20" s="1"/>
  <c r="E80" i="20" s="1"/>
  <c r="E81" i="20" s="1"/>
  <c r="E82" i="20" s="1"/>
  <c r="E69" i="19"/>
  <c r="E70" i="19"/>
  <c r="E71" i="19"/>
  <c r="E72" i="19"/>
  <c r="E73" i="19" s="1"/>
  <c r="E74" i="19" s="1"/>
  <c r="E54" i="19"/>
  <c r="E55" i="19" s="1"/>
  <c r="E56" i="19" s="1"/>
  <c r="E57" i="19" s="1"/>
  <c r="E58" i="19" s="1"/>
  <c r="E66" i="19"/>
  <c r="E67" i="19" s="1"/>
  <c r="E68" i="19" s="1"/>
  <c r="E59" i="19"/>
  <c r="E60" i="19"/>
  <c r="E47" i="19"/>
  <c r="E48" i="19" s="1"/>
  <c r="E61" i="19"/>
  <c r="E62" i="19"/>
  <c r="E63" i="19"/>
  <c r="E64" i="19"/>
  <c r="E65" i="19"/>
  <c r="E75" i="19"/>
  <c r="E76" i="19"/>
  <c r="K66" i="19"/>
  <c r="K54" i="19"/>
  <c r="E236" i="23"/>
  <c r="E237" i="23"/>
  <c r="E239" i="23"/>
  <c r="E240" i="23"/>
  <c r="E241" i="23"/>
  <c r="E242" i="23" s="1"/>
  <c r="E243" i="23" s="1"/>
  <c r="E244" i="23" s="1"/>
  <c r="E245" i="23" s="1"/>
  <c r="E246" i="23" s="1"/>
  <c r="E247" i="23" s="1"/>
  <c r="E248" i="23" s="1"/>
  <c r="E249" i="23" s="1"/>
  <c r="E250" i="23" s="1"/>
  <c r="E251" i="23" s="1"/>
  <c r="E252" i="23" s="1"/>
  <c r="E253" i="23" s="1"/>
  <c r="E254" i="23" s="1"/>
  <c r="E255" i="23" s="1"/>
  <c r="E256" i="23" s="1"/>
  <c r="E257" i="23" s="1"/>
  <c r="E258" i="23" s="1"/>
  <c r="E259" i="23" s="1"/>
  <c r="E260" i="23" s="1"/>
  <c r="E261" i="23" s="1"/>
  <c r="X228" i="24"/>
  <c r="W228" i="24"/>
  <c r="V228" i="24"/>
  <c r="U228" i="24"/>
  <c r="T228" i="24"/>
  <c r="S228" i="24"/>
  <c r="R228" i="24"/>
  <c r="Q228" i="24"/>
  <c r="P228" i="24"/>
  <c r="O228" i="24"/>
  <c r="N228" i="24"/>
  <c r="M228" i="24"/>
  <c r="L228" i="24"/>
  <c r="E41" i="17"/>
  <c r="E42" i="17"/>
  <c r="E43" i="17"/>
  <c r="E44" i="17"/>
  <c r="E45" i="17"/>
  <c r="E46" i="17" s="1"/>
  <c r="E47" i="17"/>
  <c r="E48" i="17"/>
  <c r="E49" i="17"/>
  <c r="E50" i="17"/>
  <c r="E51" i="17"/>
  <c r="E52" i="17" s="1"/>
  <c r="E53" i="17"/>
  <c r="E54" i="17"/>
  <c r="E55" i="17"/>
  <c r="E56" i="17"/>
  <c r="E57" i="17"/>
  <c r="E58" i="17" s="1"/>
  <c r="K75" i="18"/>
  <c r="K76" i="18"/>
  <c r="K77" i="18"/>
  <c r="K78" i="18"/>
  <c r="K79" i="18"/>
  <c r="K80" i="18"/>
  <c r="K81" i="18"/>
  <c r="K82" i="18"/>
  <c r="K83" i="18"/>
  <c r="K84" i="18"/>
  <c r="K85" i="18"/>
  <c r="K86" i="18"/>
  <c r="K87" i="18"/>
  <c r="K158" i="14"/>
  <c r="K159" i="14" s="1"/>
  <c r="K160" i="14" s="1"/>
  <c r="E158" i="14"/>
  <c r="E159" i="14" s="1"/>
  <c r="E160" i="14" s="1"/>
  <c r="E161" i="14" s="1"/>
  <c r="E162" i="14" s="1"/>
  <c r="E163" i="14" s="1"/>
  <c r="E164" i="14" s="1"/>
  <c r="E165" i="14" s="1"/>
  <c r="E166" i="14" s="1"/>
  <c r="E167" i="14" s="1"/>
  <c r="E168" i="14" s="1"/>
  <c r="E169" i="14" s="1"/>
  <c r="E170" i="14" s="1"/>
  <c r="E171" i="14" s="1"/>
  <c r="E172" i="14" s="1"/>
  <c r="E173" i="14" s="1"/>
  <c r="E174" i="14" s="1"/>
  <c r="E175" i="14" s="1"/>
  <c r="E155" i="14"/>
  <c r="E156" i="14"/>
  <c r="E157" i="14"/>
  <c r="K10" i="20"/>
  <c r="K11" i="20"/>
  <c r="K12" i="20"/>
  <c r="K13" i="20"/>
  <c r="K14" i="20"/>
  <c r="K15" i="20"/>
  <c r="K16" i="20"/>
  <c r="K17" i="20"/>
  <c r="K18" i="20"/>
  <c r="K19" i="20"/>
  <c r="K20" i="20"/>
  <c r="K21" i="20"/>
  <c r="K22" i="20"/>
  <c r="K23" i="20"/>
  <c r="K24" i="20"/>
  <c r="K25" i="20"/>
  <c r="K26" i="20"/>
  <c r="K27" i="20"/>
  <c r="K28" i="20"/>
  <c r="K29" i="20"/>
  <c r="K30" i="20"/>
  <c r="K31" i="20"/>
  <c r="K32" i="20"/>
  <c r="K33" i="20"/>
  <c r="K34" i="20"/>
  <c r="K35" i="20"/>
  <c r="K36" i="20"/>
  <c r="K37" i="20"/>
  <c r="K38" i="20"/>
  <c r="K39" i="20"/>
  <c r="K40" i="20"/>
  <c r="K41" i="20"/>
  <c r="K42" i="20"/>
  <c r="K43" i="20"/>
  <c r="K44" i="20"/>
  <c r="K45" i="20"/>
  <c r="K46" i="20"/>
  <c r="K47" i="20"/>
  <c r="K48" i="20"/>
  <c r="K49" i="20"/>
  <c r="K50" i="20"/>
  <c r="K51" i="20"/>
  <c r="K52" i="20"/>
  <c r="K53" i="20"/>
  <c r="K54" i="20"/>
  <c r="K55" i="20"/>
  <c r="K56" i="20"/>
  <c r="K57" i="20"/>
  <c r="K58" i="20"/>
  <c r="K59" i="20"/>
  <c r="K60" i="20"/>
  <c r="K61" i="20"/>
  <c r="K62" i="20"/>
  <c r="K63" i="20"/>
  <c r="K64" i="20"/>
  <c r="K65" i="20"/>
  <c r="K66" i="20"/>
  <c r="K67" i="20"/>
  <c r="K68" i="20"/>
  <c r="K69" i="20"/>
  <c r="K70" i="20"/>
  <c r="K71" i="20"/>
  <c r="K72" i="20"/>
  <c r="K73" i="20"/>
  <c r="K74" i="20"/>
  <c r="K75" i="20"/>
  <c r="K76" i="20"/>
  <c r="K77" i="20"/>
  <c r="K78" i="20"/>
  <c r="K79" i="20"/>
  <c r="K80" i="20"/>
  <c r="K81" i="20"/>
  <c r="K82" i="20"/>
  <c r="K83" i="20"/>
  <c r="K84" i="20"/>
  <c r="K85" i="20"/>
  <c r="K86" i="20"/>
  <c r="K87" i="20"/>
  <c r="K88" i="20"/>
  <c r="K89" i="20"/>
  <c r="K90" i="20"/>
  <c r="K91" i="20"/>
  <c r="K92" i="20"/>
  <c r="K93" i="20"/>
  <c r="K94" i="20"/>
  <c r="K95" i="20"/>
  <c r="H290" i="28"/>
  <c r="K290" i="28" s="1"/>
  <c r="J281" i="28"/>
  <c r="I281" i="28"/>
  <c r="H281" i="28"/>
  <c r="K277" i="28"/>
  <c r="E319" i="28"/>
  <c r="E308" i="28"/>
  <c r="E307" i="28"/>
  <c r="E302" i="28"/>
  <c r="E301" i="28"/>
  <c r="E300" i="28"/>
  <c r="E299" i="28"/>
  <c r="E297" i="28"/>
  <c r="D318" i="28" s="1"/>
  <c r="E296" i="28"/>
  <c r="E295" i="28"/>
  <c r="E294" i="28"/>
  <c r="E293" i="28"/>
  <c r="E292" i="28"/>
  <c r="E291" i="28"/>
  <c r="E290" i="28"/>
  <c r="E285" i="28"/>
  <c r="E284" i="28"/>
  <c r="E283" i="28"/>
  <c r="E282" i="28"/>
  <c r="E281" i="28"/>
  <c r="E280" i="28"/>
  <c r="E279" i="28"/>
  <c r="E278" i="28"/>
  <c r="E277" i="28"/>
  <c r="E200" i="23"/>
  <c r="H227" i="28"/>
  <c r="J227" i="28"/>
  <c r="I227" i="28"/>
  <c r="K224" i="28"/>
  <c r="K223" i="28"/>
  <c r="H236" i="28"/>
  <c r="K236" i="28" s="1"/>
  <c r="K81" i="16"/>
  <c r="K82" i="16" s="1"/>
  <c r="K83" i="16" s="1"/>
  <c r="K84" i="16" s="1"/>
  <c r="K85" i="16" s="1"/>
  <c r="K86" i="16" s="1"/>
  <c r="K87" i="16" s="1"/>
  <c r="K88" i="16" s="1"/>
  <c r="E81" i="16"/>
  <c r="E82" i="16" s="1"/>
  <c r="E83" i="16" s="1"/>
  <c r="E84" i="16" s="1"/>
  <c r="E85" i="16" s="1"/>
  <c r="E86" i="16" s="1"/>
  <c r="E87" i="16" s="1"/>
  <c r="E88" i="16" s="1"/>
  <c r="E89" i="16" s="1"/>
  <c r="K202" i="23"/>
  <c r="K203" i="23" s="1"/>
  <c r="K204" i="23" s="1"/>
  <c r="K205" i="23" s="1"/>
  <c r="K213" i="12"/>
  <c r="K214" i="12" s="1"/>
  <c r="K215" i="12" s="1"/>
  <c r="K216" i="12" s="1"/>
  <c r="E212" i="12"/>
  <c r="E265" i="28"/>
  <c r="E254" i="28"/>
  <c r="E253" i="28"/>
  <c r="E248" i="28"/>
  <c r="E247" i="28"/>
  <c r="E246" i="28"/>
  <c r="E245" i="28"/>
  <c r="E243" i="28"/>
  <c r="D264" i="28" s="1"/>
  <c r="E242" i="28"/>
  <c r="E241" i="28"/>
  <c r="E240" i="28"/>
  <c r="E239" i="28"/>
  <c r="E238" i="28"/>
  <c r="E237" i="28"/>
  <c r="E236" i="28"/>
  <c r="E231" i="28"/>
  <c r="E230" i="28"/>
  <c r="E229" i="28"/>
  <c r="E228" i="28"/>
  <c r="E227" i="28"/>
  <c r="E226" i="28"/>
  <c r="E225" i="28"/>
  <c r="E224" i="28"/>
  <c r="E223" i="28"/>
  <c r="K195" i="12"/>
  <c r="X302" i="24"/>
  <c r="W302" i="24"/>
  <c r="V302" i="24"/>
  <c r="U302" i="24"/>
  <c r="T302" i="24"/>
  <c r="S302" i="24"/>
  <c r="R302" i="24"/>
  <c r="Q302" i="24"/>
  <c r="P302" i="24"/>
  <c r="O302" i="24"/>
  <c r="N302" i="24"/>
  <c r="M302" i="24"/>
  <c r="L302" i="24"/>
  <c r="O11" i="2"/>
  <c r="O12" i="2"/>
  <c r="O46" i="2"/>
  <c r="M956" i="1"/>
  <c r="M957" i="1"/>
  <c r="M958" i="1"/>
  <c r="M959" i="1"/>
  <c r="M960" i="1"/>
  <c r="M961" i="1"/>
  <c r="M962" i="1"/>
  <c r="M963" i="1"/>
  <c r="K204" i="12"/>
  <c r="K205" i="12"/>
  <c r="I3" i="30"/>
  <c r="I4" i="30"/>
  <c r="I5" i="30"/>
  <c r="B6" i="30"/>
  <c r="C6" i="30"/>
  <c r="D6" i="30"/>
  <c r="E6" i="30"/>
  <c r="F6" i="30"/>
  <c r="G6" i="30"/>
  <c r="I9" i="30"/>
  <c r="I10" i="30"/>
  <c r="I11" i="30"/>
  <c r="B12" i="30"/>
  <c r="C12" i="30"/>
  <c r="D12" i="30"/>
  <c r="E12" i="30"/>
  <c r="F12" i="30"/>
  <c r="G12" i="30"/>
  <c r="B34" i="30"/>
  <c r="C34" i="30"/>
  <c r="E6" i="28"/>
  <c r="E7" i="28"/>
  <c r="E8" i="28"/>
  <c r="E9" i="28"/>
  <c r="E10" i="28"/>
  <c r="E11" i="28"/>
  <c r="E12" i="28"/>
  <c r="E16" i="28"/>
  <c r="E17" i="28"/>
  <c r="E18" i="28"/>
  <c r="E19" i="28"/>
  <c r="E20" i="28"/>
  <c r="E28" i="28"/>
  <c r="E29" i="28"/>
  <c r="E37" i="28"/>
  <c r="E38" i="28"/>
  <c r="E39" i="28"/>
  <c r="E40" i="28"/>
  <c r="E41" i="28"/>
  <c r="E42" i="28"/>
  <c r="E43" i="28"/>
  <c r="E47" i="28"/>
  <c r="E48" i="28"/>
  <c r="E49" i="28"/>
  <c r="E50" i="28"/>
  <c r="E51" i="28"/>
  <c r="E59" i="28"/>
  <c r="E60" i="28"/>
  <c r="E68" i="28"/>
  <c r="E69" i="28"/>
  <c r="E70" i="28"/>
  <c r="E71" i="28"/>
  <c r="E72" i="28"/>
  <c r="E73" i="28"/>
  <c r="E74" i="28"/>
  <c r="E78" i="28"/>
  <c r="E79" i="28"/>
  <c r="E80" i="28"/>
  <c r="E81" i="28"/>
  <c r="E82" i="28"/>
  <c r="E90" i="28"/>
  <c r="E91" i="28"/>
  <c r="E99" i="28"/>
  <c r="E100" i="28"/>
  <c r="E101" i="28"/>
  <c r="E102" i="28"/>
  <c r="E103" i="28"/>
  <c r="E104" i="28"/>
  <c r="E105" i="28"/>
  <c r="E109" i="28"/>
  <c r="E110" i="28"/>
  <c r="E111" i="28"/>
  <c r="E112" i="28"/>
  <c r="E113" i="28"/>
  <c r="E121" i="28"/>
  <c r="E122" i="28"/>
  <c r="E129" i="28"/>
  <c r="K129" i="28"/>
  <c r="E130" i="28"/>
  <c r="K130" i="28"/>
  <c r="E131" i="28"/>
  <c r="K131" i="28"/>
  <c r="E132" i="28"/>
  <c r="K132" i="28"/>
  <c r="E133" i="28"/>
  <c r="K133" i="28"/>
  <c r="E134" i="28"/>
  <c r="K134" i="28"/>
  <c r="E135" i="28"/>
  <c r="K135" i="28"/>
  <c r="K136" i="28"/>
  <c r="K137" i="28"/>
  <c r="K138" i="28"/>
  <c r="E139" i="28"/>
  <c r="K139" i="28"/>
  <c r="E140" i="28"/>
  <c r="H140" i="28"/>
  <c r="I140" i="28"/>
  <c r="J140" i="28"/>
  <c r="E141" i="28"/>
  <c r="E142" i="28"/>
  <c r="E143" i="28"/>
  <c r="H146" i="28"/>
  <c r="K146" i="28" s="1"/>
  <c r="E151" i="28"/>
  <c r="E152" i="28"/>
  <c r="K159" i="28"/>
  <c r="E160" i="28"/>
  <c r="K160" i="28"/>
  <c r="E161" i="28"/>
  <c r="E162" i="28"/>
  <c r="E163" i="28"/>
  <c r="E164" i="28"/>
  <c r="E165" i="28"/>
  <c r="E166" i="28"/>
  <c r="H168" i="28"/>
  <c r="I168" i="28"/>
  <c r="J168" i="28"/>
  <c r="E170" i="28"/>
  <c r="E171" i="28"/>
  <c r="E172" i="28"/>
  <c r="E173" i="28"/>
  <c r="E175" i="28" s="1"/>
  <c r="E174" i="28"/>
  <c r="H176" i="28"/>
  <c r="K176" i="28" s="1"/>
  <c r="E182" i="28"/>
  <c r="E183" i="28"/>
  <c r="E190" i="28"/>
  <c r="K190" i="28"/>
  <c r="E191" i="28"/>
  <c r="K191" i="28"/>
  <c r="E192" i="28"/>
  <c r="K192" i="28"/>
  <c r="E193" i="28"/>
  <c r="K193" i="28"/>
  <c r="E194" i="28"/>
  <c r="K194" i="28"/>
  <c r="E195" i="28"/>
  <c r="K195" i="28"/>
  <c r="E196" i="28"/>
  <c r="K196" i="28"/>
  <c r="E197" i="28"/>
  <c r="K197" i="28"/>
  <c r="K198" i="28"/>
  <c r="K199" i="28"/>
  <c r="K200" i="28"/>
  <c r="E201" i="28"/>
  <c r="K201" i="28"/>
  <c r="E202" i="28"/>
  <c r="K202" i="28"/>
  <c r="E203" i="28"/>
  <c r="K203" i="28"/>
  <c r="E204" i="28"/>
  <c r="H204" i="28"/>
  <c r="I204" i="28"/>
  <c r="J204" i="28"/>
  <c r="E205" i="28"/>
  <c r="E206" i="28"/>
  <c r="H212" i="28"/>
  <c r="K212" i="28" s="1"/>
  <c r="J2" i="32"/>
  <c r="Q5" i="32"/>
  <c r="R5" i="32"/>
  <c r="E8" i="20"/>
  <c r="K8" i="20"/>
  <c r="E9" i="20"/>
  <c r="E10" i="20" s="1"/>
  <c r="E11" i="20" s="1"/>
  <c r="E12" i="20" s="1"/>
  <c r="E13" i="20" s="1"/>
  <c r="E14" i="20" s="1"/>
  <c r="E15" i="20" s="1"/>
  <c r="E16" i="20" s="1"/>
  <c r="E17" i="20" s="1"/>
  <c r="K9" i="20"/>
  <c r="E18" i="20"/>
  <c r="E19" i="20"/>
  <c r="E20" i="20"/>
  <c r="E21" i="20"/>
  <c r="E22" i="20"/>
  <c r="E23" i="20" s="1"/>
  <c r="E24" i="20" s="1"/>
  <c r="E25" i="20" s="1"/>
  <c r="E26" i="20"/>
  <c r="E27" i="20"/>
  <c r="E28" i="20"/>
  <c r="E29" i="20"/>
  <c r="E30" i="20"/>
  <c r="E31" i="20"/>
  <c r="E32" i="20"/>
  <c r="E33" i="20" s="1"/>
  <c r="E34" i="20" s="1"/>
  <c r="E35" i="20" s="1"/>
  <c r="E36" i="20" s="1"/>
  <c r="E37" i="20"/>
  <c r="E38" i="20"/>
  <c r="E39" i="20"/>
  <c r="E40" i="20"/>
  <c r="E41" i="20"/>
  <c r="E42" i="20" s="1"/>
  <c r="E43" i="20" s="1"/>
  <c r="E44" i="20" s="1"/>
  <c r="E45" i="20"/>
  <c r="E46" i="20"/>
  <c r="E47" i="20"/>
  <c r="E48" i="20"/>
  <c r="E49" i="20"/>
  <c r="E50" i="20"/>
  <c r="E51" i="20"/>
  <c r="E52" i="20"/>
  <c r="E53" i="20"/>
  <c r="E54" i="20"/>
  <c r="E55" i="20" s="1"/>
  <c r="E56" i="20" s="1"/>
  <c r="E57" i="20" s="1"/>
  <c r="E58" i="20" s="1"/>
  <c r="E59" i="20"/>
  <c r="E60" i="20"/>
  <c r="E61" i="20"/>
  <c r="E62" i="20"/>
  <c r="E63" i="20"/>
  <c r="E64" i="20" s="1"/>
  <c r="E65" i="20" s="1"/>
  <c r="E66" i="20" s="1"/>
  <c r="E67" i="20" s="1"/>
  <c r="E68" i="20" s="1"/>
  <c r="E69" i="20" s="1"/>
  <c r="E70" i="20" s="1"/>
  <c r="E71" i="20" s="1"/>
  <c r="E72" i="20" s="1"/>
  <c r="E73" i="20" s="1"/>
  <c r="E75" i="20"/>
  <c r="E76" i="20"/>
  <c r="E77" i="20"/>
  <c r="E83" i="20"/>
  <c r="E84" i="20"/>
  <c r="E85" i="20"/>
  <c r="E86" i="20"/>
  <c r="E95" i="20"/>
  <c r="E96" i="20"/>
  <c r="E97" i="20"/>
  <c r="E98" i="20"/>
  <c r="K96" i="20"/>
  <c r="K97" i="20"/>
  <c r="K98" i="20"/>
  <c r="K99" i="20"/>
  <c r="K100" i="20"/>
  <c r="K101" i="20"/>
  <c r="K102" i="20"/>
  <c r="K103" i="20"/>
  <c r="K104" i="20"/>
  <c r="E106" i="20"/>
  <c r="K105" i="20"/>
  <c r="K106" i="20"/>
  <c r="E107" i="20"/>
  <c r="K107" i="20"/>
  <c r="K108" i="20"/>
  <c r="E109" i="20"/>
  <c r="E110" i="20" s="1"/>
  <c r="E111" i="20" s="1"/>
  <c r="E112" i="20" s="1"/>
  <c r="E113" i="20" s="1"/>
  <c r="E114" i="20" s="1"/>
  <c r="E115" i="20" s="1"/>
  <c r="E116" i="20" s="1"/>
  <c r="E117" i="20" s="1"/>
  <c r="E118" i="20" s="1"/>
  <c r="E119" i="20" s="1"/>
  <c r="E120" i="20" s="1"/>
  <c r="E121" i="20" s="1"/>
  <c r="E122" i="20" s="1"/>
  <c r="E123" i="20" s="1"/>
  <c r="K109" i="20"/>
  <c r="K110" i="20"/>
  <c r="K111" i="20"/>
  <c r="K112" i="20"/>
  <c r="K113" i="20"/>
  <c r="K114" i="20"/>
  <c r="K115" i="20"/>
  <c r="K116" i="20"/>
  <c r="K117" i="20"/>
  <c r="K118" i="20"/>
  <c r="K119" i="20"/>
  <c r="K120" i="20"/>
  <c r="K121" i="20"/>
  <c r="K122" i="20"/>
  <c r="K123" i="20"/>
  <c r="E124" i="20"/>
  <c r="K124" i="20"/>
  <c r="E125" i="20"/>
  <c r="K125" i="20"/>
  <c r="E126" i="20"/>
  <c r="K126" i="20"/>
  <c r="E127" i="20"/>
  <c r="K127" i="20"/>
  <c r="E128" i="20"/>
  <c r="K128" i="20"/>
  <c r="E129" i="20"/>
  <c r="K129" i="20"/>
  <c r="E130" i="20"/>
  <c r="K130" i="20"/>
  <c r="E131" i="20"/>
  <c r="K131" i="20"/>
  <c r="E132" i="20"/>
  <c r="K132" i="20"/>
  <c r="E133" i="20"/>
  <c r="K133" i="20"/>
  <c r="E134" i="20"/>
  <c r="K134" i="20"/>
  <c r="E135" i="20"/>
  <c r="K135" i="20"/>
  <c r="E136" i="20"/>
  <c r="K136" i="20"/>
  <c r="E137" i="20"/>
  <c r="K137" i="20"/>
  <c r="E138" i="20"/>
  <c r="K138" i="20"/>
  <c r="E139" i="20"/>
  <c r="K139" i="20"/>
  <c r="E140" i="20"/>
  <c r="K140" i="20"/>
  <c r="E141" i="20"/>
  <c r="K141" i="20"/>
  <c r="E142" i="20"/>
  <c r="K142" i="20"/>
  <c r="E143" i="20"/>
  <c r="K143" i="20"/>
  <c r="E144" i="20"/>
  <c r="K144" i="20"/>
  <c r="E145" i="20"/>
  <c r="K145" i="20"/>
  <c r="E146" i="20"/>
  <c r="K146" i="20"/>
  <c r="E147" i="20"/>
  <c r="K147" i="20"/>
  <c r="E148" i="20"/>
  <c r="K148" i="20"/>
  <c r="E149" i="20"/>
  <c r="K149" i="20"/>
  <c r="E150" i="20"/>
  <c r="K150" i="20"/>
  <c r="E151" i="20"/>
  <c r="K151" i="20"/>
  <c r="E152" i="20"/>
  <c r="K152" i="20"/>
  <c r="E153" i="20"/>
  <c r="K153" i="20"/>
  <c r="E154" i="20"/>
  <c r="K154" i="20"/>
  <c r="E155" i="20"/>
  <c r="K155" i="20"/>
  <c r="E156" i="20"/>
  <c r="K156" i="20"/>
  <c r="E157" i="20"/>
  <c r="K157" i="20"/>
  <c r="E158" i="20"/>
  <c r="K158" i="20"/>
  <c r="E159" i="20"/>
  <c r="K159" i="20"/>
  <c r="E160" i="20"/>
  <c r="K160" i="20"/>
  <c r="E161" i="20"/>
  <c r="K161" i="20"/>
  <c r="E162" i="20"/>
  <c r="K162" i="20"/>
  <c r="E163" i="20"/>
  <c r="K163" i="20"/>
  <c r="E164" i="20"/>
  <c r="K164" i="20"/>
  <c r="E165" i="20"/>
  <c r="K165" i="20"/>
  <c r="E166" i="20"/>
  <c r="K166" i="20"/>
  <c r="E167" i="20"/>
  <c r="K167" i="20"/>
  <c r="E168" i="20"/>
  <c r="K168" i="20"/>
  <c r="E169" i="20"/>
  <c r="K169" i="20"/>
  <c r="E170" i="20"/>
  <c r="K170" i="20"/>
  <c r="E171" i="20"/>
  <c r="K171" i="20"/>
  <c r="E172" i="20"/>
  <c r="K172" i="20"/>
  <c r="E173" i="20"/>
  <c r="K173" i="20"/>
  <c r="E174" i="20"/>
  <c r="K174" i="20"/>
  <c r="E175" i="20"/>
  <c r="K175" i="20"/>
  <c r="E176" i="20"/>
  <c r="K176" i="20"/>
  <c r="E177" i="20"/>
  <c r="K177" i="20"/>
  <c r="E178" i="20"/>
  <c r="K178" i="20"/>
  <c r="E179" i="20"/>
  <c r="K179" i="20"/>
  <c r="E180" i="20"/>
  <c r="K180" i="20"/>
  <c r="E181" i="20"/>
  <c r="K181" i="20"/>
  <c r="E182" i="20"/>
  <c r="K182" i="20"/>
  <c r="E183" i="20"/>
  <c r="K183" i="20"/>
  <c r="E184" i="20"/>
  <c r="K184" i="20"/>
  <c r="E185" i="20"/>
  <c r="K185" i="20"/>
  <c r="E186" i="20"/>
  <c r="K186" i="20"/>
  <c r="E187" i="20"/>
  <c r="K187" i="20"/>
  <c r="E188" i="20"/>
  <c r="K188" i="20"/>
  <c r="E189" i="20"/>
  <c r="K189" i="20"/>
  <c r="E190" i="20"/>
  <c r="K190" i="20"/>
  <c r="E191" i="20"/>
  <c r="K191" i="20"/>
  <c r="E192" i="20"/>
  <c r="K192" i="20"/>
  <c r="E193" i="20"/>
  <c r="K193" i="20"/>
  <c r="E194" i="20"/>
  <c r="K194" i="20"/>
  <c r="E195" i="20"/>
  <c r="K195" i="20"/>
  <c r="E196" i="20"/>
  <c r="K196" i="20"/>
  <c r="E197" i="20"/>
  <c r="K197" i="20"/>
  <c r="E198" i="20"/>
  <c r="K198" i="20"/>
  <c r="E199" i="20"/>
  <c r="K199" i="20"/>
  <c r="E200" i="20"/>
  <c r="K200" i="20"/>
  <c r="E201" i="20"/>
  <c r="K201" i="20"/>
  <c r="E202" i="20"/>
  <c r="K202" i="20"/>
  <c r="E203" i="20"/>
  <c r="K203" i="20"/>
  <c r="E204" i="20"/>
  <c r="K204" i="20"/>
  <c r="E205" i="20"/>
  <c r="K205" i="20"/>
  <c r="E206" i="20"/>
  <c r="K206" i="20"/>
  <c r="E207" i="20"/>
  <c r="K207" i="20"/>
  <c r="E208" i="20"/>
  <c r="K208" i="20"/>
  <c r="E209" i="20"/>
  <c r="K209" i="20"/>
  <c r="E210" i="20"/>
  <c r="K210" i="20"/>
  <c r="E211" i="20"/>
  <c r="K211" i="20"/>
  <c r="E212" i="20"/>
  <c r="K212" i="20"/>
  <c r="E213" i="20"/>
  <c r="K213" i="20"/>
  <c r="E214" i="20"/>
  <c r="K214" i="20"/>
  <c r="E215" i="20"/>
  <c r="K215" i="20"/>
  <c r="E216" i="20"/>
  <c r="K216" i="20"/>
  <c r="E217" i="20"/>
  <c r="K217" i="20"/>
  <c r="E218" i="20"/>
  <c r="K218" i="20"/>
  <c r="E219" i="20"/>
  <c r="K219" i="20"/>
  <c r="E220" i="20"/>
  <c r="K220" i="20"/>
  <c r="E221" i="20"/>
  <c r="K221" i="20"/>
  <c r="E222" i="20"/>
  <c r="K222" i="20"/>
  <c r="E223" i="20"/>
  <c r="K223" i="20"/>
  <c r="E224" i="20"/>
  <c r="K224" i="20"/>
  <c r="E225" i="20"/>
  <c r="K225" i="20"/>
  <c r="E226" i="20"/>
  <c r="K226" i="20"/>
  <c r="E227" i="20"/>
  <c r="K227" i="20"/>
  <c r="E228" i="20"/>
  <c r="K228" i="20"/>
  <c r="E229" i="20"/>
  <c r="K229" i="20"/>
  <c r="E230" i="20"/>
  <c r="K230" i="20"/>
  <c r="E231" i="20"/>
  <c r="K231" i="20"/>
  <c r="E232" i="20"/>
  <c r="K232" i="20"/>
  <c r="E233" i="20"/>
  <c r="K233" i="20"/>
  <c r="E234" i="20"/>
  <c r="K234" i="20"/>
  <c r="E235" i="20"/>
  <c r="K235" i="20"/>
  <c r="E236" i="20"/>
  <c r="K236" i="20"/>
  <c r="E237" i="20"/>
  <c r="K237" i="20"/>
  <c r="E238" i="20"/>
  <c r="K238" i="20"/>
  <c r="E239" i="20"/>
  <c r="K239" i="20"/>
  <c r="E240" i="20"/>
  <c r="K240" i="20"/>
  <c r="E241" i="20"/>
  <c r="K241" i="20"/>
  <c r="E242" i="20"/>
  <c r="K242" i="20"/>
  <c r="E243" i="20"/>
  <c r="K243" i="20"/>
  <c r="E244" i="20"/>
  <c r="K244" i="20"/>
  <c r="E245" i="20"/>
  <c r="K245" i="20"/>
  <c r="E246" i="20"/>
  <c r="K246" i="20"/>
  <c r="E247" i="20"/>
  <c r="K247" i="20"/>
  <c r="E248" i="20"/>
  <c r="K248" i="20"/>
  <c r="E249" i="20"/>
  <c r="K249" i="20"/>
  <c r="E250" i="20"/>
  <c r="K250" i="20"/>
  <c r="E251" i="20"/>
  <c r="K251" i="20"/>
  <c r="E252" i="20"/>
  <c r="K252" i="20"/>
  <c r="E253" i="20"/>
  <c r="K253" i="20"/>
  <c r="E254" i="20"/>
  <c r="K254" i="20"/>
  <c r="E255" i="20"/>
  <c r="K255" i="20"/>
  <c r="E256" i="20"/>
  <c r="K256" i="20"/>
  <c r="E257" i="20"/>
  <c r="K257" i="20"/>
  <c r="E258" i="20"/>
  <c r="K258" i="20"/>
  <c r="E259" i="20"/>
  <c r="K259" i="20"/>
  <c r="E260" i="20"/>
  <c r="K260" i="20"/>
  <c r="E261" i="20"/>
  <c r="K261" i="20"/>
  <c r="E262" i="20"/>
  <c r="K262" i="20"/>
  <c r="E263" i="20"/>
  <c r="K263" i="20"/>
  <c r="E264" i="20"/>
  <c r="K264" i="20"/>
  <c r="E265" i="20"/>
  <c r="K265" i="20"/>
  <c r="E266" i="20"/>
  <c r="K266" i="20"/>
  <c r="E267" i="20"/>
  <c r="K267" i="20"/>
  <c r="E268" i="20"/>
  <c r="K268" i="20"/>
  <c r="K269" i="20"/>
  <c r="K270" i="20"/>
  <c r="K271" i="20"/>
  <c r="K272" i="20"/>
  <c r="K273" i="20"/>
  <c r="K274" i="20"/>
  <c r="K275" i="20"/>
  <c r="K276" i="20"/>
  <c r="K277" i="20"/>
  <c r="K278" i="20"/>
  <c r="K279" i="20"/>
  <c r="K280" i="20"/>
  <c r="K281" i="20"/>
  <c r="K282" i="20"/>
  <c r="K283" i="20"/>
  <c r="K284" i="20"/>
  <c r="K285" i="20"/>
  <c r="K286" i="20"/>
  <c r="K287" i="20"/>
  <c r="K288" i="20"/>
  <c r="K289" i="20"/>
  <c r="K290" i="20"/>
  <c r="K291" i="20"/>
  <c r="K292" i="20"/>
  <c r="K293" i="20"/>
  <c r="K294" i="20"/>
  <c r="K295" i="20"/>
  <c r="K296" i="20"/>
  <c r="K297" i="20"/>
  <c r="K298" i="20"/>
  <c r="K299" i="20"/>
  <c r="K300" i="20"/>
  <c r="K301" i="20"/>
  <c r="K302" i="20"/>
  <c r="K303" i="20"/>
  <c r="K304" i="20"/>
  <c r="K305" i="20"/>
  <c r="K306" i="20"/>
  <c r="K307" i="20"/>
  <c r="K308" i="20"/>
  <c r="K309" i="20"/>
  <c r="K310" i="20"/>
  <c r="K311" i="20"/>
  <c r="K312" i="20"/>
  <c r="K313" i="20"/>
  <c r="K314" i="20"/>
  <c r="K315" i="20"/>
  <c r="K316" i="20"/>
  <c r="K317" i="20"/>
  <c r="K318" i="20"/>
  <c r="K319" i="20"/>
  <c r="K320" i="20"/>
  <c r="K321" i="20"/>
  <c r="K322" i="20"/>
  <c r="K323" i="20"/>
  <c r="K324" i="20"/>
  <c r="K325" i="20"/>
  <c r="K326" i="20"/>
  <c r="K327" i="20"/>
  <c r="K328" i="20"/>
  <c r="K329" i="20"/>
  <c r="K330" i="20"/>
  <c r="K331" i="20"/>
  <c r="K332" i="20"/>
  <c r="K333" i="20"/>
  <c r="K334" i="20"/>
  <c r="K335" i="20"/>
  <c r="K336" i="20"/>
  <c r="K337" i="20"/>
  <c r="K338" i="20"/>
  <c r="K339" i="20"/>
  <c r="K340" i="20"/>
  <c r="K341" i="20"/>
  <c r="K342" i="20"/>
  <c r="K343" i="20"/>
  <c r="K344" i="20"/>
  <c r="K345" i="20"/>
  <c r="K346" i="20"/>
  <c r="K347" i="20"/>
  <c r="K348" i="20"/>
  <c r="K19" i="27"/>
  <c r="K38" i="27"/>
  <c r="K60" i="27"/>
  <c r="K82" i="27"/>
  <c r="K104" i="27"/>
  <c r="K128" i="27"/>
  <c r="K152" i="27"/>
  <c r="K176" i="27"/>
  <c r="K200" i="27"/>
  <c r="D4" i="19"/>
  <c r="E7" i="19"/>
  <c r="K7" i="19"/>
  <c r="E8" i="19"/>
  <c r="E9" i="19" s="1"/>
  <c r="E10" i="19" s="1"/>
  <c r="K8" i="19"/>
  <c r="K9" i="19"/>
  <c r="K10" i="19"/>
  <c r="E11" i="19"/>
  <c r="K11" i="19"/>
  <c r="E12" i="19"/>
  <c r="K12" i="19"/>
  <c r="E13" i="19"/>
  <c r="K13" i="19"/>
  <c r="E14" i="19"/>
  <c r="K14" i="19"/>
  <c r="E15" i="19"/>
  <c r="K15" i="19"/>
  <c r="E16" i="19"/>
  <c r="K16" i="19"/>
  <c r="E17" i="19"/>
  <c r="K17" i="19"/>
  <c r="E18" i="19"/>
  <c r="K18" i="19"/>
  <c r="E19" i="19"/>
  <c r="E20" i="19" s="1"/>
  <c r="K19" i="19"/>
  <c r="K20" i="19"/>
  <c r="E21" i="19"/>
  <c r="K21" i="19"/>
  <c r="E22" i="19"/>
  <c r="K22" i="19"/>
  <c r="E23" i="19"/>
  <c r="K23" i="19"/>
  <c r="E24" i="19"/>
  <c r="K24" i="19"/>
  <c r="E25" i="19"/>
  <c r="K25" i="19"/>
  <c r="E26" i="19"/>
  <c r="K26" i="19"/>
  <c r="E27" i="19"/>
  <c r="K27" i="19"/>
  <c r="E28" i="19"/>
  <c r="K28" i="19"/>
  <c r="E29" i="19"/>
  <c r="K29" i="19"/>
  <c r="E30" i="19"/>
  <c r="K30" i="19"/>
  <c r="E31" i="19"/>
  <c r="K31" i="19"/>
  <c r="E32" i="19"/>
  <c r="K32" i="19"/>
  <c r="E33" i="19"/>
  <c r="K33" i="19"/>
  <c r="E34" i="19"/>
  <c r="K34" i="19"/>
  <c r="E35" i="19"/>
  <c r="K35" i="19"/>
  <c r="E36" i="19"/>
  <c r="K36" i="19"/>
  <c r="E37" i="19"/>
  <c r="K37" i="19"/>
  <c r="E38" i="19"/>
  <c r="K38" i="19"/>
  <c r="E39" i="19"/>
  <c r="K39" i="19"/>
  <c r="E40" i="19"/>
  <c r="K40" i="19"/>
  <c r="E41" i="19"/>
  <c r="K41" i="19"/>
  <c r="E42" i="19"/>
  <c r="K42" i="19"/>
  <c r="E43" i="19"/>
  <c r="K43" i="19"/>
  <c r="E44" i="19"/>
  <c r="K44" i="19"/>
  <c r="E45" i="19"/>
  <c r="K45" i="19"/>
  <c r="E46" i="19"/>
  <c r="K46" i="19"/>
  <c r="K47" i="19"/>
  <c r="K48" i="19"/>
  <c r="E49" i="19"/>
  <c r="K49" i="19"/>
  <c r="E50" i="19"/>
  <c r="K50" i="19"/>
  <c r="E51" i="19"/>
  <c r="K51" i="19"/>
  <c r="E52" i="19"/>
  <c r="K52" i="19"/>
  <c r="E53" i="19"/>
  <c r="K53" i="19"/>
  <c r="K55" i="19"/>
  <c r="K56" i="19"/>
  <c r="K57" i="19"/>
  <c r="K61" i="19"/>
  <c r="K62" i="19"/>
  <c r="K68" i="19"/>
  <c r="K69" i="19"/>
  <c r="K70" i="19"/>
  <c r="K71" i="19"/>
  <c r="K72" i="19"/>
  <c r="K73" i="19"/>
  <c r="K74" i="19"/>
  <c r="K75" i="19"/>
  <c r="K76" i="19"/>
  <c r="E77" i="19"/>
  <c r="K77" i="19"/>
  <c r="E78" i="19"/>
  <c r="K78" i="19"/>
  <c r="E79" i="19"/>
  <c r="K79" i="19"/>
  <c r="E80" i="19"/>
  <c r="K80" i="19"/>
  <c r="E81" i="19"/>
  <c r="K81" i="19"/>
  <c r="E82" i="19"/>
  <c r="K82" i="19"/>
  <c r="E83" i="19"/>
  <c r="K83" i="19"/>
  <c r="E84" i="19"/>
  <c r="K84" i="19"/>
  <c r="E85" i="19"/>
  <c r="K85" i="19"/>
  <c r="E86" i="19"/>
  <c r="K86" i="19"/>
  <c r="E87" i="19"/>
  <c r="K87" i="19"/>
  <c r="E88" i="19"/>
  <c r="K88" i="19"/>
  <c r="E89" i="19"/>
  <c r="K89" i="19"/>
  <c r="E90" i="19"/>
  <c r="K90" i="19"/>
  <c r="E91" i="19"/>
  <c r="K91" i="19"/>
  <c r="E92" i="19"/>
  <c r="K92" i="19"/>
  <c r="E93" i="19"/>
  <c r="K93" i="19"/>
  <c r="E94" i="19"/>
  <c r="K94" i="19"/>
  <c r="E95" i="19"/>
  <c r="K95" i="19"/>
  <c r="E96" i="19"/>
  <c r="K96" i="19"/>
  <c r="E97" i="19"/>
  <c r="K97" i="19"/>
  <c r="E98" i="19"/>
  <c r="K98" i="19"/>
  <c r="E99" i="19"/>
  <c r="K99" i="19"/>
  <c r="E100" i="19"/>
  <c r="K100" i="19"/>
  <c r="E101" i="19"/>
  <c r="K101" i="19"/>
  <c r="E102" i="19"/>
  <c r="K102" i="19"/>
  <c r="E103" i="19"/>
  <c r="K103" i="19"/>
  <c r="E104" i="19"/>
  <c r="K104" i="19"/>
  <c r="E105" i="19"/>
  <c r="K105" i="19"/>
  <c r="E106" i="19"/>
  <c r="K106" i="19"/>
  <c r="E107" i="19"/>
  <c r="K107" i="19"/>
  <c r="E108" i="19"/>
  <c r="K108" i="19"/>
  <c r="E109" i="19"/>
  <c r="K109" i="19"/>
  <c r="E110" i="19"/>
  <c r="K110" i="19"/>
  <c r="E111" i="19"/>
  <c r="K111" i="19"/>
  <c r="E112" i="19"/>
  <c r="K112" i="19"/>
  <c r="E113" i="19"/>
  <c r="K113" i="19"/>
  <c r="E114" i="19"/>
  <c r="K114" i="19"/>
  <c r="E115" i="19"/>
  <c r="K115" i="19"/>
  <c r="E116" i="19"/>
  <c r="K116" i="19"/>
  <c r="E117" i="19"/>
  <c r="K117" i="19"/>
  <c r="E118" i="19"/>
  <c r="K118" i="19"/>
  <c r="E119" i="19"/>
  <c r="K119" i="19"/>
  <c r="E120" i="19"/>
  <c r="K120" i="19"/>
  <c r="E121" i="19"/>
  <c r="K121" i="19"/>
  <c r="E122" i="19"/>
  <c r="K122" i="19"/>
  <c r="E123" i="19"/>
  <c r="K123" i="19"/>
  <c r="E124" i="19"/>
  <c r="K124" i="19"/>
  <c r="E125" i="19"/>
  <c r="K125" i="19"/>
  <c r="E126" i="19"/>
  <c r="K126" i="19"/>
  <c r="E127" i="19"/>
  <c r="K127" i="19"/>
  <c r="E128" i="19"/>
  <c r="K128" i="19"/>
  <c r="E129" i="19"/>
  <c r="K129" i="19"/>
  <c r="E130" i="19"/>
  <c r="K130" i="19"/>
  <c r="E131" i="19"/>
  <c r="K131" i="19"/>
  <c r="E132" i="19"/>
  <c r="K132" i="19"/>
  <c r="E133" i="19"/>
  <c r="K133" i="19"/>
  <c r="E134" i="19"/>
  <c r="K134" i="19"/>
  <c r="E135" i="19"/>
  <c r="K135" i="19"/>
  <c r="E136" i="19"/>
  <c r="K136" i="19"/>
  <c r="E137" i="19"/>
  <c r="K137" i="19"/>
  <c r="E138" i="19"/>
  <c r="K138" i="19"/>
  <c r="E139" i="19"/>
  <c r="K139" i="19"/>
  <c r="E140" i="19"/>
  <c r="K140" i="19"/>
  <c r="E141" i="19"/>
  <c r="K141" i="19"/>
  <c r="E142" i="19"/>
  <c r="K142" i="19"/>
  <c r="E143" i="19"/>
  <c r="K143" i="19"/>
  <c r="E144" i="19"/>
  <c r="K144" i="19"/>
  <c r="E145" i="19"/>
  <c r="K145" i="19"/>
  <c r="E146" i="19"/>
  <c r="K146" i="19"/>
  <c r="E147" i="19"/>
  <c r="K147" i="19"/>
  <c r="E148" i="19"/>
  <c r="K148" i="19"/>
  <c r="E149" i="19"/>
  <c r="K149" i="19"/>
  <c r="E150" i="19"/>
  <c r="K150" i="19"/>
  <c r="E151" i="19"/>
  <c r="K151" i="19"/>
  <c r="E152" i="19"/>
  <c r="K152" i="19"/>
  <c r="E153" i="19"/>
  <c r="K153" i="19"/>
  <c r="E154" i="19"/>
  <c r="K154" i="19"/>
  <c r="E155" i="19"/>
  <c r="K155" i="19"/>
  <c r="E156" i="19"/>
  <c r="K156" i="19"/>
  <c r="E157" i="19"/>
  <c r="K157" i="19"/>
  <c r="E158" i="19"/>
  <c r="K158" i="19"/>
  <c r="E159" i="19"/>
  <c r="K159" i="19"/>
  <c r="E160" i="19"/>
  <c r="K160" i="19"/>
  <c r="E161" i="19"/>
  <c r="K161" i="19"/>
  <c r="E162" i="19"/>
  <c r="K162" i="19"/>
  <c r="E163" i="19"/>
  <c r="K163" i="19"/>
  <c r="E164" i="19"/>
  <c r="K164" i="19"/>
  <c r="E165" i="19"/>
  <c r="K165" i="19"/>
  <c r="E166" i="19"/>
  <c r="K166" i="19"/>
  <c r="E167" i="19"/>
  <c r="K167" i="19"/>
  <c r="E168" i="19"/>
  <c r="K168" i="19"/>
  <c r="E169" i="19"/>
  <c r="K169" i="19"/>
  <c r="E170" i="19"/>
  <c r="K170" i="19"/>
  <c r="E171" i="19"/>
  <c r="K171" i="19"/>
  <c r="E172" i="19"/>
  <c r="K172" i="19"/>
  <c r="E173" i="19"/>
  <c r="K173" i="19"/>
  <c r="E174" i="19"/>
  <c r="K174" i="19"/>
  <c r="E175" i="19"/>
  <c r="K175" i="19"/>
  <c r="E176" i="19"/>
  <c r="K176" i="19"/>
  <c r="E177" i="19"/>
  <c r="K177" i="19"/>
  <c r="E178" i="19"/>
  <c r="K178" i="19"/>
  <c r="E179" i="19"/>
  <c r="K179" i="19"/>
  <c r="E180" i="19"/>
  <c r="K180" i="19"/>
  <c r="E181" i="19"/>
  <c r="K181" i="19"/>
  <c r="E182" i="19"/>
  <c r="K182" i="19"/>
  <c r="E183" i="19"/>
  <c r="K183" i="19"/>
  <c r="E184" i="19"/>
  <c r="K184" i="19"/>
  <c r="E185" i="19"/>
  <c r="K185" i="19"/>
  <c r="E186" i="19"/>
  <c r="K186" i="19"/>
  <c r="E187" i="19"/>
  <c r="K187" i="19"/>
  <c r="E188" i="19"/>
  <c r="K188" i="19"/>
  <c r="E189" i="19"/>
  <c r="K189" i="19"/>
  <c r="E190" i="19"/>
  <c r="K190" i="19"/>
  <c r="E191" i="19"/>
  <c r="K191" i="19"/>
  <c r="E192" i="19"/>
  <c r="K192" i="19"/>
  <c r="E193" i="19"/>
  <c r="K193" i="19"/>
  <c r="E194" i="19"/>
  <c r="K194" i="19"/>
  <c r="E195" i="19"/>
  <c r="K195" i="19"/>
  <c r="E196" i="19"/>
  <c r="K196" i="19"/>
  <c r="E197" i="19"/>
  <c r="K197" i="19"/>
  <c r="E198" i="19"/>
  <c r="K198" i="19"/>
  <c r="E199" i="19"/>
  <c r="K199" i="19"/>
  <c r="E200" i="19"/>
  <c r="K200" i="19"/>
  <c r="E201" i="19"/>
  <c r="K201" i="19"/>
  <c r="E202" i="19"/>
  <c r="K202" i="19"/>
  <c r="E203" i="19"/>
  <c r="K203" i="19"/>
  <c r="E204" i="19"/>
  <c r="K204" i="19"/>
  <c r="E205" i="19"/>
  <c r="K205" i="19"/>
  <c r="E206" i="19"/>
  <c r="K206" i="19"/>
  <c r="E207" i="19"/>
  <c r="K207" i="19"/>
  <c r="E208" i="19"/>
  <c r="K208" i="19"/>
  <c r="E209" i="19"/>
  <c r="K209" i="19"/>
  <c r="E210" i="19"/>
  <c r="K210" i="19"/>
  <c r="E211" i="19"/>
  <c r="K211" i="19"/>
  <c r="E212" i="19"/>
  <c r="K212" i="19"/>
  <c r="E213" i="19"/>
  <c r="K213" i="19"/>
  <c r="E214" i="19"/>
  <c r="K214" i="19"/>
  <c r="E215" i="19"/>
  <c r="K215" i="19"/>
  <c r="E216" i="19"/>
  <c r="K216" i="19"/>
  <c r="E217" i="19"/>
  <c r="K217" i="19"/>
  <c r="E218" i="19"/>
  <c r="K218" i="19"/>
  <c r="E219" i="19"/>
  <c r="K219" i="19"/>
  <c r="E220" i="19"/>
  <c r="K220" i="19"/>
  <c r="E221" i="19"/>
  <c r="K221" i="19"/>
  <c r="E222" i="19"/>
  <c r="K222" i="19"/>
  <c r="E223" i="19"/>
  <c r="K223" i="19"/>
  <c r="E224" i="19"/>
  <c r="K224" i="19"/>
  <c r="E225" i="19"/>
  <c r="K225" i="19"/>
  <c r="E226" i="19"/>
  <c r="K226" i="19"/>
  <c r="E227" i="19"/>
  <c r="K227" i="19"/>
  <c r="E228" i="19"/>
  <c r="K228" i="19"/>
  <c r="E229" i="19"/>
  <c r="K229" i="19"/>
  <c r="E230" i="19"/>
  <c r="K230" i="19"/>
  <c r="E231" i="19"/>
  <c r="K231" i="19"/>
  <c r="E232" i="19"/>
  <c r="K232" i="19"/>
  <c r="E233" i="19"/>
  <c r="K233" i="19"/>
  <c r="E234" i="19"/>
  <c r="K234" i="19"/>
  <c r="E235" i="19"/>
  <c r="K235" i="19"/>
  <c r="E236" i="19"/>
  <c r="K236" i="19"/>
  <c r="E237" i="19"/>
  <c r="K237" i="19"/>
  <c r="E238" i="19"/>
  <c r="K238" i="19"/>
  <c r="E239" i="19"/>
  <c r="K239" i="19"/>
  <c r="E240" i="19"/>
  <c r="K240" i="19"/>
  <c r="E241" i="19"/>
  <c r="K241" i="19"/>
  <c r="E242" i="19"/>
  <c r="K242" i="19"/>
  <c r="E243" i="19"/>
  <c r="K243" i="19"/>
  <c r="E244" i="19"/>
  <c r="K244" i="19"/>
  <c r="E245" i="19"/>
  <c r="K245" i="19"/>
  <c r="E246" i="19"/>
  <c r="K246" i="19"/>
  <c r="E247" i="19"/>
  <c r="K247" i="19"/>
  <c r="E248" i="19"/>
  <c r="K248" i="19"/>
  <c r="E249" i="19"/>
  <c r="K249" i="19"/>
  <c r="E250" i="19"/>
  <c r="K250" i="19"/>
  <c r="E251" i="19"/>
  <c r="K251" i="19"/>
  <c r="E252" i="19"/>
  <c r="K252" i="19"/>
  <c r="E253" i="19"/>
  <c r="K253" i="19"/>
  <c r="E254" i="19"/>
  <c r="K254" i="19"/>
  <c r="E255" i="19"/>
  <c r="K255" i="19"/>
  <c r="E256" i="19"/>
  <c r="K256" i="19"/>
  <c r="E257" i="19"/>
  <c r="K257" i="19"/>
  <c r="E258" i="19"/>
  <c r="K258" i="19"/>
  <c r="E259" i="19"/>
  <c r="K259" i="19"/>
  <c r="E260" i="19"/>
  <c r="K260" i="19"/>
  <c r="E261" i="19"/>
  <c r="K261" i="19"/>
  <c r="E262" i="19"/>
  <c r="K262" i="19"/>
  <c r="E263" i="19"/>
  <c r="K263" i="19"/>
  <c r="E264" i="19"/>
  <c r="K264" i="19"/>
  <c r="E265" i="19"/>
  <c r="K265" i="19"/>
  <c r="E266" i="19"/>
  <c r="K266" i="19"/>
  <c r="E267" i="19"/>
  <c r="K267" i="19"/>
  <c r="E268" i="19"/>
  <c r="K268" i="19"/>
  <c r="E269" i="19"/>
  <c r="K269" i="19"/>
  <c r="E270" i="19"/>
  <c r="K270" i="19"/>
  <c r="E271" i="19"/>
  <c r="K271" i="19"/>
  <c r="E272" i="19"/>
  <c r="K272" i="19"/>
  <c r="E273" i="19"/>
  <c r="K273" i="19"/>
  <c r="E274" i="19"/>
  <c r="K274" i="19"/>
  <c r="E275" i="19"/>
  <c r="K275" i="19"/>
  <c r="E276" i="19"/>
  <c r="K276" i="19"/>
  <c r="E277" i="19"/>
  <c r="K277" i="19"/>
  <c r="E278" i="19"/>
  <c r="K278" i="19"/>
  <c r="E279" i="19"/>
  <c r="K279" i="19"/>
  <c r="E280" i="19"/>
  <c r="K280" i="19"/>
  <c r="E281" i="19"/>
  <c r="K281" i="19"/>
  <c r="E282" i="19"/>
  <c r="K282" i="19"/>
  <c r="E283" i="19"/>
  <c r="K283" i="19"/>
  <c r="E284" i="19"/>
  <c r="K284" i="19"/>
  <c r="E285" i="19"/>
  <c r="K285" i="19"/>
  <c r="E286" i="19"/>
  <c r="K286" i="19"/>
  <c r="K287" i="19"/>
  <c r="K288" i="19"/>
  <c r="K289" i="19"/>
  <c r="K290" i="19"/>
  <c r="K291" i="19"/>
  <c r="K292" i="19"/>
  <c r="K293" i="19"/>
  <c r="K294" i="19"/>
  <c r="K295" i="19"/>
  <c r="K296" i="19"/>
  <c r="K297" i="19"/>
  <c r="K298" i="19"/>
  <c r="K299" i="19"/>
  <c r="K300" i="19"/>
  <c r="K301" i="19"/>
  <c r="K302" i="19"/>
  <c r="K303" i="19"/>
  <c r="K304" i="19"/>
  <c r="K305" i="19"/>
  <c r="K306" i="19"/>
  <c r="K307" i="19"/>
  <c r="K308" i="19"/>
  <c r="K309" i="19"/>
  <c r="K310" i="19"/>
  <c r="K311" i="19"/>
  <c r="K312" i="19"/>
  <c r="K313" i="19"/>
  <c r="K314" i="19"/>
  <c r="K315" i="19"/>
  <c r="K316" i="19"/>
  <c r="K317" i="19"/>
  <c r="K318" i="19"/>
  <c r="K319" i="19"/>
  <c r="K320" i="19"/>
  <c r="K321" i="19"/>
  <c r="K322" i="19"/>
  <c r="K323" i="19"/>
  <c r="K324" i="19"/>
  <c r="K325" i="19"/>
  <c r="K326" i="19"/>
  <c r="K327" i="19"/>
  <c r="K328" i="19"/>
  <c r="K329" i="19"/>
  <c r="K330" i="19"/>
  <c r="K331" i="19"/>
  <c r="K332" i="19"/>
  <c r="K333" i="19"/>
  <c r="K334" i="19"/>
  <c r="K335" i="19"/>
  <c r="K336" i="19"/>
  <c r="K337" i="19"/>
  <c r="K338" i="19"/>
  <c r="K339" i="19"/>
  <c r="K340" i="19"/>
  <c r="K341" i="19"/>
  <c r="K342" i="19"/>
  <c r="K343" i="19"/>
  <c r="K344" i="19"/>
  <c r="K345" i="19"/>
  <c r="K346" i="19"/>
  <c r="K347" i="19"/>
  <c r="K348" i="19"/>
  <c r="K349" i="19"/>
  <c r="K350" i="19"/>
  <c r="K351" i="19"/>
  <c r="K352" i="19"/>
  <c r="K353" i="19"/>
  <c r="K354" i="19"/>
  <c r="K355" i="19"/>
  <c r="K356" i="19"/>
  <c r="K357" i="19"/>
  <c r="K358" i="19"/>
  <c r="K359" i="19"/>
  <c r="K360" i="19"/>
  <c r="K361" i="19"/>
  <c r="K362" i="19"/>
  <c r="K363" i="19"/>
  <c r="K364" i="19"/>
  <c r="K365" i="19"/>
  <c r="K366" i="19"/>
  <c r="E8" i="18"/>
  <c r="K8" i="18"/>
  <c r="E9" i="18"/>
  <c r="E10" i="18" s="1"/>
  <c r="E11" i="18" s="1"/>
  <c r="E12" i="18" s="1"/>
  <c r="E13" i="18" s="1"/>
  <c r="E14" i="18" s="1"/>
  <c r="K9" i="18"/>
  <c r="K10" i="18" s="1"/>
  <c r="K11" i="18"/>
  <c r="K12" i="18"/>
  <c r="K13" i="18"/>
  <c r="K14" i="18"/>
  <c r="E15" i="18"/>
  <c r="K15" i="18"/>
  <c r="E16" i="18"/>
  <c r="K16" i="18"/>
  <c r="E17" i="18"/>
  <c r="K17" i="18"/>
  <c r="E18" i="18"/>
  <c r="K18" i="18"/>
  <c r="E19" i="18"/>
  <c r="K19" i="18"/>
  <c r="E20" i="18"/>
  <c r="E21" i="18" s="1"/>
  <c r="K20" i="18"/>
  <c r="K21" i="18"/>
  <c r="E22" i="18"/>
  <c r="K22" i="18"/>
  <c r="E23" i="18"/>
  <c r="K23" i="18"/>
  <c r="E24" i="18"/>
  <c r="K24" i="18"/>
  <c r="E25" i="18"/>
  <c r="K25" i="18"/>
  <c r="E26" i="18"/>
  <c r="K26" i="18"/>
  <c r="E27" i="18"/>
  <c r="E28" i="18" s="1"/>
  <c r="E29" i="18" s="1"/>
  <c r="E30" i="18" s="1"/>
  <c r="E31" i="18" s="1"/>
  <c r="K27" i="18"/>
  <c r="K28" i="18"/>
  <c r="K29" i="18"/>
  <c r="K30" i="18"/>
  <c r="K31" i="18"/>
  <c r="E32" i="18"/>
  <c r="K32" i="18"/>
  <c r="E33" i="18"/>
  <c r="K33" i="18"/>
  <c r="E34" i="18"/>
  <c r="K34" i="18"/>
  <c r="E35" i="18"/>
  <c r="K35" i="18"/>
  <c r="E36" i="18"/>
  <c r="K36" i="18"/>
  <c r="E37" i="18"/>
  <c r="K37" i="18"/>
  <c r="E38" i="18"/>
  <c r="K38" i="18"/>
  <c r="E39" i="18"/>
  <c r="K39" i="18"/>
  <c r="E40" i="18"/>
  <c r="K40" i="18"/>
  <c r="E41" i="18"/>
  <c r="K41" i="18"/>
  <c r="E42" i="18"/>
  <c r="K42" i="18"/>
  <c r="E43" i="18"/>
  <c r="K43" i="18"/>
  <c r="E44" i="18"/>
  <c r="K44" i="18"/>
  <c r="E45" i="18"/>
  <c r="E46" i="18" s="1"/>
  <c r="E47" i="18" s="1"/>
  <c r="E48" i="18" s="1"/>
  <c r="E49" i="18" s="1"/>
  <c r="K45" i="18"/>
  <c r="K46" i="18"/>
  <c r="K47" i="18"/>
  <c r="K48" i="18"/>
  <c r="K49" i="18"/>
  <c r="E50" i="18"/>
  <c r="K50" i="18"/>
  <c r="E51" i="18"/>
  <c r="K51" i="18"/>
  <c r="E52" i="18"/>
  <c r="K52" i="18"/>
  <c r="E53" i="18"/>
  <c r="K53" i="18"/>
  <c r="E54" i="18"/>
  <c r="K54" i="18"/>
  <c r="E55" i="18"/>
  <c r="K55" i="18"/>
  <c r="E56" i="18"/>
  <c r="K56" i="18"/>
  <c r="E57" i="18"/>
  <c r="K57" i="18"/>
  <c r="E58" i="18"/>
  <c r="K58" i="18"/>
  <c r="E59" i="18"/>
  <c r="K59" i="18"/>
  <c r="E60" i="18"/>
  <c r="K60" i="18"/>
  <c r="E61" i="18"/>
  <c r="K61" i="18"/>
  <c r="E62" i="18"/>
  <c r="K62" i="18"/>
  <c r="E63" i="18"/>
  <c r="K63" i="18"/>
  <c r="E64" i="18"/>
  <c r="E65" i="18" s="1"/>
  <c r="E66" i="18" s="1"/>
  <c r="E67" i="18" s="1"/>
  <c r="E68" i="18" s="1"/>
  <c r="K64" i="18"/>
  <c r="K65" i="18"/>
  <c r="K66" i="18"/>
  <c r="K67" i="18"/>
  <c r="K68" i="18"/>
  <c r="K69" i="18"/>
  <c r="E70" i="18"/>
  <c r="K70" i="18"/>
  <c r="E71" i="18"/>
  <c r="K71" i="18"/>
  <c r="E72" i="18"/>
  <c r="K72" i="18"/>
  <c r="E73" i="18"/>
  <c r="K73" i="18"/>
  <c r="E74" i="18"/>
  <c r="E75" i="18" s="1"/>
  <c r="E76" i="18" s="1"/>
  <c r="E77" i="18" s="1"/>
  <c r="K74" i="18"/>
  <c r="K88" i="18"/>
  <c r="K89" i="18"/>
  <c r="K90" i="18"/>
  <c r="K91" i="18"/>
  <c r="K92" i="18"/>
  <c r="K93" i="18"/>
  <c r="K94" i="18"/>
  <c r="E95" i="18"/>
  <c r="K95" i="18"/>
  <c r="E96" i="18"/>
  <c r="K96" i="18"/>
  <c r="K97" i="18"/>
  <c r="K98" i="18"/>
  <c r="K99" i="18"/>
  <c r="K100" i="18"/>
  <c r="E101" i="18"/>
  <c r="K101" i="18"/>
  <c r="E102" i="18"/>
  <c r="K102" i="18"/>
  <c r="E103" i="18"/>
  <c r="K103" i="18"/>
  <c r="E104" i="18"/>
  <c r="K104" i="18"/>
  <c r="E105" i="18"/>
  <c r="K105" i="18"/>
  <c r="E106" i="18"/>
  <c r="K106" i="18"/>
  <c r="E107" i="18"/>
  <c r="K107" i="18"/>
  <c r="E108" i="18"/>
  <c r="K108" i="18"/>
  <c r="E109" i="18"/>
  <c r="K109" i="18"/>
  <c r="E110" i="18"/>
  <c r="K110" i="18"/>
  <c r="E111" i="18"/>
  <c r="K111" i="18"/>
  <c r="E112" i="18"/>
  <c r="K112" i="18"/>
  <c r="E113" i="18"/>
  <c r="K113" i="18"/>
  <c r="E114" i="18"/>
  <c r="K114" i="18"/>
  <c r="E115" i="18"/>
  <c r="K115" i="18"/>
  <c r="E116" i="18"/>
  <c r="K116" i="18"/>
  <c r="E117" i="18"/>
  <c r="K117" i="18"/>
  <c r="E118" i="18"/>
  <c r="K118" i="18"/>
  <c r="E119" i="18"/>
  <c r="K119" i="18"/>
  <c r="E120" i="18"/>
  <c r="K120" i="18"/>
  <c r="E121" i="18"/>
  <c r="K121" i="18"/>
  <c r="E122" i="18"/>
  <c r="K122" i="18"/>
  <c r="E123" i="18"/>
  <c r="K123" i="18"/>
  <c r="E124" i="18"/>
  <c r="K124" i="18"/>
  <c r="E125" i="18"/>
  <c r="K125" i="18"/>
  <c r="E126" i="18"/>
  <c r="K126" i="18"/>
  <c r="E127" i="18"/>
  <c r="K127" i="18"/>
  <c r="E128" i="18"/>
  <c r="K128" i="18"/>
  <c r="E129" i="18"/>
  <c r="K129" i="18"/>
  <c r="E130" i="18"/>
  <c r="K130" i="18"/>
  <c r="E131" i="18"/>
  <c r="K131" i="18"/>
  <c r="E132" i="18"/>
  <c r="K132" i="18"/>
  <c r="E133" i="18"/>
  <c r="K133" i="18"/>
  <c r="E134" i="18"/>
  <c r="K134" i="18"/>
  <c r="E135" i="18"/>
  <c r="K135" i="18"/>
  <c r="E136" i="18"/>
  <c r="K136" i="18"/>
  <c r="E137" i="18"/>
  <c r="K137" i="18"/>
  <c r="E138" i="18"/>
  <c r="K138" i="18"/>
  <c r="E139" i="18"/>
  <c r="K139" i="18"/>
  <c r="E140" i="18"/>
  <c r="K140" i="18"/>
  <c r="E141" i="18"/>
  <c r="K141" i="18"/>
  <c r="E142" i="18"/>
  <c r="K142" i="18"/>
  <c r="E143" i="18"/>
  <c r="K143" i="18"/>
  <c r="E144" i="18"/>
  <c r="K144" i="18"/>
  <c r="E145" i="18"/>
  <c r="K145" i="18"/>
  <c r="E146" i="18"/>
  <c r="K146" i="18"/>
  <c r="E147" i="18"/>
  <c r="K147" i="18"/>
  <c r="E148" i="18"/>
  <c r="K148" i="18"/>
  <c r="E149" i="18"/>
  <c r="K149" i="18"/>
  <c r="E150" i="18"/>
  <c r="K150" i="18"/>
  <c r="E151" i="18"/>
  <c r="K151" i="18"/>
  <c r="E152" i="18"/>
  <c r="K152" i="18"/>
  <c r="E153" i="18"/>
  <c r="K153" i="18"/>
  <c r="E154" i="18"/>
  <c r="K154" i="18"/>
  <c r="E155" i="18"/>
  <c r="K155" i="18"/>
  <c r="E156" i="18"/>
  <c r="K156" i="18"/>
  <c r="E157" i="18"/>
  <c r="K157" i="18"/>
  <c r="E158" i="18"/>
  <c r="K158" i="18"/>
  <c r="E159" i="18"/>
  <c r="K159" i="18"/>
  <c r="E160" i="18"/>
  <c r="K160" i="18"/>
  <c r="E161" i="18"/>
  <c r="K161" i="18"/>
  <c r="E162" i="18"/>
  <c r="K162" i="18"/>
  <c r="E163" i="18"/>
  <c r="K163" i="18"/>
  <c r="E164" i="18"/>
  <c r="K164" i="18"/>
  <c r="E165" i="18"/>
  <c r="K165" i="18"/>
  <c r="E166" i="18"/>
  <c r="K166" i="18"/>
  <c r="E167" i="18"/>
  <c r="K167" i="18"/>
  <c r="E168" i="18"/>
  <c r="K168" i="18"/>
  <c r="E169" i="18"/>
  <c r="K169" i="18"/>
  <c r="E170" i="18"/>
  <c r="K170" i="18"/>
  <c r="E171" i="18"/>
  <c r="K171" i="18"/>
  <c r="E172" i="18"/>
  <c r="K172" i="18"/>
  <c r="E173" i="18"/>
  <c r="K173" i="18"/>
  <c r="E174" i="18"/>
  <c r="K174" i="18"/>
  <c r="E175" i="18"/>
  <c r="K175" i="18"/>
  <c r="E176" i="18"/>
  <c r="K176" i="18"/>
  <c r="E177" i="18"/>
  <c r="K177" i="18"/>
  <c r="E178" i="18"/>
  <c r="K178" i="18"/>
  <c r="E179" i="18"/>
  <c r="K179" i="18"/>
  <c r="E180" i="18"/>
  <c r="K180" i="18"/>
  <c r="E181" i="18"/>
  <c r="K181" i="18"/>
  <c r="E182" i="18"/>
  <c r="K182" i="18"/>
  <c r="E183" i="18"/>
  <c r="K183" i="18"/>
  <c r="E184" i="18"/>
  <c r="K184" i="18"/>
  <c r="E185" i="18"/>
  <c r="K185" i="18"/>
  <c r="E186" i="18"/>
  <c r="K186" i="18"/>
  <c r="E187" i="18"/>
  <c r="K187" i="18"/>
  <c r="E188" i="18"/>
  <c r="K188" i="18"/>
  <c r="E189" i="18"/>
  <c r="K189" i="18"/>
  <c r="E190" i="18"/>
  <c r="K190" i="18"/>
  <c r="E191" i="18"/>
  <c r="K191" i="18"/>
  <c r="E192" i="18"/>
  <c r="K192" i="18"/>
  <c r="E193" i="18"/>
  <c r="K193" i="18"/>
  <c r="E194" i="18"/>
  <c r="K194" i="18"/>
  <c r="E195" i="18"/>
  <c r="K195" i="18"/>
  <c r="E196" i="18"/>
  <c r="K196" i="18"/>
  <c r="E197" i="18"/>
  <c r="K197" i="18"/>
  <c r="E198" i="18"/>
  <c r="K198" i="18"/>
  <c r="E199" i="18"/>
  <c r="K199" i="18"/>
  <c r="E200" i="18"/>
  <c r="K200" i="18"/>
  <c r="E201" i="18"/>
  <c r="K201" i="18"/>
  <c r="E202" i="18"/>
  <c r="K202" i="18"/>
  <c r="E203" i="18"/>
  <c r="K203" i="18"/>
  <c r="E204" i="18"/>
  <c r="K204" i="18"/>
  <c r="E205" i="18"/>
  <c r="K205" i="18"/>
  <c r="E206" i="18"/>
  <c r="K206" i="18"/>
  <c r="E207" i="18"/>
  <c r="K207" i="18"/>
  <c r="E208" i="18"/>
  <c r="K208" i="18"/>
  <c r="E209" i="18"/>
  <c r="K209" i="18"/>
  <c r="E210" i="18"/>
  <c r="K210" i="18"/>
  <c r="E211" i="18"/>
  <c r="K211" i="18"/>
  <c r="E212" i="18"/>
  <c r="K212" i="18"/>
  <c r="E213" i="18"/>
  <c r="K213" i="18"/>
  <c r="E214" i="18"/>
  <c r="K214" i="18"/>
  <c r="E215" i="18"/>
  <c r="K215" i="18"/>
  <c r="E216" i="18"/>
  <c r="K216" i="18"/>
  <c r="E217" i="18"/>
  <c r="K217" i="18"/>
  <c r="E218" i="18"/>
  <c r="K218" i="18"/>
  <c r="E219" i="18"/>
  <c r="K219" i="18"/>
  <c r="E220" i="18"/>
  <c r="K220" i="18"/>
  <c r="E221" i="18"/>
  <c r="K221" i="18"/>
  <c r="E222" i="18"/>
  <c r="K222" i="18"/>
  <c r="E223" i="18"/>
  <c r="K223" i="18"/>
  <c r="E224" i="18"/>
  <c r="K224" i="18"/>
  <c r="E225" i="18"/>
  <c r="K225" i="18"/>
  <c r="E226" i="18"/>
  <c r="K226" i="18"/>
  <c r="E227" i="18"/>
  <c r="K227" i="18"/>
  <c r="E228" i="18"/>
  <c r="K228" i="18"/>
  <c r="E229" i="18"/>
  <c r="K229" i="18"/>
  <c r="E230" i="18"/>
  <c r="K230" i="18"/>
  <c r="E231" i="18"/>
  <c r="K231" i="18"/>
  <c r="E232" i="18"/>
  <c r="K232" i="18"/>
  <c r="E233" i="18"/>
  <c r="K233" i="18"/>
  <c r="E234" i="18"/>
  <c r="K234" i="18"/>
  <c r="E235" i="18"/>
  <c r="K235" i="18"/>
  <c r="E236" i="18"/>
  <c r="K236" i="18"/>
  <c r="E237" i="18"/>
  <c r="K237" i="18"/>
  <c r="E238" i="18"/>
  <c r="K238" i="18"/>
  <c r="E239" i="18"/>
  <c r="K239" i="18"/>
  <c r="E240" i="18"/>
  <c r="K240" i="18"/>
  <c r="E241" i="18"/>
  <c r="K241" i="18"/>
  <c r="E242" i="18"/>
  <c r="K242" i="18"/>
  <c r="E243" i="18"/>
  <c r="K243" i="18"/>
  <c r="E244" i="18"/>
  <c r="K244" i="18"/>
  <c r="E245" i="18"/>
  <c r="K245" i="18"/>
  <c r="E246" i="18"/>
  <c r="K246" i="18"/>
  <c r="E247" i="18"/>
  <c r="K247" i="18"/>
  <c r="E248" i="18"/>
  <c r="K248" i="18"/>
  <c r="E249" i="18"/>
  <c r="K249" i="18"/>
  <c r="E250" i="18"/>
  <c r="K250" i="18"/>
  <c r="E251" i="18"/>
  <c r="K251" i="18"/>
  <c r="E252" i="18"/>
  <c r="K252" i="18"/>
  <c r="E253" i="18"/>
  <c r="K253" i="18"/>
  <c r="E254" i="18"/>
  <c r="K254" i="18"/>
  <c r="E255" i="18"/>
  <c r="K255" i="18"/>
  <c r="E256" i="18"/>
  <c r="K256" i="18"/>
  <c r="E257" i="18"/>
  <c r="K257" i="18"/>
  <c r="E258" i="18"/>
  <c r="K258" i="18"/>
  <c r="E259" i="18"/>
  <c r="K259" i="18"/>
  <c r="E260" i="18"/>
  <c r="K260" i="18"/>
  <c r="E261" i="18"/>
  <c r="K261" i="18"/>
  <c r="E262" i="18"/>
  <c r="K262" i="18"/>
  <c r="E263" i="18"/>
  <c r="K263" i="18"/>
  <c r="E264" i="18"/>
  <c r="K264" i="18"/>
  <c r="E265" i="18"/>
  <c r="K265" i="18"/>
  <c r="E266" i="18"/>
  <c r="K266" i="18"/>
  <c r="E267" i="18"/>
  <c r="K267" i="18"/>
  <c r="E268" i="18"/>
  <c r="K268" i="18"/>
  <c r="E269" i="18"/>
  <c r="K269" i="18"/>
  <c r="E270" i="18"/>
  <c r="K270" i="18"/>
  <c r="E271" i="18"/>
  <c r="K271" i="18"/>
  <c r="E272" i="18"/>
  <c r="K272" i="18"/>
  <c r="E273" i="18"/>
  <c r="K273" i="18"/>
  <c r="E274" i="18"/>
  <c r="K274" i="18"/>
  <c r="E275" i="18"/>
  <c r="K275" i="18"/>
  <c r="E276" i="18"/>
  <c r="K276" i="18"/>
  <c r="E277" i="18"/>
  <c r="K277" i="18"/>
  <c r="E278" i="18"/>
  <c r="K278" i="18"/>
  <c r="E279" i="18"/>
  <c r="K279" i="18"/>
  <c r="E280" i="18"/>
  <c r="K280" i="18"/>
  <c r="E281" i="18"/>
  <c r="K281" i="18"/>
  <c r="E282" i="18"/>
  <c r="K282" i="18"/>
  <c r="E283" i="18"/>
  <c r="K283" i="18"/>
  <c r="E284" i="18"/>
  <c r="K284" i="18"/>
  <c r="E285" i="18"/>
  <c r="K285" i="18"/>
  <c r="E286" i="18"/>
  <c r="K286" i="18"/>
  <c r="E287" i="18"/>
  <c r="K287" i="18"/>
  <c r="E288" i="18"/>
  <c r="K288" i="18"/>
  <c r="E289" i="18"/>
  <c r="K289" i="18"/>
  <c r="E290" i="18"/>
  <c r="K290" i="18"/>
  <c r="E291" i="18"/>
  <c r="K291" i="18"/>
  <c r="E292" i="18"/>
  <c r="K292" i="18"/>
  <c r="E293" i="18"/>
  <c r="K293" i="18"/>
  <c r="E294" i="18"/>
  <c r="K294" i="18"/>
  <c r="E295" i="18"/>
  <c r="K295" i="18"/>
  <c r="E296" i="18"/>
  <c r="K296" i="18"/>
  <c r="E297" i="18"/>
  <c r="K297" i="18"/>
  <c r="E298" i="18"/>
  <c r="K298" i="18"/>
  <c r="E299" i="18"/>
  <c r="K299" i="18"/>
  <c r="E300" i="18"/>
  <c r="K300" i="18"/>
  <c r="E301" i="18"/>
  <c r="K301" i="18"/>
  <c r="E302" i="18"/>
  <c r="K302" i="18"/>
  <c r="E303" i="18"/>
  <c r="K303" i="18"/>
  <c r="E304" i="18"/>
  <c r="K304" i="18"/>
  <c r="E305" i="18"/>
  <c r="K305" i="18"/>
  <c r="E306" i="18"/>
  <c r="K306" i="18"/>
  <c r="E307" i="18"/>
  <c r="K307" i="18"/>
  <c r="E308" i="18"/>
  <c r="K308" i="18"/>
  <c r="E309" i="18"/>
  <c r="K309" i="18"/>
  <c r="E310" i="18"/>
  <c r="K310" i="18"/>
  <c r="E311" i="18"/>
  <c r="K311" i="18"/>
  <c r="E312" i="18"/>
  <c r="K312" i="18"/>
  <c r="E313" i="18"/>
  <c r="K313" i="18"/>
  <c r="E314" i="18"/>
  <c r="K314" i="18"/>
  <c r="E315" i="18"/>
  <c r="K315" i="18"/>
  <c r="E316" i="18"/>
  <c r="K316" i="18"/>
  <c r="E317" i="18"/>
  <c r="K317" i="18"/>
  <c r="E318" i="18"/>
  <c r="K318" i="18"/>
  <c r="E319" i="18"/>
  <c r="K319" i="18"/>
  <c r="E320" i="18"/>
  <c r="K320" i="18"/>
  <c r="E321" i="18"/>
  <c r="K321" i="18"/>
  <c r="E322" i="18"/>
  <c r="K322" i="18"/>
  <c r="E323" i="18"/>
  <c r="K323" i="18"/>
  <c r="E324" i="18"/>
  <c r="K324" i="18"/>
  <c r="E325" i="18"/>
  <c r="K325" i="18"/>
  <c r="E326" i="18"/>
  <c r="K326" i="18"/>
  <c r="E327" i="18"/>
  <c r="K327" i="18"/>
  <c r="E328" i="18"/>
  <c r="K328" i="18"/>
  <c r="E329" i="18"/>
  <c r="K329" i="18"/>
  <c r="E330" i="18"/>
  <c r="K330" i="18"/>
  <c r="E331" i="18"/>
  <c r="K331" i="18"/>
  <c r="E332" i="18"/>
  <c r="K332" i="18"/>
  <c r="E333" i="18"/>
  <c r="K333" i="18"/>
  <c r="E334" i="18"/>
  <c r="K334" i="18"/>
  <c r="E335" i="18"/>
  <c r="K335" i="18"/>
  <c r="E336" i="18"/>
  <c r="K336" i="18"/>
  <c r="E337" i="18"/>
  <c r="K337" i="18"/>
  <c r="E338" i="18"/>
  <c r="K338" i="18"/>
  <c r="E339" i="18"/>
  <c r="K339" i="18"/>
  <c r="E340" i="18"/>
  <c r="K340" i="18"/>
  <c r="E341" i="18"/>
  <c r="K341" i="18"/>
  <c r="E342" i="18"/>
  <c r="K342" i="18"/>
  <c r="E343" i="18"/>
  <c r="K343" i="18"/>
  <c r="E344" i="18"/>
  <c r="K344" i="18"/>
  <c r="K345" i="18"/>
  <c r="K346" i="18"/>
  <c r="K347" i="18"/>
  <c r="K348" i="18"/>
  <c r="K349" i="18"/>
  <c r="K350" i="18"/>
  <c r="K351" i="18"/>
  <c r="K352" i="18"/>
  <c r="K353" i="18"/>
  <c r="K354" i="18"/>
  <c r="K355" i="18"/>
  <c r="K356" i="18"/>
  <c r="K357" i="18"/>
  <c r="K358" i="18"/>
  <c r="K359" i="18"/>
  <c r="K360" i="18"/>
  <c r="K361" i="18"/>
  <c r="K362" i="18"/>
  <c r="K363" i="18"/>
  <c r="K364" i="18"/>
  <c r="K365" i="18"/>
  <c r="K366" i="18"/>
  <c r="K367" i="18"/>
  <c r="K368" i="18"/>
  <c r="K369" i="18"/>
  <c r="K370" i="18"/>
  <c r="K371" i="18"/>
  <c r="K372" i="18"/>
  <c r="K373" i="18"/>
  <c r="K374" i="18"/>
  <c r="K375" i="18"/>
  <c r="K376" i="18"/>
  <c r="K377" i="18"/>
  <c r="K378" i="18"/>
  <c r="K379" i="18"/>
  <c r="K380" i="18"/>
  <c r="K381" i="18"/>
  <c r="K382" i="18"/>
  <c r="K383" i="18"/>
  <c r="K384" i="18"/>
  <c r="K385" i="18"/>
  <c r="K386" i="18"/>
  <c r="K387" i="18"/>
  <c r="K388" i="18"/>
  <c r="K389" i="18"/>
  <c r="K390" i="18"/>
  <c r="K391" i="18"/>
  <c r="K392" i="18"/>
  <c r="K393" i="18"/>
  <c r="K394" i="18"/>
  <c r="K395" i="18"/>
  <c r="K396" i="18"/>
  <c r="K397" i="18"/>
  <c r="K398" i="18"/>
  <c r="K399" i="18"/>
  <c r="K400" i="18"/>
  <c r="K401" i="18"/>
  <c r="K402" i="18"/>
  <c r="K403" i="18"/>
  <c r="K404" i="18"/>
  <c r="K405" i="18"/>
  <c r="K406" i="18"/>
  <c r="K407" i="18"/>
  <c r="K408" i="18"/>
  <c r="K409" i="18"/>
  <c r="K410" i="18"/>
  <c r="K411" i="18"/>
  <c r="K412" i="18"/>
  <c r="K413" i="18"/>
  <c r="K414" i="18"/>
  <c r="K415" i="18"/>
  <c r="K416" i="18"/>
  <c r="K417" i="18"/>
  <c r="K418" i="18"/>
  <c r="K419" i="18"/>
  <c r="K420" i="18"/>
  <c r="K421" i="18"/>
  <c r="K422" i="18"/>
  <c r="K423" i="18"/>
  <c r="K424" i="18"/>
  <c r="E7" i="17"/>
  <c r="K7" i="17"/>
  <c r="E8" i="17"/>
  <c r="E9" i="17" s="1"/>
  <c r="E10" i="17" s="1"/>
  <c r="K8" i="17"/>
  <c r="K9" i="17"/>
  <c r="K10" i="17"/>
  <c r="E11" i="17"/>
  <c r="K11" i="17"/>
  <c r="E12" i="17"/>
  <c r="K12" i="17"/>
  <c r="E13" i="17"/>
  <c r="K13" i="17"/>
  <c r="E14" i="17"/>
  <c r="K14" i="17"/>
  <c r="E15" i="17"/>
  <c r="E16" i="17" s="1"/>
  <c r="K15" i="17"/>
  <c r="K16" i="17"/>
  <c r="E17" i="17"/>
  <c r="K17" i="17"/>
  <c r="E18" i="17"/>
  <c r="K18" i="17"/>
  <c r="E19" i="17"/>
  <c r="K19" i="17"/>
  <c r="E20" i="17"/>
  <c r="K20" i="17"/>
  <c r="E21" i="17"/>
  <c r="E22" i="17" s="1"/>
  <c r="K21" i="17"/>
  <c r="K22" i="17"/>
  <c r="E23" i="17"/>
  <c r="K23" i="17"/>
  <c r="E24" i="17"/>
  <c r="K24" i="17"/>
  <c r="E25" i="17"/>
  <c r="K25" i="17"/>
  <c r="E26" i="17"/>
  <c r="K26" i="17"/>
  <c r="E27" i="17"/>
  <c r="E28" i="17" s="1"/>
  <c r="K27" i="17"/>
  <c r="K28" i="17"/>
  <c r="E29" i="17"/>
  <c r="K29" i="17"/>
  <c r="E30" i="17"/>
  <c r="K30" i="17"/>
  <c r="E31" i="17"/>
  <c r="K31" i="17"/>
  <c r="E32" i="17"/>
  <c r="K32" i="17"/>
  <c r="E33" i="17"/>
  <c r="E34" i="17" s="1"/>
  <c r="K33" i="17"/>
  <c r="K34" i="17"/>
  <c r="E35" i="17"/>
  <c r="K35" i="17"/>
  <c r="E36" i="17"/>
  <c r="K36" i="17"/>
  <c r="E37" i="17"/>
  <c r="K37" i="17"/>
  <c r="E38" i="17"/>
  <c r="K38" i="17"/>
  <c r="E39" i="17"/>
  <c r="E40" i="17" s="1"/>
  <c r="K39" i="17"/>
  <c r="K40" i="17"/>
  <c r="K41" i="17"/>
  <c r="K42" i="17"/>
  <c r="K43" i="17"/>
  <c r="K44" i="17"/>
  <c r="K45" i="17"/>
  <c r="K46" i="17"/>
  <c r="K47" i="17"/>
  <c r="K48" i="17"/>
  <c r="K49" i="17"/>
  <c r="K50" i="17"/>
  <c r="K51" i="17"/>
  <c r="K52" i="17"/>
  <c r="K53" i="17"/>
  <c r="K54" i="17"/>
  <c r="K55" i="17"/>
  <c r="K56" i="17"/>
  <c r="K57" i="17"/>
  <c r="K58" i="17"/>
  <c r="K59" i="17"/>
  <c r="K60" i="17"/>
  <c r="K61" i="17"/>
  <c r="K62" i="17"/>
  <c r="K63" i="17"/>
  <c r="K64" i="17"/>
  <c r="K65" i="17"/>
  <c r="K66" i="17"/>
  <c r="K67" i="17"/>
  <c r="K68" i="17"/>
  <c r="K69" i="17"/>
  <c r="K70" i="17"/>
  <c r="K71" i="17"/>
  <c r="K72" i="17"/>
  <c r="K73" i="17"/>
  <c r="K74" i="17"/>
  <c r="K75" i="17"/>
  <c r="K76" i="17"/>
  <c r="K77" i="17"/>
  <c r="K78" i="17"/>
  <c r="E79" i="17"/>
  <c r="K79" i="17"/>
  <c r="E80" i="17"/>
  <c r="K80" i="17"/>
  <c r="E81" i="17"/>
  <c r="K81" i="17"/>
  <c r="E82" i="17"/>
  <c r="K82" i="17"/>
  <c r="E83" i="17"/>
  <c r="K83" i="17"/>
  <c r="E84" i="17"/>
  <c r="K84" i="17"/>
  <c r="E85" i="17"/>
  <c r="K85" i="17"/>
  <c r="E86" i="17"/>
  <c r="K86" i="17"/>
  <c r="E87" i="17"/>
  <c r="K87" i="17"/>
  <c r="E88" i="17"/>
  <c r="K88" i="17"/>
  <c r="E89" i="17"/>
  <c r="K89" i="17"/>
  <c r="E90" i="17"/>
  <c r="K90" i="17"/>
  <c r="E91" i="17"/>
  <c r="K91" i="17"/>
  <c r="E92" i="17"/>
  <c r="K92" i="17"/>
  <c r="E93" i="17"/>
  <c r="K93" i="17"/>
  <c r="E94" i="17"/>
  <c r="K94" i="17"/>
  <c r="E95" i="17"/>
  <c r="K95" i="17"/>
  <c r="E96" i="17"/>
  <c r="K96" i="17"/>
  <c r="E97" i="17"/>
  <c r="K97" i="17"/>
  <c r="E98" i="17"/>
  <c r="K98" i="17"/>
  <c r="E99" i="17"/>
  <c r="K99" i="17"/>
  <c r="E100" i="17"/>
  <c r="K100" i="17"/>
  <c r="E101" i="17"/>
  <c r="K101" i="17"/>
  <c r="E102" i="17"/>
  <c r="K102" i="17"/>
  <c r="E103" i="17"/>
  <c r="K103" i="17"/>
  <c r="E104" i="17"/>
  <c r="K104" i="17"/>
  <c r="E105" i="17"/>
  <c r="K105" i="17"/>
  <c r="E106" i="17"/>
  <c r="K106" i="17"/>
  <c r="E107" i="17"/>
  <c r="K107" i="17"/>
  <c r="E108" i="17"/>
  <c r="K108" i="17"/>
  <c r="E109" i="17"/>
  <c r="K109" i="17"/>
  <c r="E110" i="17"/>
  <c r="K110" i="17"/>
  <c r="E111" i="17"/>
  <c r="K111" i="17"/>
  <c r="E112" i="17"/>
  <c r="K112" i="17"/>
  <c r="E113" i="17"/>
  <c r="K113" i="17"/>
  <c r="E114" i="17"/>
  <c r="K114" i="17"/>
  <c r="E115" i="17"/>
  <c r="K115" i="17"/>
  <c r="E116" i="17"/>
  <c r="K116" i="17"/>
  <c r="E117" i="17"/>
  <c r="K117" i="17"/>
  <c r="E118" i="17"/>
  <c r="K118" i="17"/>
  <c r="E119" i="17"/>
  <c r="K119" i="17"/>
  <c r="K120" i="17"/>
  <c r="K121" i="17"/>
  <c r="K122" i="17"/>
  <c r="E123" i="17"/>
  <c r="K123" i="17"/>
  <c r="E124" i="17"/>
  <c r="K124" i="17"/>
  <c r="E125" i="17"/>
  <c r="K125" i="17"/>
  <c r="E126" i="17"/>
  <c r="K126" i="17"/>
  <c r="E127" i="17"/>
  <c r="K127" i="17"/>
  <c r="E128" i="17"/>
  <c r="K128" i="17"/>
  <c r="E129" i="17"/>
  <c r="K129" i="17"/>
  <c r="E130" i="17"/>
  <c r="K130" i="17"/>
  <c r="E131" i="17"/>
  <c r="K131" i="17"/>
  <c r="E132" i="17"/>
  <c r="K132" i="17"/>
  <c r="E133" i="17"/>
  <c r="K133" i="17"/>
  <c r="E134" i="17"/>
  <c r="K134" i="17"/>
  <c r="E135" i="17"/>
  <c r="K135" i="17"/>
  <c r="E136" i="17"/>
  <c r="K136" i="17"/>
  <c r="E137" i="17"/>
  <c r="K137" i="17"/>
  <c r="E138" i="17"/>
  <c r="K138" i="17"/>
  <c r="E139" i="17"/>
  <c r="K139" i="17"/>
  <c r="E140" i="17"/>
  <c r="K140" i="17"/>
  <c r="E141" i="17"/>
  <c r="K141" i="17"/>
  <c r="E142" i="17"/>
  <c r="K142" i="17"/>
  <c r="E143" i="17"/>
  <c r="K143" i="17"/>
  <c r="E144" i="17"/>
  <c r="K144" i="17"/>
  <c r="E145" i="17"/>
  <c r="K145" i="17"/>
  <c r="E146" i="17"/>
  <c r="K146" i="17"/>
  <c r="E147" i="17"/>
  <c r="K147" i="17"/>
  <c r="E148" i="17"/>
  <c r="K148" i="17"/>
  <c r="E149" i="17"/>
  <c r="K149" i="17"/>
  <c r="E150" i="17"/>
  <c r="K150" i="17"/>
  <c r="E151" i="17"/>
  <c r="K151" i="17"/>
  <c r="E152" i="17"/>
  <c r="K152" i="17"/>
  <c r="E153" i="17"/>
  <c r="K153" i="17"/>
  <c r="E154" i="17"/>
  <c r="K154" i="17"/>
  <c r="E155" i="17"/>
  <c r="K155" i="17"/>
  <c r="E156" i="17"/>
  <c r="K156" i="17"/>
  <c r="E157" i="17"/>
  <c r="K157" i="17"/>
  <c r="E158" i="17"/>
  <c r="K158" i="17"/>
  <c r="E159" i="17"/>
  <c r="K159" i="17"/>
  <c r="E160" i="17"/>
  <c r="K160" i="17"/>
  <c r="E161" i="17"/>
  <c r="K161" i="17"/>
  <c r="E162" i="17"/>
  <c r="K162" i="17"/>
  <c r="E163" i="17"/>
  <c r="K163" i="17"/>
  <c r="E164" i="17"/>
  <c r="K164" i="17"/>
  <c r="E165" i="17"/>
  <c r="K165" i="17"/>
  <c r="E166" i="17"/>
  <c r="K166" i="17"/>
  <c r="E167" i="17"/>
  <c r="K167" i="17"/>
  <c r="E168" i="17"/>
  <c r="K168" i="17"/>
  <c r="E169" i="17"/>
  <c r="K169" i="17"/>
  <c r="E170" i="17"/>
  <c r="K170" i="17"/>
  <c r="E171" i="17"/>
  <c r="K171" i="17"/>
  <c r="E172" i="17"/>
  <c r="K172" i="17"/>
  <c r="E173" i="17"/>
  <c r="K173" i="17"/>
  <c r="E174" i="17"/>
  <c r="K174" i="17"/>
  <c r="E175" i="17"/>
  <c r="K175" i="17"/>
  <c r="E176" i="17"/>
  <c r="K176" i="17"/>
  <c r="E177" i="17"/>
  <c r="K177" i="17"/>
  <c r="E178" i="17"/>
  <c r="K178" i="17"/>
  <c r="E179" i="17"/>
  <c r="K179" i="17"/>
  <c r="E180" i="17"/>
  <c r="K180" i="17"/>
  <c r="E181" i="17"/>
  <c r="K181" i="17"/>
  <c r="E182" i="17"/>
  <c r="K182" i="17"/>
  <c r="E183" i="17"/>
  <c r="K183" i="17"/>
  <c r="E184" i="17"/>
  <c r="K184" i="17"/>
  <c r="E185" i="17"/>
  <c r="K185" i="17"/>
  <c r="E186" i="17"/>
  <c r="K186" i="17"/>
  <c r="E187" i="17"/>
  <c r="K187" i="17"/>
  <c r="E188" i="17"/>
  <c r="K188" i="17"/>
  <c r="E189" i="17"/>
  <c r="K189" i="17"/>
  <c r="E190" i="17"/>
  <c r="K190" i="17"/>
  <c r="E191" i="17"/>
  <c r="K191" i="17"/>
  <c r="E192" i="17"/>
  <c r="K192" i="17"/>
  <c r="E193" i="17"/>
  <c r="K193" i="17"/>
  <c r="E194" i="17"/>
  <c r="K194" i="17"/>
  <c r="E195" i="17"/>
  <c r="K195" i="17"/>
  <c r="E196" i="17"/>
  <c r="K196" i="17"/>
  <c r="E197" i="17"/>
  <c r="K197" i="17"/>
  <c r="E198" i="17"/>
  <c r="K198" i="17"/>
  <c r="E199" i="17"/>
  <c r="K199" i="17"/>
  <c r="E200" i="17"/>
  <c r="K200" i="17"/>
  <c r="E201" i="17"/>
  <c r="K201" i="17"/>
  <c r="E202" i="17"/>
  <c r="K202" i="17"/>
  <c r="E203" i="17"/>
  <c r="K203" i="17"/>
  <c r="E204" i="17"/>
  <c r="K204" i="17"/>
  <c r="E205" i="17"/>
  <c r="K205" i="17"/>
  <c r="E206" i="17"/>
  <c r="K206" i="17"/>
  <c r="E207" i="17"/>
  <c r="K207" i="17"/>
  <c r="E208" i="17"/>
  <c r="K208" i="17"/>
  <c r="E209" i="17"/>
  <c r="K209" i="17"/>
  <c r="E210" i="17"/>
  <c r="K210" i="17"/>
  <c r="E211" i="17"/>
  <c r="K211" i="17"/>
  <c r="E212" i="17"/>
  <c r="K212" i="17"/>
  <c r="E213" i="17"/>
  <c r="K213" i="17"/>
  <c r="E214" i="17"/>
  <c r="K214" i="17"/>
  <c r="E215" i="17"/>
  <c r="K215" i="17"/>
  <c r="E216" i="17"/>
  <c r="K216" i="17"/>
  <c r="E217" i="17"/>
  <c r="K217" i="17"/>
  <c r="E218" i="17"/>
  <c r="K218" i="17"/>
  <c r="E219" i="17"/>
  <c r="K219" i="17"/>
  <c r="E220" i="17"/>
  <c r="K220" i="17"/>
  <c r="E221" i="17"/>
  <c r="K221" i="17"/>
  <c r="E222" i="17"/>
  <c r="K222" i="17"/>
  <c r="E223" i="17"/>
  <c r="K223" i="17"/>
  <c r="E224" i="17"/>
  <c r="K224" i="17"/>
  <c r="E225" i="17"/>
  <c r="K225" i="17"/>
  <c r="E226" i="17"/>
  <c r="K226" i="17"/>
  <c r="E227" i="17"/>
  <c r="K227" i="17"/>
  <c r="E228" i="17"/>
  <c r="K228" i="17"/>
  <c r="E229" i="17"/>
  <c r="K229" i="17"/>
  <c r="E230" i="17"/>
  <c r="K230" i="17"/>
  <c r="E231" i="17"/>
  <c r="K231" i="17"/>
  <c r="E232" i="17"/>
  <c r="K232" i="17"/>
  <c r="E233" i="17"/>
  <c r="K233" i="17"/>
  <c r="E234" i="17"/>
  <c r="K234" i="17"/>
  <c r="E235" i="17"/>
  <c r="K235" i="17"/>
  <c r="E236" i="17"/>
  <c r="K236" i="17"/>
  <c r="E237" i="17"/>
  <c r="K237" i="17"/>
  <c r="E238" i="17"/>
  <c r="K238" i="17"/>
  <c r="E239" i="17"/>
  <c r="K239" i="17"/>
  <c r="E240" i="17"/>
  <c r="K240" i="17"/>
  <c r="E241" i="17"/>
  <c r="K241" i="17"/>
  <c r="E242" i="17"/>
  <c r="K242" i="17"/>
  <c r="E243" i="17"/>
  <c r="K243" i="17"/>
  <c r="E244" i="17"/>
  <c r="K244" i="17"/>
  <c r="E245" i="17"/>
  <c r="K245" i="17"/>
  <c r="E246" i="17"/>
  <c r="K246" i="17"/>
  <c r="E247" i="17"/>
  <c r="K247" i="17"/>
  <c r="E248" i="17"/>
  <c r="K248" i="17"/>
  <c r="E249" i="17"/>
  <c r="K249" i="17"/>
  <c r="E250" i="17"/>
  <c r="K250" i="17"/>
  <c r="E251" i="17"/>
  <c r="K251" i="17"/>
  <c r="E252" i="17"/>
  <c r="K252" i="17"/>
  <c r="E253" i="17"/>
  <c r="K253" i="17"/>
  <c r="E254" i="17"/>
  <c r="K254" i="17"/>
  <c r="E255" i="17"/>
  <c r="K255" i="17"/>
  <c r="E256" i="17"/>
  <c r="K256" i="17"/>
  <c r="E257" i="17"/>
  <c r="K257" i="17"/>
  <c r="E258" i="17"/>
  <c r="K258" i="17"/>
  <c r="E259" i="17"/>
  <c r="K259" i="17"/>
  <c r="E260" i="17"/>
  <c r="K260" i="17"/>
  <c r="E261" i="17"/>
  <c r="K261" i="17"/>
  <c r="E262" i="17"/>
  <c r="K262" i="17"/>
  <c r="E263" i="17"/>
  <c r="K263" i="17"/>
  <c r="E264" i="17"/>
  <c r="K264" i="17"/>
  <c r="E265" i="17"/>
  <c r="K265" i="17"/>
  <c r="E266" i="17"/>
  <c r="K266" i="17"/>
  <c r="E267" i="17"/>
  <c r="K267" i="17"/>
  <c r="E268" i="17"/>
  <c r="K268" i="17"/>
  <c r="E269" i="17"/>
  <c r="K269" i="17"/>
  <c r="E270" i="17"/>
  <c r="K270" i="17"/>
  <c r="E271" i="17"/>
  <c r="K271" i="17"/>
  <c r="E272" i="17"/>
  <c r="K272" i="17"/>
  <c r="E273" i="17"/>
  <c r="K273" i="17"/>
  <c r="E274" i="17"/>
  <c r="K274" i="17"/>
  <c r="E275" i="17"/>
  <c r="K275" i="17"/>
  <c r="E276" i="17"/>
  <c r="K276" i="17"/>
  <c r="E277" i="17"/>
  <c r="K277" i="17"/>
  <c r="E278" i="17"/>
  <c r="K278" i="17"/>
  <c r="E279" i="17"/>
  <c r="K279" i="17"/>
  <c r="E280" i="17"/>
  <c r="K280" i="17"/>
  <c r="E281" i="17"/>
  <c r="K281" i="17"/>
  <c r="E282" i="17"/>
  <c r="K282" i="17"/>
  <c r="E283" i="17"/>
  <c r="K283" i="17"/>
  <c r="E284" i="17"/>
  <c r="K284" i="17"/>
  <c r="E285" i="17"/>
  <c r="K285" i="17"/>
  <c r="E286" i="17"/>
  <c r="K286" i="17"/>
  <c r="E287" i="17"/>
  <c r="K287" i="17"/>
  <c r="E288" i="17"/>
  <c r="K288" i="17"/>
  <c r="E289" i="17"/>
  <c r="K289" i="17"/>
  <c r="E290" i="17"/>
  <c r="K290" i="17"/>
  <c r="E291" i="17"/>
  <c r="K291" i="17"/>
  <c r="E292" i="17"/>
  <c r="K292" i="17"/>
  <c r="E293" i="17"/>
  <c r="K293" i="17"/>
  <c r="E294" i="17"/>
  <c r="K294" i="17"/>
  <c r="E295" i="17"/>
  <c r="K295" i="17"/>
  <c r="E296" i="17"/>
  <c r="K296" i="17"/>
  <c r="E297" i="17"/>
  <c r="K297" i="17"/>
  <c r="E298" i="17"/>
  <c r="K298" i="17"/>
  <c r="E299" i="17"/>
  <c r="K299" i="17"/>
  <c r="E300" i="17"/>
  <c r="K300" i="17"/>
  <c r="E301" i="17"/>
  <c r="K301" i="17"/>
  <c r="E302" i="17"/>
  <c r="K302" i="17"/>
  <c r="E303" i="17"/>
  <c r="K303" i="17"/>
  <c r="E304" i="17"/>
  <c r="K304" i="17"/>
  <c r="E305" i="17"/>
  <c r="K305" i="17"/>
  <c r="E306" i="17"/>
  <c r="K306" i="17"/>
  <c r="E307" i="17"/>
  <c r="K307" i="17"/>
  <c r="E308" i="17"/>
  <c r="K308" i="17"/>
  <c r="E309" i="17"/>
  <c r="K309" i="17"/>
  <c r="E310" i="17"/>
  <c r="K310" i="17"/>
  <c r="E311" i="17"/>
  <c r="K311" i="17"/>
  <c r="E312" i="17"/>
  <c r="K312" i="17"/>
  <c r="E313" i="17"/>
  <c r="K313" i="17"/>
  <c r="E314" i="17"/>
  <c r="K314" i="17"/>
  <c r="E315" i="17"/>
  <c r="K315" i="17"/>
  <c r="E316" i="17"/>
  <c r="K316" i="17"/>
  <c r="E317" i="17"/>
  <c r="K317" i="17"/>
  <c r="E318" i="17"/>
  <c r="K318" i="17"/>
  <c r="E319" i="17"/>
  <c r="K319" i="17"/>
  <c r="E320" i="17"/>
  <c r="K320" i="17"/>
  <c r="E321" i="17"/>
  <c r="K321" i="17"/>
  <c r="E322" i="17"/>
  <c r="K322" i="17"/>
  <c r="E323" i="17"/>
  <c r="K323" i="17"/>
  <c r="E324" i="17"/>
  <c r="K324" i="17"/>
  <c r="E325" i="17"/>
  <c r="K325" i="17"/>
  <c r="E326" i="17"/>
  <c r="K326" i="17"/>
  <c r="E327" i="17"/>
  <c r="K327" i="17"/>
  <c r="E328" i="17"/>
  <c r="K328" i="17"/>
  <c r="E329" i="17"/>
  <c r="K329" i="17"/>
  <c r="E330" i="17"/>
  <c r="K330" i="17"/>
  <c r="E331" i="17"/>
  <c r="K331" i="17"/>
  <c r="E332" i="17"/>
  <c r="K332" i="17"/>
  <c r="E333" i="17"/>
  <c r="K333" i="17"/>
  <c r="E334" i="17"/>
  <c r="K334" i="17"/>
  <c r="E335" i="17"/>
  <c r="K335" i="17"/>
  <c r="E336" i="17"/>
  <c r="K336" i="17"/>
  <c r="E337" i="17"/>
  <c r="K337" i="17"/>
  <c r="E338" i="17"/>
  <c r="K338" i="17"/>
  <c r="E339" i="17"/>
  <c r="K339" i="17"/>
  <c r="E340" i="17"/>
  <c r="K340" i="17"/>
  <c r="E341" i="17"/>
  <c r="K341" i="17"/>
  <c r="E342" i="17"/>
  <c r="K342" i="17"/>
  <c r="E343" i="17"/>
  <c r="K343" i="17"/>
  <c r="E344" i="17"/>
  <c r="K344" i="17"/>
  <c r="E345" i="17"/>
  <c r="K345" i="17"/>
  <c r="E346" i="17"/>
  <c r="K346" i="17"/>
  <c r="E347" i="17"/>
  <c r="K347" i="17"/>
  <c r="E348" i="17"/>
  <c r="K348" i="17"/>
  <c r="E349" i="17"/>
  <c r="K349" i="17"/>
  <c r="E350" i="17"/>
  <c r="K350" i="17"/>
  <c r="E351" i="17"/>
  <c r="K351" i="17"/>
  <c r="E352" i="17"/>
  <c r="K352" i="17"/>
  <c r="E353" i="17"/>
  <c r="K353" i="17"/>
  <c r="E354" i="17"/>
  <c r="K354" i="17"/>
  <c r="E355" i="17"/>
  <c r="K355" i="17"/>
  <c r="E356" i="17"/>
  <c r="K356" i="17"/>
  <c r="E357" i="17"/>
  <c r="K357" i="17"/>
  <c r="E358" i="17"/>
  <c r="K358" i="17"/>
  <c r="E359" i="17"/>
  <c r="K359" i="17"/>
  <c r="E360" i="17"/>
  <c r="K360" i="17"/>
  <c r="E361" i="17"/>
  <c r="K361" i="17"/>
  <c r="E362" i="17"/>
  <c r="K362" i="17"/>
  <c r="E363" i="17"/>
  <c r="K363" i="17"/>
  <c r="E364" i="17"/>
  <c r="K364" i="17"/>
  <c r="E365" i="17"/>
  <c r="K365" i="17"/>
  <c r="E366" i="17"/>
  <c r="K366" i="17"/>
  <c r="E367" i="17"/>
  <c r="K367" i="17"/>
  <c r="E368" i="17"/>
  <c r="K368" i="17"/>
  <c r="E369" i="17"/>
  <c r="K369" i="17"/>
  <c r="E370" i="17"/>
  <c r="K370" i="17"/>
  <c r="E371" i="17"/>
  <c r="K371" i="17"/>
  <c r="E372" i="17"/>
  <c r="K372" i="17"/>
  <c r="E373" i="17"/>
  <c r="K373" i="17"/>
  <c r="E374" i="17"/>
  <c r="K374" i="17"/>
  <c r="E375" i="17"/>
  <c r="K375" i="17"/>
  <c r="E376" i="17"/>
  <c r="K376" i="17"/>
  <c r="E377" i="17"/>
  <c r="K377" i="17"/>
  <c r="E378" i="17"/>
  <c r="K378" i="17"/>
  <c r="E379" i="17"/>
  <c r="K379" i="17"/>
  <c r="E380" i="17"/>
  <c r="K380" i="17"/>
  <c r="E381" i="17"/>
  <c r="K381" i="17"/>
  <c r="E382" i="17"/>
  <c r="K382" i="17"/>
  <c r="E383" i="17"/>
  <c r="K383" i="17"/>
  <c r="E384" i="17"/>
  <c r="K384" i="17"/>
  <c r="E385" i="17"/>
  <c r="K385" i="17"/>
  <c r="E386" i="17"/>
  <c r="K386" i="17"/>
  <c r="E387" i="17"/>
  <c r="K387" i="17"/>
  <c r="K388" i="17"/>
  <c r="K389" i="17"/>
  <c r="K390" i="17"/>
  <c r="K391" i="17"/>
  <c r="K392" i="17"/>
  <c r="K393" i="17"/>
  <c r="K394" i="17"/>
  <c r="K395" i="17"/>
  <c r="K396" i="17"/>
  <c r="K397" i="17"/>
  <c r="K398" i="17"/>
  <c r="K399" i="17"/>
  <c r="K400" i="17"/>
  <c r="K401" i="17"/>
  <c r="K402" i="17"/>
  <c r="K403" i="17"/>
  <c r="K404" i="17"/>
  <c r="K405" i="17"/>
  <c r="K406" i="17"/>
  <c r="K407" i="17"/>
  <c r="K408" i="17"/>
  <c r="K409" i="17"/>
  <c r="K410" i="17"/>
  <c r="K411" i="17"/>
  <c r="K412" i="17"/>
  <c r="K413" i="17"/>
  <c r="K414" i="17"/>
  <c r="K415" i="17"/>
  <c r="K416" i="17"/>
  <c r="K417" i="17"/>
  <c r="K418" i="17"/>
  <c r="K419" i="17"/>
  <c r="K420" i="17"/>
  <c r="K421" i="17"/>
  <c r="K422" i="17"/>
  <c r="K423" i="17"/>
  <c r="K424" i="17"/>
  <c r="K425" i="17"/>
  <c r="K426" i="17"/>
  <c r="K427" i="17"/>
  <c r="K428" i="17"/>
  <c r="K429" i="17"/>
  <c r="K430" i="17"/>
  <c r="K431" i="17"/>
  <c r="K432" i="17"/>
  <c r="K433" i="17"/>
  <c r="K434" i="17"/>
  <c r="K435" i="17"/>
  <c r="K436" i="17"/>
  <c r="K437" i="17"/>
  <c r="K438" i="17"/>
  <c r="K439" i="17"/>
  <c r="K440" i="17"/>
  <c r="K441" i="17"/>
  <c r="K442" i="17"/>
  <c r="K443" i="17"/>
  <c r="K444" i="17"/>
  <c r="K445" i="17"/>
  <c r="K446" i="17"/>
  <c r="K447" i="17"/>
  <c r="K448" i="17"/>
  <c r="K449" i="17"/>
  <c r="K450" i="17"/>
  <c r="K451" i="17"/>
  <c r="K452" i="17"/>
  <c r="K453" i="17"/>
  <c r="K454" i="17"/>
  <c r="K455" i="17"/>
  <c r="K456" i="17"/>
  <c r="K457" i="17"/>
  <c r="K458" i="17"/>
  <c r="K459" i="17"/>
  <c r="K460" i="17"/>
  <c r="K461" i="17"/>
  <c r="K462" i="17"/>
  <c r="K463" i="17"/>
  <c r="K464" i="17"/>
  <c r="K465" i="17"/>
  <c r="K466" i="17"/>
  <c r="K467" i="17"/>
  <c r="E9" i="16"/>
  <c r="K9" i="16"/>
  <c r="E10" i="16"/>
  <c r="E11" i="16" s="1"/>
  <c r="E12" i="16" s="1"/>
  <c r="K10" i="16"/>
  <c r="K11" i="16"/>
  <c r="K12" i="16"/>
  <c r="E13" i="16"/>
  <c r="K13" i="16"/>
  <c r="E14" i="16"/>
  <c r="K14" i="16"/>
  <c r="E15" i="16"/>
  <c r="K15" i="16"/>
  <c r="E16" i="16"/>
  <c r="K16" i="16"/>
  <c r="E17" i="16"/>
  <c r="K17" i="16"/>
  <c r="E18" i="16"/>
  <c r="K18" i="16"/>
  <c r="E19" i="16"/>
  <c r="E20" i="16" s="1"/>
  <c r="K19" i="16"/>
  <c r="K20" i="16" s="1"/>
  <c r="K21" i="16" s="1"/>
  <c r="K22" i="16" s="1"/>
  <c r="E21" i="16"/>
  <c r="E22" i="16"/>
  <c r="E23" i="16"/>
  <c r="K23" i="16"/>
  <c r="E24" i="16"/>
  <c r="K24" i="16"/>
  <c r="E25" i="16"/>
  <c r="K25" i="16"/>
  <c r="E26" i="16"/>
  <c r="K26" i="16"/>
  <c r="E27" i="16"/>
  <c r="K27" i="16"/>
  <c r="E28" i="16"/>
  <c r="E29" i="16" s="1"/>
  <c r="E30" i="16" s="1"/>
  <c r="E31" i="16" s="1"/>
  <c r="E32" i="16" s="1"/>
  <c r="E33" i="16" s="1"/>
  <c r="E34" i="16" s="1"/>
  <c r="K28" i="16"/>
  <c r="K29" i="16" s="1"/>
  <c r="K30" i="16" s="1"/>
  <c r="K31" i="16" s="1"/>
  <c r="K32" i="16" s="1"/>
  <c r="K33" i="16"/>
  <c r="K34" i="16"/>
  <c r="E35" i="16"/>
  <c r="K35" i="16"/>
  <c r="E36" i="16"/>
  <c r="K36" i="16"/>
  <c r="E37" i="16"/>
  <c r="K37" i="16"/>
  <c r="E38" i="16"/>
  <c r="K38" i="16"/>
  <c r="E39" i="16"/>
  <c r="K39" i="16"/>
  <c r="E40" i="16"/>
  <c r="E41" i="16" s="1"/>
  <c r="E42" i="16" s="1"/>
  <c r="K40" i="16"/>
  <c r="K41" i="16" s="1"/>
  <c r="K42" i="16" s="1"/>
  <c r="K43" i="16" s="1"/>
  <c r="K44" i="16" s="1"/>
  <c r="K45" i="16" s="1"/>
  <c r="K46" i="16" s="1"/>
  <c r="K47" i="16" s="1"/>
  <c r="E43" i="16"/>
  <c r="E44" i="16"/>
  <c r="E45" i="16"/>
  <c r="E46" i="16"/>
  <c r="E47" i="16"/>
  <c r="E48" i="16"/>
  <c r="K48" i="16"/>
  <c r="E49" i="16"/>
  <c r="K49" i="16"/>
  <c r="E50" i="16"/>
  <c r="K50" i="16"/>
  <c r="E51" i="16"/>
  <c r="K51" i="16"/>
  <c r="E52" i="16"/>
  <c r="K52" i="16"/>
  <c r="E53" i="16"/>
  <c r="K53" i="16"/>
  <c r="E54" i="16"/>
  <c r="E55" i="16" s="1"/>
  <c r="E56" i="16" s="1"/>
  <c r="E57" i="16" s="1"/>
  <c r="K54" i="16"/>
  <c r="K55" i="16" s="1"/>
  <c r="K56" i="16" s="1"/>
  <c r="K57" i="16"/>
  <c r="E58" i="16"/>
  <c r="K58" i="16"/>
  <c r="E59" i="16"/>
  <c r="K59" i="16"/>
  <c r="E60" i="16"/>
  <c r="K60" i="16"/>
  <c r="E61" i="16"/>
  <c r="K61" i="16"/>
  <c r="E62" i="16"/>
  <c r="K62" i="16"/>
  <c r="E63" i="16"/>
  <c r="K63" i="16"/>
  <c r="E64" i="16"/>
  <c r="K64" i="16"/>
  <c r="E65" i="16"/>
  <c r="K65" i="16"/>
  <c r="E66" i="16"/>
  <c r="K66" i="16"/>
  <c r="E67" i="16"/>
  <c r="K67" i="16"/>
  <c r="E68" i="16"/>
  <c r="K68" i="16"/>
  <c r="E69" i="16"/>
  <c r="K69" i="16"/>
  <c r="E70" i="16"/>
  <c r="E71" i="16" s="1"/>
  <c r="E72" i="16" s="1"/>
  <c r="K70" i="16"/>
  <c r="K71" i="16" s="1"/>
  <c r="K72" i="16" s="1"/>
  <c r="E73" i="16"/>
  <c r="K73" i="16"/>
  <c r="E74" i="16"/>
  <c r="K74" i="16"/>
  <c r="E75" i="16"/>
  <c r="K75" i="16"/>
  <c r="E76" i="16"/>
  <c r="K76" i="16"/>
  <c r="E77" i="16"/>
  <c r="K77" i="16"/>
  <c r="K78" i="16"/>
  <c r="K79" i="16"/>
  <c r="K80" i="16"/>
  <c r="E78" i="16"/>
  <c r="E79" i="16"/>
  <c r="E80" i="16"/>
  <c r="K89" i="16"/>
  <c r="E90" i="16"/>
  <c r="K90" i="16"/>
  <c r="E92" i="16"/>
  <c r="K92" i="16"/>
  <c r="E94" i="16"/>
  <c r="E95" i="16" s="1"/>
  <c r="E96" i="16" s="1"/>
  <c r="E97" i="16" s="1"/>
  <c r="E98" i="16" s="1"/>
  <c r="E99" i="16" s="1"/>
  <c r="E100" i="16" s="1"/>
  <c r="E101" i="16" s="1"/>
  <c r="E102" i="16" s="1"/>
  <c r="K96" i="16"/>
  <c r="K97" i="16" s="1"/>
  <c r="K98" i="16" s="1"/>
  <c r="K99" i="16" s="1"/>
  <c r="K100" i="16" s="1"/>
  <c r="K101" i="16" s="1"/>
  <c r="K102" i="16"/>
  <c r="E103" i="16"/>
  <c r="K103" i="16"/>
  <c r="E104" i="16"/>
  <c r="K104" i="16"/>
  <c r="E105" i="16"/>
  <c r="K105" i="16"/>
  <c r="E106" i="16"/>
  <c r="K106" i="16"/>
  <c r="E107" i="16"/>
  <c r="K107" i="16"/>
  <c r="E108" i="16"/>
  <c r="K108" i="16"/>
  <c r="E109" i="16"/>
  <c r="K109" i="16"/>
  <c r="E110" i="16"/>
  <c r="K110" i="16"/>
  <c r="K111" i="16"/>
  <c r="K112" i="16"/>
  <c r="K113" i="16"/>
  <c r="E114" i="16"/>
  <c r="K114" i="16"/>
  <c r="E115" i="16"/>
  <c r="K115" i="16"/>
  <c r="E116" i="16"/>
  <c r="K116" i="16"/>
  <c r="E117" i="16"/>
  <c r="K117" i="16"/>
  <c r="E118" i="16"/>
  <c r="K118" i="16"/>
  <c r="E119" i="16"/>
  <c r="K119" i="16"/>
  <c r="E120" i="16"/>
  <c r="K120" i="16"/>
  <c r="E121" i="16"/>
  <c r="K121" i="16"/>
  <c r="E122" i="16"/>
  <c r="K122" i="16"/>
  <c r="E123" i="16"/>
  <c r="K123" i="16"/>
  <c r="E124" i="16"/>
  <c r="K124" i="16"/>
  <c r="E125" i="16"/>
  <c r="K125" i="16"/>
  <c r="E126" i="16"/>
  <c r="K126" i="16"/>
  <c r="E127" i="16"/>
  <c r="K127" i="16"/>
  <c r="E128" i="16"/>
  <c r="K128" i="16"/>
  <c r="E129" i="16"/>
  <c r="K129" i="16"/>
  <c r="E130" i="16"/>
  <c r="K130" i="16"/>
  <c r="E131" i="16"/>
  <c r="K131" i="16"/>
  <c r="E132" i="16"/>
  <c r="K132" i="16"/>
  <c r="E133" i="16"/>
  <c r="K133" i="16"/>
  <c r="E134" i="16"/>
  <c r="K134" i="16"/>
  <c r="E135" i="16"/>
  <c r="K135" i="16"/>
  <c r="E136" i="16"/>
  <c r="K136" i="16"/>
  <c r="E137" i="16"/>
  <c r="K137" i="16"/>
  <c r="E138" i="16"/>
  <c r="K138" i="16"/>
  <c r="E139" i="16"/>
  <c r="K139" i="16"/>
  <c r="E140" i="16"/>
  <c r="K140" i="16"/>
  <c r="E141" i="16"/>
  <c r="K141" i="16"/>
  <c r="E142" i="16"/>
  <c r="K142" i="16"/>
  <c r="E143" i="16"/>
  <c r="K143" i="16"/>
  <c r="E144" i="16"/>
  <c r="K144" i="16"/>
  <c r="E145" i="16"/>
  <c r="K145" i="16"/>
  <c r="E146" i="16"/>
  <c r="K146" i="16"/>
  <c r="E147" i="16"/>
  <c r="K147" i="16"/>
  <c r="E148" i="16"/>
  <c r="K148" i="16"/>
  <c r="E149" i="16"/>
  <c r="K149" i="16"/>
  <c r="E150" i="16"/>
  <c r="K150" i="16"/>
  <c r="E151" i="16"/>
  <c r="K151" i="16"/>
  <c r="E152" i="16"/>
  <c r="K152" i="16"/>
  <c r="E153" i="16"/>
  <c r="K153" i="16"/>
  <c r="E154" i="16"/>
  <c r="K154" i="16"/>
  <c r="E155" i="16"/>
  <c r="K155" i="16"/>
  <c r="E156" i="16"/>
  <c r="K156" i="16"/>
  <c r="E157" i="16"/>
  <c r="K157" i="16"/>
  <c r="E158" i="16"/>
  <c r="K158" i="16"/>
  <c r="E159" i="16"/>
  <c r="K159" i="16"/>
  <c r="E160" i="16"/>
  <c r="K160" i="16"/>
  <c r="E161" i="16"/>
  <c r="K161" i="16"/>
  <c r="E162" i="16"/>
  <c r="K162" i="16"/>
  <c r="E163" i="16"/>
  <c r="K163" i="16"/>
  <c r="E164" i="16"/>
  <c r="K164" i="16"/>
  <c r="E165" i="16"/>
  <c r="K165" i="16"/>
  <c r="E166" i="16"/>
  <c r="K166" i="16"/>
  <c r="E167" i="16"/>
  <c r="K167" i="16"/>
  <c r="E168" i="16"/>
  <c r="K168" i="16"/>
  <c r="E169" i="16"/>
  <c r="K169" i="16"/>
  <c r="E170" i="16"/>
  <c r="K170" i="16"/>
  <c r="E171" i="16"/>
  <c r="K171" i="16"/>
  <c r="E172" i="16"/>
  <c r="K172" i="16"/>
  <c r="E173" i="16"/>
  <c r="K173" i="16"/>
  <c r="E174" i="16"/>
  <c r="K174" i="16"/>
  <c r="E175" i="16"/>
  <c r="K175" i="16"/>
  <c r="E176" i="16"/>
  <c r="K176" i="16"/>
  <c r="E177" i="16"/>
  <c r="K177" i="16"/>
  <c r="E178" i="16"/>
  <c r="K178" i="16"/>
  <c r="E179" i="16"/>
  <c r="K179" i="16"/>
  <c r="E180" i="16"/>
  <c r="K180" i="16"/>
  <c r="E181" i="16"/>
  <c r="K181" i="16"/>
  <c r="E182" i="16"/>
  <c r="K182" i="16"/>
  <c r="E183" i="16"/>
  <c r="K183" i="16"/>
  <c r="E184" i="16"/>
  <c r="K184" i="16"/>
  <c r="E185" i="16"/>
  <c r="K185" i="16"/>
  <c r="E186" i="16"/>
  <c r="K186" i="16"/>
  <c r="E187" i="16"/>
  <c r="K187" i="16"/>
  <c r="E188" i="16"/>
  <c r="K188" i="16"/>
  <c r="E189" i="16"/>
  <c r="K189" i="16"/>
  <c r="E190" i="16"/>
  <c r="K190" i="16"/>
  <c r="E191" i="16"/>
  <c r="K191" i="16"/>
  <c r="E192" i="16"/>
  <c r="K192" i="16"/>
  <c r="E193" i="16"/>
  <c r="K193" i="16"/>
  <c r="E194" i="16"/>
  <c r="K194" i="16"/>
  <c r="E195" i="16"/>
  <c r="K195" i="16"/>
  <c r="E196" i="16"/>
  <c r="K196" i="16"/>
  <c r="E197" i="16"/>
  <c r="K197" i="16"/>
  <c r="E198" i="16"/>
  <c r="K198" i="16"/>
  <c r="E199" i="16"/>
  <c r="K199" i="16"/>
  <c r="E200" i="16"/>
  <c r="K200" i="16"/>
  <c r="E201" i="16"/>
  <c r="K201" i="16"/>
  <c r="E202" i="16"/>
  <c r="K202" i="16"/>
  <c r="E203" i="16"/>
  <c r="K203" i="16"/>
  <c r="E204" i="16"/>
  <c r="K204" i="16"/>
  <c r="E205" i="16"/>
  <c r="K205" i="16"/>
  <c r="E206" i="16"/>
  <c r="K206" i="16"/>
  <c r="E207" i="16"/>
  <c r="K207" i="16"/>
  <c r="E208" i="16"/>
  <c r="K208" i="16"/>
  <c r="E209" i="16"/>
  <c r="K209" i="16"/>
  <c r="E210" i="16"/>
  <c r="K210" i="16"/>
  <c r="E211" i="16"/>
  <c r="K211" i="16"/>
  <c r="E212" i="16"/>
  <c r="K212" i="16"/>
  <c r="E213" i="16"/>
  <c r="K213" i="16"/>
  <c r="E214" i="16"/>
  <c r="K214" i="16"/>
  <c r="E215" i="16"/>
  <c r="K215" i="16"/>
  <c r="E216" i="16"/>
  <c r="K216" i="16"/>
  <c r="E217" i="16"/>
  <c r="K217" i="16"/>
  <c r="E218" i="16"/>
  <c r="K218" i="16"/>
  <c r="E219" i="16"/>
  <c r="K219" i="16"/>
  <c r="E220" i="16"/>
  <c r="K220" i="16"/>
  <c r="E221" i="16"/>
  <c r="K221" i="16"/>
  <c r="E222" i="16"/>
  <c r="K222" i="16"/>
  <c r="E223" i="16"/>
  <c r="K223" i="16"/>
  <c r="E224" i="16"/>
  <c r="K224" i="16"/>
  <c r="E225" i="16"/>
  <c r="K225" i="16"/>
  <c r="E226" i="16"/>
  <c r="K226" i="16"/>
  <c r="E227" i="16"/>
  <c r="K227" i="16"/>
  <c r="E228" i="16"/>
  <c r="K228" i="16"/>
  <c r="E229" i="16"/>
  <c r="K229" i="16"/>
  <c r="E230" i="16"/>
  <c r="K230" i="16"/>
  <c r="E231" i="16"/>
  <c r="K231" i="16"/>
  <c r="E232" i="16"/>
  <c r="K232" i="16"/>
  <c r="E233" i="16"/>
  <c r="K233" i="16"/>
  <c r="E234" i="16"/>
  <c r="K234" i="16"/>
  <c r="E235" i="16"/>
  <c r="K235" i="16"/>
  <c r="E236" i="16"/>
  <c r="K236" i="16"/>
  <c r="E237" i="16"/>
  <c r="K237" i="16"/>
  <c r="E238" i="16"/>
  <c r="K238" i="16"/>
  <c r="E239" i="16"/>
  <c r="K239" i="16"/>
  <c r="E240" i="16"/>
  <c r="K240" i="16"/>
  <c r="E241" i="16"/>
  <c r="K241" i="16"/>
  <c r="E242" i="16"/>
  <c r="K242" i="16"/>
  <c r="E243" i="16"/>
  <c r="K243" i="16"/>
  <c r="E244" i="16"/>
  <c r="K244" i="16"/>
  <c r="E245" i="16"/>
  <c r="K245" i="16"/>
  <c r="E246" i="16"/>
  <c r="K246" i="16"/>
  <c r="E247" i="16"/>
  <c r="K247" i="16"/>
  <c r="E248" i="16"/>
  <c r="K248" i="16"/>
  <c r="E249" i="16"/>
  <c r="K249" i="16"/>
  <c r="E250" i="16"/>
  <c r="K250" i="16"/>
  <c r="E251" i="16"/>
  <c r="K251" i="16"/>
  <c r="E252" i="16"/>
  <c r="K252" i="16"/>
  <c r="E253" i="16"/>
  <c r="K253" i="16"/>
  <c r="E254" i="16"/>
  <c r="K254" i="16"/>
  <c r="E255" i="16"/>
  <c r="K255" i="16"/>
  <c r="E256" i="16"/>
  <c r="K256" i="16"/>
  <c r="E257" i="16"/>
  <c r="K257" i="16"/>
  <c r="E258" i="16"/>
  <c r="K258" i="16"/>
  <c r="E259" i="16"/>
  <c r="K259" i="16"/>
  <c r="E260" i="16"/>
  <c r="K260" i="16"/>
  <c r="E261" i="16"/>
  <c r="K261" i="16"/>
  <c r="E262" i="16"/>
  <c r="K262" i="16"/>
  <c r="E263" i="16"/>
  <c r="K263" i="16"/>
  <c r="E264" i="16"/>
  <c r="K264" i="16"/>
  <c r="E265" i="16"/>
  <c r="K265" i="16"/>
  <c r="E266" i="16"/>
  <c r="K266" i="16"/>
  <c r="E267" i="16"/>
  <c r="K267" i="16"/>
  <c r="E268" i="16"/>
  <c r="K268" i="16"/>
  <c r="E269" i="16"/>
  <c r="K269" i="16"/>
  <c r="E270" i="16"/>
  <c r="K270" i="16"/>
  <c r="E271" i="16"/>
  <c r="K271" i="16"/>
  <c r="E272" i="16"/>
  <c r="K272" i="16"/>
  <c r="E273" i="16"/>
  <c r="K273" i="16"/>
  <c r="E274" i="16"/>
  <c r="K274" i="16"/>
  <c r="E275" i="16"/>
  <c r="K275" i="16"/>
  <c r="E276" i="16"/>
  <c r="K276" i="16"/>
  <c r="E277" i="16"/>
  <c r="K277" i="16"/>
  <c r="E278" i="16"/>
  <c r="K278" i="16"/>
  <c r="E279" i="16"/>
  <c r="K279" i="16"/>
  <c r="E280" i="16"/>
  <c r="K280" i="16"/>
  <c r="E281" i="16"/>
  <c r="K281" i="16"/>
  <c r="E282" i="16"/>
  <c r="K282" i="16"/>
  <c r="E283" i="16"/>
  <c r="K283" i="16"/>
  <c r="E284" i="16"/>
  <c r="K284" i="16"/>
  <c r="E285" i="16"/>
  <c r="K285" i="16"/>
  <c r="E286" i="16"/>
  <c r="K286" i="16"/>
  <c r="E287" i="16"/>
  <c r="K287" i="16"/>
  <c r="E288" i="16"/>
  <c r="K288" i="16"/>
  <c r="E289" i="16"/>
  <c r="K289" i="16"/>
  <c r="E290" i="16"/>
  <c r="K290" i="16"/>
  <c r="E291" i="16"/>
  <c r="K291" i="16"/>
  <c r="E292" i="16"/>
  <c r="K292" i="16"/>
  <c r="E293" i="16"/>
  <c r="K293" i="16"/>
  <c r="E294" i="16"/>
  <c r="K294" i="16"/>
  <c r="E295" i="16"/>
  <c r="K295" i="16"/>
  <c r="E296" i="16"/>
  <c r="K296" i="16"/>
  <c r="E297" i="16"/>
  <c r="K297" i="16"/>
  <c r="E298" i="16"/>
  <c r="K298" i="16"/>
  <c r="E299" i="16"/>
  <c r="K299" i="16"/>
  <c r="E300" i="16"/>
  <c r="K300" i="16"/>
  <c r="E301" i="16"/>
  <c r="K301" i="16"/>
  <c r="E302" i="16"/>
  <c r="K302" i="16"/>
  <c r="E303" i="16"/>
  <c r="K303" i="16"/>
  <c r="E304" i="16"/>
  <c r="K304" i="16"/>
  <c r="E305" i="16"/>
  <c r="K305" i="16"/>
  <c r="E306" i="16"/>
  <c r="K306" i="16"/>
  <c r="E307" i="16"/>
  <c r="K307" i="16"/>
  <c r="E308" i="16"/>
  <c r="K308" i="16"/>
  <c r="E309" i="16"/>
  <c r="K309" i="16"/>
  <c r="E310" i="16"/>
  <c r="K310" i="16"/>
  <c r="E311" i="16"/>
  <c r="K311" i="16"/>
  <c r="E312" i="16"/>
  <c r="K312" i="16"/>
  <c r="E313" i="16"/>
  <c r="K313" i="16"/>
  <c r="E314" i="16"/>
  <c r="K314" i="16"/>
  <c r="E315" i="16"/>
  <c r="K315" i="16"/>
  <c r="E316" i="16"/>
  <c r="K316" i="16"/>
  <c r="E317" i="16"/>
  <c r="K317" i="16"/>
  <c r="E318" i="16"/>
  <c r="K318" i="16"/>
  <c r="E319" i="16"/>
  <c r="K319" i="16"/>
  <c r="E320" i="16"/>
  <c r="K320" i="16"/>
  <c r="E321" i="16"/>
  <c r="K321" i="16"/>
  <c r="E322" i="16"/>
  <c r="K322" i="16"/>
  <c r="E323" i="16"/>
  <c r="K323" i="16"/>
  <c r="E324" i="16"/>
  <c r="K324" i="16"/>
  <c r="E325" i="16"/>
  <c r="K325" i="16"/>
  <c r="E326" i="16"/>
  <c r="K326" i="16"/>
  <c r="E327" i="16"/>
  <c r="K327" i="16"/>
  <c r="E328" i="16"/>
  <c r="K328" i="16"/>
  <c r="E329" i="16"/>
  <c r="K329" i="16"/>
  <c r="E330" i="16"/>
  <c r="K330" i="16"/>
  <c r="E331" i="16"/>
  <c r="K331" i="16"/>
  <c r="E332" i="16"/>
  <c r="K332" i="16"/>
  <c r="E333" i="16"/>
  <c r="K333" i="16"/>
  <c r="E334" i="16"/>
  <c r="K334" i="16"/>
  <c r="E335" i="16"/>
  <c r="K335" i="16"/>
  <c r="E336" i="16"/>
  <c r="K336" i="16"/>
  <c r="E337" i="16"/>
  <c r="K337" i="16"/>
  <c r="E338" i="16"/>
  <c r="K338" i="16"/>
  <c r="E339" i="16"/>
  <c r="K339" i="16"/>
  <c r="E340" i="16"/>
  <c r="K340" i="16"/>
  <c r="E341" i="16"/>
  <c r="K341" i="16"/>
  <c r="E342" i="16"/>
  <c r="K342" i="16"/>
  <c r="E343" i="16"/>
  <c r="K343" i="16"/>
  <c r="E344" i="16"/>
  <c r="K344" i="16"/>
  <c r="E345" i="16"/>
  <c r="K345" i="16"/>
  <c r="E346" i="16"/>
  <c r="K346" i="16"/>
  <c r="E347" i="16"/>
  <c r="K347" i="16"/>
  <c r="E348" i="16"/>
  <c r="K348" i="16"/>
  <c r="E349" i="16"/>
  <c r="K349" i="16"/>
  <c r="E350" i="16"/>
  <c r="K350" i="16"/>
  <c r="E351" i="16"/>
  <c r="K351" i="16"/>
  <c r="E352" i="16"/>
  <c r="K352" i="16"/>
  <c r="E353" i="16"/>
  <c r="K353" i="16"/>
  <c r="E354" i="16"/>
  <c r="K354" i="16"/>
  <c r="E355" i="16"/>
  <c r="K355" i="16"/>
  <c r="E356" i="16"/>
  <c r="K356" i="16"/>
  <c r="E357" i="16"/>
  <c r="K357" i="16"/>
  <c r="E358" i="16"/>
  <c r="K358" i="16"/>
  <c r="E359" i="16"/>
  <c r="K359" i="16"/>
  <c r="E360" i="16"/>
  <c r="K360" i="16"/>
  <c r="E361" i="16"/>
  <c r="K361" i="16"/>
  <c r="E362" i="16"/>
  <c r="K362" i="16"/>
  <c r="E363" i="16"/>
  <c r="K363" i="16"/>
  <c r="E364" i="16"/>
  <c r="K364" i="16"/>
  <c r="E365" i="16"/>
  <c r="K365" i="16"/>
  <c r="E366" i="16"/>
  <c r="K366" i="16"/>
  <c r="E367" i="16"/>
  <c r="K367" i="16"/>
  <c r="E368" i="16"/>
  <c r="K368" i="16"/>
  <c r="E369" i="16"/>
  <c r="K369" i="16"/>
  <c r="E370" i="16"/>
  <c r="K370" i="16"/>
  <c r="E371" i="16"/>
  <c r="K371" i="16"/>
  <c r="E372" i="16"/>
  <c r="K372" i="16"/>
  <c r="E373" i="16"/>
  <c r="K373" i="16"/>
  <c r="E374" i="16"/>
  <c r="K374" i="16"/>
  <c r="E375" i="16"/>
  <c r="K375" i="16"/>
  <c r="E376" i="16"/>
  <c r="K376" i="16"/>
  <c r="E377" i="16"/>
  <c r="K377" i="16"/>
  <c r="E378" i="16"/>
  <c r="K378" i="16"/>
  <c r="K379" i="16"/>
  <c r="K380" i="16"/>
  <c r="K381" i="16"/>
  <c r="K382" i="16"/>
  <c r="K383" i="16"/>
  <c r="K384" i="16"/>
  <c r="K385" i="16"/>
  <c r="K386" i="16"/>
  <c r="K387" i="16"/>
  <c r="K388" i="16"/>
  <c r="K389" i="16"/>
  <c r="K390" i="16"/>
  <c r="K391" i="16"/>
  <c r="K392" i="16"/>
  <c r="K393" i="16"/>
  <c r="K394" i="16"/>
  <c r="K395" i="16"/>
  <c r="K396" i="16"/>
  <c r="K397" i="16"/>
  <c r="K398" i="16"/>
  <c r="K399" i="16"/>
  <c r="K400" i="16"/>
  <c r="K401" i="16"/>
  <c r="K402" i="16"/>
  <c r="K403" i="16"/>
  <c r="K404" i="16"/>
  <c r="K405" i="16"/>
  <c r="K406" i="16"/>
  <c r="K407" i="16"/>
  <c r="K408" i="16"/>
  <c r="K409" i="16"/>
  <c r="K410" i="16"/>
  <c r="K411" i="16"/>
  <c r="K412" i="16"/>
  <c r="K413" i="16"/>
  <c r="K414" i="16"/>
  <c r="K415" i="16"/>
  <c r="K416" i="16"/>
  <c r="K417" i="16"/>
  <c r="K418" i="16"/>
  <c r="K419" i="16"/>
  <c r="K420" i="16"/>
  <c r="K421" i="16"/>
  <c r="K422" i="16"/>
  <c r="K423" i="16"/>
  <c r="K424" i="16"/>
  <c r="K425" i="16"/>
  <c r="K426" i="16"/>
  <c r="K427" i="16"/>
  <c r="K428" i="16"/>
  <c r="K429" i="16"/>
  <c r="K430" i="16"/>
  <c r="K431" i="16"/>
  <c r="K432" i="16"/>
  <c r="K433" i="16"/>
  <c r="K434" i="16"/>
  <c r="K435" i="16"/>
  <c r="K436" i="16"/>
  <c r="K437" i="16"/>
  <c r="K438" i="16"/>
  <c r="K439" i="16"/>
  <c r="K440" i="16"/>
  <c r="K441" i="16"/>
  <c r="K442" i="16"/>
  <c r="K443" i="16"/>
  <c r="K444" i="16"/>
  <c r="K445" i="16"/>
  <c r="K446" i="16"/>
  <c r="K447" i="16"/>
  <c r="K448" i="16"/>
  <c r="K449" i="16"/>
  <c r="K450" i="16"/>
  <c r="K451" i="16"/>
  <c r="K452" i="16"/>
  <c r="K453" i="16"/>
  <c r="K454" i="16"/>
  <c r="K455" i="16"/>
  <c r="K456" i="16"/>
  <c r="K457" i="16"/>
  <c r="K458" i="16"/>
  <c r="E7" i="15"/>
  <c r="K7" i="15"/>
  <c r="E8" i="15"/>
  <c r="E9" i="15" s="1"/>
  <c r="E10" i="15" s="1"/>
  <c r="E11" i="15" s="1"/>
  <c r="E12" i="15" s="1"/>
  <c r="E13" i="15" s="1"/>
  <c r="E14" i="15" s="1"/>
  <c r="E15" i="15" s="1"/>
  <c r="E16" i="15" s="1"/>
  <c r="E17" i="15" s="1"/>
  <c r="E18" i="15" s="1"/>
  <c r="E19" i="15" s="1"/>
  <c r="E20" i="15" s="1"/>
  <c r="E21" i="15" s="1"/>
  <c r="E22" i="15" s="1"/>
  <c r="E23" i="15" s="1"/>
  <c r="E24" i="15" s="1"/>
  <c r="E25" i="15" s="1"/>
  <c r="E26" i="15" s="1"/>
  <c r="E27" i="15" s="1"/>
  <c r="E28" i="15" s="1"/>
  <c r="E29" i="15" s="1"/>
  <c r="K8" i="15"/>
  <c r="K9" i="15"/>
  <c r="K10" i="15"/>
  <c r="K11" i="15"/>
  <c r="K12" i="15"/>
  <c r="K13" i="15"/>
  <c r="K14" i="15"/>
  <c r="K15" i="15"/>
  <c r="K16" i="15"/>
  <c r="K17" i="15"/>
  <c r="K18" i="15"/>
  <c r="K19" i="15"/>
  <c r="K20" i="15"/>
  <c r="K21" i="15"/>
  <c r="K22" i="15"/>
  <c r="K23" i="15"/>
  <c r="K24" i="15"/>
  <c r="K25" i="15"/>
  <c r="K26" i="15"/>
  <c r="K27" i="15"/>
  <c r="K28" i="15"/>
  <c r="K29" i="15"/>
  <c r="E30" i="15"/>
  <c r="K30" i="15"/>
  <c r="E31" i="15"/>
  <c r="K31" i="15"/>
  <c r="K32" i="15"/>
  <c r="E33" i="15"/>
  <c r="E34" i="15" s="1"/>
  <c r="E35" i="15" s="1"/>
  <c r="E36" i="15" s="1"/>
  <c r="E37" i="15" s="1"/>
  <c r="E38" i="15" s="1"/>
  <c r="E39" i="15" s="1"/>
  <c r="E40" i="15" s="1"/>
  <c r="E41" i="15" s="1"/>
  <c r="E42" i="15" s="1"/>
  <c r="E43" i="15" s="1"/>
  <c r="E44" i="15" s="1"/>
  <c r="E45" i="15" s="1"/>
  <c r="E46" i="15" s="1"/>
  <c r="E47" i="15" s="1"/>
  <c r="E48" i="15" s="1"/>
  <c r="E49" i="15" s="1"/>
  <c r="E50" i="15" s="1"/>
  <c r="E51" i="15" s="1"/>
  <c r="E52" i="15" s="1"/>
  <c r="E53" i="15" s="1"/>
  <c r="E54" i="15" s="1"/>
  <c r="E55" i="15" s="1"/>
  <c r="E56" i="15" s="1"/>
  <c r="E57" i="15" s="1"/>
  <c r="E58" i="15" s="1"/>
  <c r="E59" i="15" s="1"/>
  <c r="E60" i="15" s="1"/>
  <c r="E61" i="15" s="1"/>
  <c r="E62" i="15" s="1"/>
  <c r="E63" i="15" s="1"/>
  <c r="E64" i="15" s="1"/>
  <c r="E65" i="15" s="1"/>
  <c r="E66" i="15" s="1"/>
  <c r="E67" i="15" s="1"/>
  <c r="K33" i="15"/>
  <c r="K34" i="15" s="1"/>
  <c r="K35" i="15" s="1"/>
  <c r="E68" i="15"/>
  <c r="E69" i="15"/>
  <c r="E70" i="15"/>
  <c r="E71" i="15"/>
  <c r="E72" i="15"/>
  <c r="E74" i="15"/>
  <c r="E75" i="15" s="1"/>
  <c r="E76" i="15" s="1"/>
  <c r="E77" i="15" s="1"/>
  <c r="E78" i="15" s="1"/>
  <c r="E79" i="15" s="1"/>
  <c r="E80" i="15" s="1"/>
  <c r="E81" i="15" s="1"/>
  <c r="E82" i="15" s="1"/>
  <c r="E83" i="15" s="1"/>
  <c r="E84" i="15" s="1"/>
  <c r="E85" i="15" s="1"/>
  <c r="E86" i="15" s="1"/>
  <c r="E87" i="15" s="1"/>
  <c r="E88" i="15" s="1"/>
  <c r="E89" i="15" s="1"/>
  <c r="E90" i="15" s="1"/>
  <c r="E91" i="15" s="1"/>
  <c r="E92" i="15" s="1"/>
  <c r="E93" i="15" s="1"/>
  <c r="E94" i="15" s="1"/>
  <c r="E95" i="15" s="1"/>
  <c r="E96" i="15" s="1"/>
  <c r="E97" i="15" s="1"/>
  <c r="E98" i="15" s="1"/>
  <c r="E99" i="15" s="1"/>
  <c r="E100" i="15" s="1"/>
  <c r="E101" i="15" s="1"/>
  <c r="E102" i="15" s="1"/>
  <c r="E103" i="15" s="1"/>
  <c r="E104" i="15"/>
  <c r="E105" i="15"/>
  <c r="E106" i="15"/>
  <c r="E107" i="15"/>
  <c r="E108" i="15"/>
  <c r="E109" i="15"/>
  <c r="E110" i="15"/>
  <c r="E112" i="15"/>
  <c r="E113" i="15" s="1"/>
  <c r="E114" i="15" s="1"/>
  <c r="E115" i="15" s="1"/>
  <c r="E116" i="15" s="1"/>
  <c r="E117" i="15" s="1"/>
  <c r="E118" i="15" s="1"/>
  <c r="E119" i="15" s="1"/>
  <c r="E120" i="15" s="1"/>
  <c r="E121" i="15" s="1"/>
  <c r="E122" i="15" s="1"/>
  <c r="E123" i="15" s="1"/>
  <c r="E124" i="15" s="1"/>
  <c r="E125" i="15" s="1"/>
  <c r="E126" i="15" s="1"/>
  <c r="E127" i="15" s="1"/>
  <c r="E128" i="15" s="1"/>
  <c r="E129" i="15" s="1"/>
  <c r="E130" i="15" s="1"/>
  <c r="E131" i="15" s="1"/>
  <c r="E132" i="15" s="1"/>
  <c r="E133" i="15" s="1"/>
  <c r="E134" i="15" s="1"/>
  <c r="E135" i="15" s="1"/>
  <c r="E136" i="15" s="1"/>
  <c r="E137" i="15" s="1"/>
  <c r="E138" i="15" s="1"/>
  <c r="E139" i="15" s="1"/>
  <c r="E140" i="15" s="1"/>
  <c r="E141" i="15" s="1"/>
  <c r="E142" i="15" s="1"/>
  <c r="E143" i="15"/>
  <c r="E144" i="15"/>
  <c r="E145" i="15"/>
  <c r="E146" i="15"/>
  <c r="E147" i="15"/>
  <c r="E148" i="15"/>
  <c r="E149" i="15" s="1"/>
  <c r="E150" i="15" s="1"/>
  <c r="E151" i="15" s="1"/>
  <c r="E152" i="15" s="1"/>
  <c r="E153" i="15" s="1"/>
  <c r="E154" i="15" s="1"/>
  <c r="E155" i="15" s="1"/>
  <c r="E156" i="15" s="1"/>
  <c r="E157" i="15" s="1"/>
  <c r="E158" i="15" s="1"/>
  <c r="E159" i="15" s="1"/>
  <c r="E160" i="15" s="1"/>
  <c r="E161" i="15" s="1"/>
  <c r="E162" i="15" s="1"/>
  <c r="E163" i="15" s="1"/>
  <c r="E164" i="15" s="1"/>
  <c r="E165" i="15" s="1"/>
  <c r="E166" i="15" s="1"/>
  <c r="E167" i="15" s="1"/>
  <c r="E168" i="15" s="1"/>
  <c r="E169" i="15" s="1"/>
  <c r="E170" i="15" s="1"/>
  <c r="E171" i="15"/>
  <c r="E172" i="15"/>
  <c r="E173" i="15"/>
  <c r="E174" i="15"/>
  <c r="E175" i="15"/>
  <c r="E176" i="15"/>
  <c r="E177" i="15" s="1"/>
  <c r="E178" i="15" s="1"/>
  <c r="E179" i="15" s="1"/>
  <c r="E180" i="15" s="1"/>
  <c r="E181" i="15" s="1"/>
  <c r="E182" i="15" s="1"/>
  <c r="E183" i="15" s="1"/>
  <c r="E184" i="15" s="1"/>
  <c r="E185" i="15" s="1"/>
  <c r="E186" i="15" s="1"/>
  <c r="E187" i="15" s="1"/>
  <c r="E188" i="15" s="1"/>
  <c r="E189" i="15" s="1"/>
  <c r="E190" i="15" s="1"/>
  <c r="E191" i="15" s="1"/>
  <c r="E192" i="15" s="1"/>
  <c r="E193" i="15" s="1"/>
  <c r="E194" i="15" s="1"/>
  <c r="E195" i="15" s="1"/>
  <c r="E196" i="15" s="1"/>
  <c r="E197" i="15" s="1"/>
  <c r="E198" i="15" s="1"/>
  <c r="E199" i="15" s="1"/>
  <c r="E200" i="15" s="1"/>
  <c r="E201" i="15" s="1"/>
  <c r="E202" i="15" s="1"/>
  <c r="E203" i="15" s="1"/>
  <c r="E204" i="15" s="1"/>
  <c r="E205" i="15" s="1"/>
  <c r="E206" i="15" s="1"/>
  <c r="E207" i="15" s="1"/>
  <c r="E208" i="15" s="1"/>
  <c r="E209" i="15" s="1"/>
  <c r="E210" i="15" s="1"/>
  <c r="E211" i="15" s="1"/>
  <c r="E212" i="15" s="1"/>
  <c r="E213" i="15" s="1"/>
  <c r="E214" i="15" s="1"/>
  <c r="E215" i="15" s="1"/>
  <c r="E216" i="15" s="1"/>
  <c r="E217" i="15"/>
  <c r="E218" i="15"/>
  <c r="E219" i="15"/>
  <c r="E220" i="15"/>
  <c r="E221" i="15"/>
  <c r="E222" i="15" s="1"/>
  <c r="E223" i="15" s="1"/>
  <c r="E224" i="15" s="1"/>
  <c r="E225" i="15" s="1"/>
  <c r="E226" i="15" s="1"/>
  <c r="E227" i="15" s="1"/>
  <c r="E228" i="15" s="1"/>
  <c r="E229" i="15" s="1"/>
  <c r="E230" i="15" s="1"/>
  <c r="E231" i="15" s="1"/>
  <c r="E232" i="15" s="1"/>
  <c r="E233" i="15" s="1"/>
  <c r="E234" i="15" s="1"/>
  <c r="E235" i="15" s="1"/>
  <c r="E236" i="15" s="1"/>
  <c r="E237" i="15" s="1"/>
  <c r="E238" i="15" s="1"/>
  <c r="E239" i="15" s="1"/>
  <c r="E240" i="15" s="1"/>
  <c r="E241" i="15" s="1"/>
  <c r="E242" i="15"/>
  <c r="E243" i="15"/>
  <c r="E244" i="15"/>
  <c r="E245" i="15"/>
  <c r="E246" i="15"/>
  <c r="E247" i="15"/>
  <c r="E248" i="15" s="1"/>
  <c r="E249" i="15" s="1"/>
  <c r="E250" i="15" s="1"/>
  <c r="E251" i="15" s="1"/>
  <c r="E252" i="15" s="1"/>
  <c r="E253" i="15" s="1"/>
  <c r="E254" i="15" s="1"/>
  <c r="E255" i="15" s="1"/>
  <c r="E256" i="15" s="1"/>
  <c r="E257" i="15" s="1"/>
  <c r="E258" i="15" s="1"/>
  <c r="E259" i="15" s="1"/>
  <c r="E260" i="15" s="1"/>
  <c r="E261" i="15" s="1"/>
  <c r="E262" i="15" s="1"/>
  <c r="E263" i="15" s="1"/>
  <c r="E264" i="15" s="1"/>
  <c r="E265" i="15" s="1"/>
  <c r="E266" i="15" s="1"/>
  <c r="E267" i="15" s="1"/>
  <c r="E268" i="15" s="1"/>
  <c r="E269" i="15" s="1"/>
  <c r="E270" i="15" s="1"/>
  <c r="E271" i="15" s="1"/>
  <c r="E272" i="15" s="1"/>
  <c r="E273" i="15" s="1"/>
  <c r="E274" i="15" s="1"/>
  <c r="E275" i="15" s="1"/>
  <c r="E276" i="15" s="1"/>
  <c r="E277" i="15" s="1"/>
  <c r="E278" i="15" s="1"/>
  <c r="E279" i="15" s="1"/>
  <c r="E280" i="15" s="1"/>
  <c r="E281" i="15" s="1"/>
  <c r="E282" i="15" s="1"/>
  <c r="E364" i="15"/>
  <c r="E365" i="15"/>
  <c r="E366" i="15"/>
  <c r="E367" i="15"/>
  <c r="E368" i="15"/>
  <c r="E369" i="15"/>
  <c r="E370" i="15"/>
  <c r="E371" i="15"/>
  <c r="E372" i="15"/>
  <c r="E373" i="15"/>
  <c r="E374" i="15"/>
  <c r="K374" i="15"/>
  <c r="E375" i="15"/>
  <c r="K375" i="15"/>
  <c r="E376" i="15"/>
  <c r="K376" i="15"/>
  <c r="E377" i="15"/>
  <c r="K377" i="15"/>
  <c r="E378" i="15"/>
  <c r="K378" i="15"/>
  <c r="E379" i="15"/>
  <c r="K379" i="15"/>
  <c r="E380" i="15"/>
  <c r="K380" i="15"/>
  <c r="E381" i="15"/>
  <c r="K381" i="15"/>
  <c r="E382" i="15"/>
  <c r="K382" i="15"/>
  <c r="E383" i="15"/>
  <c r="K383" i="15"/>
  <c r="E384" i="15"/>
  <c r="K384" i="15"/>
  <c r="E385" i="15"/>
  <c r="K385" i="15"/>
  <c r="E386" i="15"/>
  <c r="K386" i="15"/>
  <c r="E387" i="15"/>
  <c r="K387" i="15"/>
  <c r="E388" i="15"/>
  <c r="K388" i="15"/>
  <c r="E389" i="15"/>
  <c r="K389" i="15"/>
  <c r="K390" i="15"/>
  <c r="K391" i="15"/>
  <c r="K392" i="15"/>
  <c r="K393" i="15"/>
  <c r="K394" i="15"/>
  <c r="K395" i="15"/>
  <c r="K396" i="15"/>
  <c r="K397" i="15"/>
  <c r="K398" i="15"/>
  <c r="K399" i="15"/>
  <c r="K400" i="15"/>
  <c r="K401" i="15"/>
  <c r="K402" i="15"/>
  <c r="K403" i="15"/>
  <c r="K404" i="15"/>
  <c r="K405" i="15"/>
  <c r="K406" i="15"/>
  <c r="K407" i="15"/>
  <c r="K408" i="15"/>
  <c r="K409" i="15"/>
  <c r="K410" i="15"/>
  <c r="K411" i="15"/>
  <c r="K412" i="15"/>
  <c r="K413" i="15"/>
  <c r="K414" i="15"/>
  <c r="K415" i="15"/>
  <c r="K416" i="15"/>
  <c r="K417" i="15"/>
  <c r="K418" i="15"/>
  <c r="K419" i="15"/>
  <c r="K420" i="15"/>
  <c r="K421" i="15"/>
  <c r="K422" i="15"/>
  <c r="K423" i="15"/>
  <c r="K424" i="15"/>
  <c r="K425" i="15"/>
  <c r="K426" i="15"/>
  <c r="K427" i="15"/>
  <c r="K428" i="15"/>
  <c r="K429" i="15"/>
  <c r="K430" i="15"/>
  <c r="K431" i="15"/>
  <c r="K432" i="15"/>
  <c r="K433" i="15"/>
  <c r="K434" i="15"/>
  <c r="K435" i="15"/>
  <c r="K436" i="15"/>
  <c r="K437" i="15"/>
  <c r="K438" i="15"/>
  <c r="K439" i="15"/>
  <c r="K440" i="15"/>
  <c r="K441" i="15"/>
  <c r="K442" i="15"/>
  <c r="K443" i="15"/>
  <c r="K444" i="15"/>
  <c r="K445" i="15"/>
  <c r="K446" i="15"/>
  <c r="K447" i="15"/>
  <c r="K448" i="15"/>
  <c r="K449" i="15"/>
  <c r="K450" i="15"/>
  <c r="K451" i="15"/>
  <c r="K452" i="15"/>
  <c r="K453" i="15"/>
  <c r="K454" i="15"/>
  <c r="K455" i="15"/>
  <c r="K456" i="15"/>
  <c r="K457" i="15"/>
  <c r="K458" i="15"/>
  <c r="K459" i="15"/>
  <c r="K460" i="15"/>
  <c r="K461" i="15"/>
  <c r="K462" i="15"/>
  <c r="K463" i="15"/>
  <c r="K464" i="15"/>
  <c r="K465" i="15"/>
  <c r="K466" i="15"/>
  <c r="K467" i="15"/>
  <c r="K468" i="15"/>
  <c r="K469" i="15"/>
  <c r="E7" i="14"/>
  <c r="K7" i="14"/>
  <c r="E8" i="14"/>
  <c r="E9" i="14" s="1"/>
  <c r="E10" i="14" s="1"/>
  <c r="E11" i="14" s="1"/>
  <c r="E12" i="14" s="1"/>
  <c r="E13" i="14" s="1"/>
  <c r="E14" i="14" s="1"/>
  <c r="E15" i="14" s="1"/>
  <c r="E16" i="14" s="1"/>
  <c r="E17" i="14" s="1"/>
  <c r="E18" i="14" s="1"/>
  <c r="E19" i="14" s="1"/>
  <c r="E20" i="14" s="1"/>
  <c r="E21" i="14" s="1"/>
  <c r="E22" i="14" s="1"/>
  <c r="E23" i="14" s="1"/>
  <c r="K8" i="14"/>
  <c r="K9" i="14"/>
  <c r="K10" i="14"/>
  <c r="K11" i="14"/>
  <c r="K12" i="14"/>
  <c r="K13" i="14"/>
  <c r="K14" i="14"/>
  <c r="K15" i="14"/>
  <c r="K16" i="14"/>
  <c r="K17" i="14"/>
  <c r="K18" i="14"/>
  <c r="K19" i="14"/>
  <c r="K20" i="14"/>
  <c r="K21" i="14"/>
  <c r="K22" i="14"/>
  <c r="K23" i="14"/>
  <c r="E24" i="14"/>
  <c r="K24" i="14"/>
  <c r="E25" i="14"/>
  <c r="K25" i="14"/>
  <c r="E27" i="14"/>
  <c r="E28" i="14" s="1"/>
  <c r="E29" i="14" s="1"/>
  <c r="E30" i="14" s="1"/>
  <c r="E31" i="14" s="1"/>
  <c r="E32" i="14" s="1"/>
  <c r="E33" i="14" s="1"/>
  <c r="E34" i="14" s="1"/>
  <c r="E35" i="14" s="1"/>
  <c r="E36" i="14" s="1"/>
  <c r="E37" i="14" s="1"/>
  <c r="K27" i="14"/>
  <c r="K28" i="14"/>
  <c r="K29" i="14"/>
  <c r="K30" i="14"/>
  <c r="K31" i="14"/>
  <c r="K32" i="14"/>
  <c r="K33" i="14"/>
  <c r="K34" i="14"/>
  <c r="K35" i="14"/>
  <c r="K36" i="14"/>
  <c r="K37" i="14"/>
  <c r="E38" i="14"/>
  <c r="K38" i="14"/>
  <c r="E39" i="14"/>
  <c r="K39" i="14"/>
  <c r="E40" i="14"/>
  <c r="K40" i="14"/>
  <c r="E41" i="14"/>
  <c r="K41" i="14"/>
  <c r="E42" i="14"/>
  <c r="K42" i="14"/>
  <c r="E43" i="14"/>
  <c r="E44" i="14" s="1"/>
  <c r="E45" i="14" s="1"/>
  <c r="E46" i="14" s="1"/>
  <c r="E47" i="14" s="1"/>
  <c r="E48" i="14" s="1"/>
  <c r="E49" i="14" s="1"/>
  <c r="E50" i="14" s="1"/>
  <c r="E51" i="14" s="1"/>
  <c r="E52" i="14" s="1"/>
  <c r="E53" i="14" s="1"/>
  <c r="E54" i="14" s="1"/>
  <c r="E55" i="14" s="1"/>
  <c r="E56" i="14" s="1"/>
  <c r="K43" i="14"/>
  <c r="K44" i="14" s="1"/>
  <c r="K45" i="14" s="1"/>
  <c r="K46" i="14" s="1"/>
  <c r="K47" i="14" s="1"/>
  <c r="K48" i="14" s="1"/>
  <c r="K49" i="14" s="1"/>
  <c r="K50" i="14"/>
  <c r="K51" i="14"/>
  <c r="K52" i="14"/>
  <c r="K53" i="14"/>
  <c r="K54" i="14"/>
  <c r="K55" i="14"/>
  <c r="K56" i="14"/>
  <c r="E57" i="14"/>
  <c r="K57" i="14"/>
  <c r="E58" i="14"/>
  <c r="K58" i="14"/>
  <c r="E59" i="14"/>
  <c r="K59" i="14"/>
  <c r="E60" i="14"/>
  <c r="K60" i="14"/>
  <c r="E61" i="14"/>
  <c r="K61" i="14"/>
  <c r="E62" i="14"/>
  <c r="K62" i="14"/>
  <c r="E63" i="14"/>
  <c r="E64" i="14" s="1"/>
  <c r="E65" i="14" s="1"/>
  <c r="E66" i="14" s="1"/>
  <c r="E67" i="14" s="1"/>
  <c r="E68" i="14" s="1"/>
  <c r="E69" i="14" s="1"/>
  <c r="E70" i="14" s="1"/>
  <c r="E71" i="14" s="1"/>
  <c r="E72" i="14" s="1"/>
  <c r="E73" i="14" s="1"/>
  <c r="E74" i="14" s="1"/>
  <c r="E75" i="14" s="1"/>
  <c r="K63" i="14"/>
  <c r="K64" i="14" s="1"/>
  <c r="K65" i="14" s="1"/>
  <c r="K66" i="14" s="1"/>
  <c r="K67" i="14"/>
  <c r="K68" i="14"/>
  <c r="K69" i="14"/>
  <c r="K70" i="14"/>
  <c r="K71" i="14"/>
  <c r="K72" i="14"/>
  <c r="K73" i="14"/>
  <c r="K74" i="14"/>
  <c r="K75" i="14"/>
  <c r="E76" i="14"/>
  <c r="K76" i="14"/>
  <c r="E77" i="14"/>
  <c r="K77" i="14"/>
  <c r="E78" i="14"/>
  <c r="K78" i="14"/>
  <c r="E79" i="14"/>
  <c r="K79" i="14"/>
  <c r="E80" i="14"/>
  <c r="K80" i="14"/>
  <c r="E81" i="14"/>
  <c r="K81" i="14"/>
  <c r="E82" i="14"/>
  <c r="E83" i="14" s="1"/>
  <c r="E84" i="14" s="1"/>
  <c r="E85" i="14" s="1"/>
  <c r="E86" i="14" s="1"/>
  <c r="E87" i="14" s="1"/>
  <c r="E88" i="14" s="1"/>
  <c r="E89" i="14" s="1"/>
  <c r="E90" i="14" s="1"/>
  <c r="E91" i="14" s="1"/>
  <c r="E92" i="14" s="1"/>
  <c r="E93" i="14" s="1"/>
  <c r="E94" i="14" s="1"/>
  <c r="E95" i="14" s="1"/>
  <c r="E96" i="14" s="1"/>
  <c r="K82" i="14"/>
  <c r="K83" i="14" s="1"/>
  <c r="K84" i="14" s="1"/>
  <c r="K85" i="14" s="1"/>
  <c r="K86" i="14" s="1"/>
  <c r="K87" i="14"/>
  <c r="K88" i="14"/>
  <c r="K89" i="14"/>
  <c r="K90" i="14"/>
  <c r="K91" i="14"/>
  <c r="K92" i="14"/>
  <c r="K93" i="14"/>
  <c r="K94" i="14"/>
  <c r="K95" i="14"/>
  <c r="K96" i="14"/>
  <c r="E97" i="14"/>
  <c r="K97" i="14"/>
  <c r="E98" i="14"/>
  <c r="K98" i="14"/>
  <c r="E99" i="14"/>
  <c r="K99" i="14"/>
  <c r="E100" i="14"/>
  <c r="K100" i="14"/>
  <c r="E101" i="14"/>
  <c r="K101" i="14"/>
  <c r="E102" i="14"/>
  <c r="K102" i="14"/>
  <c r="E103" i="14"/>
  <c r="E104" i="14" s="1"/>
  <c r="E105" i="14" s="1"/>
  <c r="E106" i="14" s="1"/>
  <c r="E107" i="14" s="1"/>
  <c r="E108" i="14" s="1"/>
  <c r="E109" i="14" s="1"/>
  <c r="E110" i="14" s="1"/>
  <c r="E111" i="14" s="1"/>
  <c r="E112" i="14" s="1"/>
  <c r="E113" i="14" s="1"/>
  <c r="E114" i="14" s="1"/>
  <c r="E115" i="14" s="1"/>
  <c r="E116" i="14" s="1"/>
  <c r="K103" i="14"/>
  <c r="K104" i="14" s="1"/>
  <c r="K105" i="14" s="1"/>
  <c r="K106" i="14"/>
  <c r="K107" i="14"/>
  <c r="K108" i="14"/>
  <c r="K109" i="14"/>
  <c r="K110" i="14"/>
  <c r="K111" i="14"/>
  <c r="K112" i="14"/>
  <c r="K113" i="14"/>
  <c r="K114" i="14"/>
  <c r="K115" i="14"/>
  <c r="K116" i="14"/>
  <c r="E117" i="14"/>
  <c r="K117" i="14"/>
  <c r="E118" i="14"/>
  <c r="K118" i="14"/>
  <c r="E119" i="14"/>
  <c r="K119" i="14"/>
  <c r="E120" i="14"/>
  <c r="K120" i="14"/>
  <c r="E121" i="14"/>
  <c r="K121" i="14"/>
  <c r="E122" i="14"/>
  <c r="E123" i="14" s="1"/>
  <c r="E124" i="14" s="1"/>
  <c r="E125" i="14" s="1"/>
  <c r="E126" i="14" s="1"/>
  <c r="E127" i="14" s="1"/>
  <c r="E128" i="14" s="1"/>
  <c r="E129" i="14" s="1"/>
  <c r="E130" i="14" s="1"/>
  <c r="E131" i="14" s="1"/>
  <c r="E132" i="14" s="1"/>
  <c r="E133" i="14" s="1"/>
  <c r="E134" i="14" s="1"/>
  <c r="E135" i="14" s="1"/>
  <c r="E136" i="14" s="1"/>
  <c r="K122" i="14"/>
  <c r="K123" i="14" s="1"/>
  <c r="K124" i="14" s="1"/>
  <c r="K125" i="14" s="1"/>
  <c r="K126" i="14"/>
  <c r="K127" i="14"/>
  <c r="K128" i="14"/>
  <c r="K129" i="14"/>
  <c r="K130" i="14"/>
  <c r="K131" i="14"/>
  <c r="K132" i="14"/>
  <c r="K133" i="14"/>
  <c r="K134" i="14"/>
  <c r="K135" i="14"/>
  <c r="K136" i="14"/>
  <c r="E137" i="14"/>
  <c r="K137" i="14"/>
  <c r="E138" i="14"/>
  <c r="K138" i="14"/>
  <c r="E139" i="14"/>
  <c r="K139" i="14"/>
  <c r="E140" i="14"/>
  <c r="K140" i="14"/>
  <c r="E141" i="14"/>
  <c r="E142" i="14" s="1"/>
  <c r="E143" i="14" s="1"/>
  <c r="E144" i="14" s="1"/>
  <c r="E145" i="14" s="1"/>
  <c r="E146" i="14" s="1"/>
  <c r="E147" i="14" s="1"/>
  <c r="E148" i="14" s="1"/>
  <c r="E149" i="14" s="1"/>
  <c r="E150" i="14" s="1"/>
  <c r="E151" i="14" s="1"/>
  <c r="E152" i="14" s="1"/>
  <c r="E153" i="14" s="1"/>
  <c r="E154" i="14" s="1"/>
  <c r="K141" i="14"/>
  <c r="K142" i="14" s="1"/>
  <c r="K143" i="14" s="1"/>
  <c r="K144" i="14"/>
  <c r="K145" i="14"/>
  <c r="K146" i="14"/>
  <c r="K147" i="14"/>
  <c r="K148" i="14"/>
  <c r="K149" i="14"/>
  <c r="K150" i="14"/>
  <c r="K151" i="14"/>
  <c r="K152" i="14"/>
  <c r="K153" i="14"/>
  <c r="K154" i="14"/>
  <c r="K155" i="14"/>
  <c r="K156" i="14"/>
  <c r="K157" i="14"/>
  <c r="K161" i="14"/>
  <c r="K162" i="14"/>
  <c r="K163" i="14"/>
  <c r="K164" i="14"/>
  <c r="K165" i="14"/>
  <c r="K166" i="14"/>
  <c r="K167" i="14"/>
  <c r="K168" i="14"/>
  <c r="K169" i="14"/>
  <c r="K170" i="14"/>
  <c r="K171" i="14"/>
  <c r="K172" i="14"/>
  <c r="K173" i="14"/>
  <c r="K174" i="14"/>
  <c r="K175" i="14"/>
  <c r="K176" i="14"/>
  <c r="K177" i="14"/>
  <c r="K178" i="14"/>
  <c r="K180" i="14"/>
  <c r="K181" i="14"/>
  <c r="K182" i="14"/>
  <c r="K183" i="14"/>
  <c r="K184" i="14"/>
  <c r="K185" i="14"/>
  <c r="K186" i="14"/>
  <c r="K187" i="14"/>
  <c r="K188" i="14"/>
  <c r="K189" i="14"/>
  <c r="K190" i="14"/>
  <c r="K191" i="14"/>
  <c r="K192" i="14"/>
  <c r="K193" i="14"/>
  <c r="K194" i="14"/>
  <c r="K195" i="14"/>
  <c r="K196" i="14"/>
  <c r="K197" i="14"/>
  <c r="K198" i="14"/>
  <c r="K201" i="14"/>
  <c r="K202" i="14"/>
  <c r="K203" i="14"/>
  <c r="K204" i="14"/>
  <c r="K205" i="14"/>
  <c r="K206" i="14"/>
  <c r="K207" i="14"/>
  <c r="K208" i="14"/>
  <c r="K209" i="14"/>
  <c r="K210" i="14"/>
  <c r="K211" i="14"/>
  <c r="K212" i="14"/>
  <c r="K213" i="14"/>
  <c r="K214" i="14"/>
  <c r="K215" i="14"/>
  <c r="K216" i="14"/>
  <c r="K217" i="14"/>
  <c r="K218" i="14"/>
  <c r="K219" i="14" s="1"/>
  <c r="K220" i="14" s="1"/>
  <c r="K221" i="14"/>
  <c r="K222" i="14"/>
  <c r="K223" i="14"/>
  <c r="K224" i="14"/>
  <c r="K225" i="14"/>
  <c r="K226" i="14"/>
  <c r="K227" i="14"/>
  <c r="K228" i="14"/>
  <c r="K229" i="14"/>
  <c r="K230" i="14"/>
  <c r="K231" i="14"/>
  <c r="K232" i="14"/>
  <c r="K233" i="14"/>
  <c r="K234" i="14"/>
  <c r="K235" i="14"/>
  <c r="E236" i="14"/>
  <c r="K236" i="14"/>
  <c r="E237" i="14"/>
  <c r="K237" i="14"/>
  <c r="E238" i="14"/>
  <c r="K238" i="14"/>
  <c r="E239" i="14"/>
  <c r="K239" i="14"/>
  <c r="E240" i="14"/>
  <c r="K240" i="14"/>
  <c r="E241" i="14"/>
  <c r="K241" i="14"/>
  <c r="E242" i="14"/>
  <c r="K242" i="14"/>
  <c r="E243" i="14"/>
  <c r="K243" i="14"/>
  <c r="E244" i="14"/>
  <c r="K244" i="14"/>
  <c r="E245" i="14"/>
  <c r="K245" i="14"/>
  <c r="E246" i="14"/>
  <c r="K246" i="14"/>
  <c r="E247" i="14"/>
  <c r="K247" i="14"/>
  <c r="E248" i="14"/>
  <c r="K248" i="14"/>
  <c r="E249" i="14"/>
  <c r="K249" i="14"/>
  <c r="E250" i="14"/>
  <c r="K250" i="14"/>
  <c r="E251" i="14"/>
  <c r="K251" i="14"/>
  <c r="E252" i="14"/>
  <c r="K252" i="14"/>
  <c r="E253" i="14"/>
  <c r="K253" i="14"/>
  <c r="E254" i="14"/>
  <c r="K254" i="14"/>
  <c r="E255" i="14"/>
  <c r="K255" i="14"/>
  <c r="E256" i="14"/>
  <c r="K256" i="14"/>
  <c r="E257" i="14"/>
  <c r="K257" i="14"/>
  <c r="E258" i="14"/>
  <c r="K258" i="14"/>
  <c r="E259" i="14"/>
  <c r="K259" i="14"/>
  <c r="E260" i="14"/>
  <c r="K260" i="14"/>
  <c r="E261" i="14"/>
  <c r="K261" i="14"/>
  <c r="E262" i="14"/>
  <c r="K262" i="14"/>
  <c r="E263" i="14"/>
  <c r="K263" i="14"/>
  <c r="E264" i="14"/>
  <c r="K264" i="14"/>
  <c r="E265" i="14"/>
  <c r="K265" i="14"/>
  <c r="E266" i="14"/>
  <c r="K266" i="14"/>
  <c r="E267" i="14"/>
  <c r="K267" i="14"/>
  <c r="E268" i="14"/>
  <c r="K268" i="14"/>
  <c r="E269" i="14"/>
  <c r="K269" i="14"/>
  <c r="E270" i="14"/>
  <c r="K270" i="14"/>
  <c r="E271" i="14"/>
  <c r="K271" i="14"/>
  <c r="E272" i="14"/>
  <c r="K272" i="14"/>
  <c r="E273" i="14"/>
  <c r="K273" i="14"/>
  <c r="E274" i="14"/>
  <c r="K274" i="14"/>
  <c r="E275" i="14"/>
  <c r="K275" i="14"/>
  <c r="E276" i="14"/>
  <c r="K276" i="14"/>
  <c r="E277" i="14"/>
  <c r="K277" i="14"/>
  <c r="E278" i="14"/>
  <c r="K278" i="14"/>
  <c r="E279" i="14"/>
  <c r="K279" i="14"/>
  <c r="E280" i="14"/>
  <c r="K280" i="14"/>
  <c r="E281" i="14"/>
  <c r="K281" i="14"/>
  <c r="E282" i="14"/>
  <c r="K282" i="14"/>
  <c r="E283" i="14"/>
  <c r="K283" i="14"/>
  <c r="E284" i="14"/>
  <c r="K284" i="14"/>
  <c r="E285" i="14"/>
  <c r="K285" i="14"/>
  <c r="E286" i="14"/>
  <c r="K286" i="14"/>
  <c r="E287" i="14"/>
  <c r="K287" i="14"/>
  <c r="E288" i="14"/>
  <c r="K288" i="14"/>
  <c r="E289" i="14"/>
  <c r="K289" i="14"/>
  <c r="E290" i="14"/>
  <c r="K290" i="14"/>
  <c r="E291" i="14"/>
  <c r="K291" i="14"/>
  <c r="E292" i="14"/>
  <c r="K292" i="14"/>
  <c r="E293" i="14"/>
  <c r="K293" i="14"/>
  <c r="E294" i="14"/>
  <c r="K294" i="14"/>
  <c r="E295" i="14"/>
  <c r="K295" i="14"/>
  <c r="E296" i="14"/>
  <c r="K296" i="14"/>
  <c r="E297" i="14"/>
  <c r="K297" i="14"/>
  <c r="E298" i="14"/>
  <c r="K298" i="14"/>
  <c r="E299" i="14"/>
  <c r="K299" i="14"/>
  <c r="E300" i="14"/>
  <c r="K300" i="14"/>
  <c r="E301" i="14"/>
  <c r="K301" i="14"/>
  <c r="E302" i="14"/>
  <c r="K302" i="14"/>
  <c r="E303" i="14"/>
  <c r="K303" i="14"/>
  <c r="E304" i="14"/>
  <c r="K304" i="14"/>
  <c r="E305" i="14"/>
  <c r="K305" i="14"/>
  <c r="E306" i="14"/>
  <c r="K306" i="14"/>
  <c r="E307" i="14"/>
  <c r="K307" i="14"/>
  <c r="E308" i="14"/>
  <c r="K308" i="14"/>
  <c r="E309" i="14"/>
  <c r="K309" i="14"/>
  <c r="E310" i="14"/>
  <c r="K310" i="14"/>
  <c r="E311" i="14"/>
  <c r="K311" i="14"/>
  <c r="E312" i="14"/>
  <c r="K312" i="14"/>
  <c r="E313" i="14"/>
  <c r="K313" i="14"/>
  <c r="E314" i="14"/>
  <c r="K314" i="14"/>
  <c r="E315" i="14"/>
  <c r="K315" i="14"/>
  <c r="E316" i="14"/>
  <c r="K316" i="14"/>
  <c r="E317" i="14"/>
  <c r="K317" i="14"/>
  <c r="E318" i="14"/>
  <c r="K318" i="14"/>
  <c r="E319" i="14"/>
  <c r="K319" i="14"/>
  <c r="E320" i="14"/>
  <c r="K320" i="14"/>
  <c r="E321" i="14"/>
  <c r="K321" i="14"/>
  <c r="E322" i="14"/>
  <c r="K322" i="14"/>
  <c r="E323" i="14"/>
  <c r="K323" i="14"/>
  <c r="E324" i="14"/>
  <c r="K324" i="14"/>
  <c r="E325" i="14"/>
  <c r="K325" i="14"/>
  <c r="E326" i="14"/>
  <c r="K326" i="14"/>
  <c r="E327" i="14"/>
  <c r="K327" i="14"/>
  <c r="E328" i="14"/>
  <c r="K328" i="14"/>
  <c r="E329" i="14"/>
  <c r="K329" i="14"/>
  <c r="E330" i="14"/>
  <c r="K330" i="14"/>
  <c r="E331" i="14"/>
  <c r="K331" i="14"/>
  <c r="E332" i="14"/>
  <c r="K332" i="14"/>
  <c r="E333" i="14"/>
  <c r="K333" i="14"/>
  <c r="E334" i="14"/>
  <c r="K334" i="14"/>
  <c r="E335" i="14"/>
  <c r="K335" i="14"/>
  <c r="E336" i="14"/>
  <c r="K336" i="14"/>
  <c r="E337" i="14"/>
  <c r="K337" i="14"/>
  <c r="E338" i="14"/>
  <c r="K338" i="14"/>
  <c r="E339" i="14"/>
  <c r="K339" i="14"/>
  <c r="E340" i="14"/>
  <c r="K340" i="14"/>
  <c r="E341" i="14"/>
  <c r="K341" i="14"/>
  <c r="E342" i="14"/>
  <c r="K342" i="14"/>
  <c r="E343" i="14"/>
  <c r="K343" i="14"/>
  <c r="E344" i="14"/>
  <c r="K344" i="14"/>
  <c r="E345" i="14"/>
  <c r="K345" i="14"/>
  <c r="E346" i="14"/>
  <c r="K346" i="14"/>
  <c r="E347" i="14"/>
  <c r="K347" i="14"/>
  <c r="E348" i="14"/>
  <c r="K348" i="14"/>
  <c r="E349" i="14"/>
  <c r="K349" i="14"/>
  <c r="E350" i="14"/>
  <c r="K350" i="14"/>
  <c r="E351" i="14"/>
  <c r="K351" i="14"/>
  <c r="E352" i="14"/>
  <c r="K352" i="14"/>
  <c r="E353" i="14"/>
  <c r="K353" i="14"/>
  <c r="E354" i="14"/>
  <c r="K354" i="14"/>
  <c r="E355" i="14"/>
  <c r="K355" i="14"/>
  <c r="E356" i="14"/>
  <c r="K356" i="14"/>
  <c r="E357" i="14"/>
  <c r="K357" i="14"/>
  <c r="E358" i="14"/>
  <c r="K358" i="14"/>
  <c r="E359" i="14"/>
  <c r="K359" i="14"/>
  <c r="E360" i="14"/>
  <c r="K360" i="14"/>
  <c r="E361" i="14"/>
  <c r="K361" i="14"/>
  <c r="K362" i="14"/>
  <c r="K363" i="14"/>
  <c r="K364" i="14"/>
  <c r="K365" i="14"/>
  <c r="K366" i="14"/>
  <c r="K367" i="14"/>
  <c r="K368" i="14"/>
  <c r="K369" i="14"/>
  <c r="K370" i="14"/>
  <c r="K371" i="14"/>
  <c r="K372" i="14"/>
  <c r="K373" i="14"/>
  <c r="K374" i="14"/>
  <c r="K375" i="14"/>
  <c r="K376" i="14"/>
  <c r="K377" i="14"/>
  <c r="K378" i="14"/>
  <c r="K379" i="14"/>
  <c r="K380" i="14"/>
  <c r="K381" i="14"/>
  <c r="K382" i="14"/>
  <c r="K383" i="14"/>
  <c r="K384" i="14"/>
  <c r="K385" i="14"/>
  <c r="K386" i="14"/>
  <c r="K387" i="14"/>
  <c r="K388" i="14"/>
  <c r="K389" i="14"/>
  <c r="K390" i="14"/>
  <c r="K391" i="14"/>
  <c r="K392" i="14"/>
  <c r="K393" i="14"/>
  <c r="K394" i="14"/>
  <c r="K395" i="14"/>
  <c r="K396" i="14"/>
  <c r="K397" i="14"/>
  <c r="K398" i="14"/>
  <c r="K399" i="14"/>
  <c r="K400" i="14"/>
  <c r="K401" i="14"/>
  <c r="K402" i="14"/>
  <c r="K403" i="14"/>
  <c r="K404" i="14"/>
  <c r="K405" i="14"/>
  <c r="K406" i="14"/>
  <c r="K407" i="14"/>
  <c r="K408" i="14"/>
  <c r="K409" i="14"/>
  <c r="K410" i="14"/>
  <c r="K411" i="14"/>
  <c r="K412" i="14"/>
  <c r="K413" i="14"/>
  <c r="K414" i="14"/>
  <c r="K415" i="14"/>
  <c r="K416" i="14"/>
  <c r="K417" i="14"/>
  <c r="K418" i="14"/>
  <c r="K419" i="14"/>
  <c r="K420" i="14"/>
  <c r="K421" i="14"/>
  <c r="K422" i="14"/>
  <c r="K423" i="14"/>
  <c r="K424" i="14"/>
  <c r="K425" i="14"/>
  <c r="K426" i="14"/>
  <c r="K427" i="14"/>
  <c r="K428" i="14"/>
  <c r="K429" i="14"/>
  <c r="K430" i="14"/>
  <c r="K431" i="14"/>
  <c r="K432" i="14"/>
  <c r="K433" i="14"/>
  <c r="K434" i="14"/>
  <c r="K435" i="14"/>
  <c r="K436" i="14"/>
  <c r="K437" i="14"/>
  <c r="K438" i="14"/>
  <c r="K439" i="14"/>
  <c r="K440" i="14"/>
  <c r="K441" i="14"/>
  <c r="E7" i="23"/>
  <c r="K7" i="23"/>
  <c r="E8" i="23"/>
  <c r="E9" i="23" s="1"/>
  <c r="E10" i="23" s="1"/>
  <c r="E11" i="23" s="1"/>
  <c r="E12" i="23" s="1"/>
  <c r="E13" i="23" s="1"/>
  <c r="E14" i="23" s="1"/>
  <c r="E15" i="23" s="1"/>
  <c r="E16" i="23" s="1"/>
  <c r="E17" i="23" s="1"/>
  <c r="E18" i="23" s="1"/>
  <c r="E19" i="23" s="1"/>
  <c r="E20" i="23" s="1"/>
  <c r="E21" i="23" s="1"/>
  <c r="E22" i="23" s="1"/>
  <c r="E23" i="23" s="1"/>
  <c r="E24" i="23" s="1"/>
  <c r="E25" i="23" s="1"/>
  <c r="E26" i="23" s="1"/>
  <c r="E27" i="23" s="1"/>
  <c r="E28" i="23" s="1"/>
  <c r="E29" i="23" s="1"/>
  <c r="K8" i="23"/>
  <c r="K9" i="23"/>
  <c r="K10" i="23"/>
  <c r="K11" i="23"/>
  <c r="K12" i="23"/>
  <c r="K13" i="23"/>
  <c r="K14" i="23"/>
  <c r="K15" i="23"/>
  <c r="K16" i="23"/>
  <c r="K17" i="23"/>
  <c r="K18" i="23"/>
  <c r="K19" i="23"/>
  <c r="K20" i="23"/>
  <c r="K21" i="23"/>
  <c r="K22" i="23"/>
  <c r="K23" i="23"/>
  <c r="K24" i="23"/>
  <c r="K25" i="23"/>
  <c r="K26" i="23"/>
  <c r="K27" i="23"/>
  <c r="K28" i="23"/>
  <c r="K29" i="23"/>
  <c r="E30" i="23"/>
  <c r="K30" i="23"/>
  <c r="E31" i="23"/>
  <c r="K31" i="23"/>
  <c r="E32" i="23"/>
  <c r="K32" i="23"/>
  <c r="E33" i="23"/>
  <c r="E34" i="23" s="1"/>
  <c r="E35" i="23" s="1"/>
  <c r="E36" i="23" s="1"/>
  <c r="E37" i="23" s="1"/>
  <c r="E38" i="23" s="1"/>
  <c r="E39" i="23" s="1"/>
  <c r="E40" i="23" s="1"/>
  <c r="E41" i="23" s="1"/>
  <c r="E42" i="23" s="1"/>
  <c r="E43" i="23" s="1"/>
  <c r="E44" i="23" s="1"/>
  <c r="E45" i="23" s="1"/>
  <c r="E46" i="23" s="1"/>
  <c r="E47" i="23" s="1"/>
  <c r="E48" i="23" s="1"/>
  <c r="E49" i="23" s="1"/>
  <c r="E50" i="23" s="1"/>
  <c r="E51" i="23" s="1"/>
  <c r="E52" i="23" s="1"/>
  <c r="E53" i="23" s="1"/>
  <c r="E54" i="23" s="1"/>
  <c r="E55" i="23" s="1"/>
  <c r="E56" i="23" s="1"/>
  <c r="E57" i="23" s="1"/>
  <c r="E58" i="23" s="1"/>
  <c r="K33" i="23"/>
  <c r="K34" i="23" s="1"/>
  <c r="K35" i="23" s="1"/>
  <c r="K36" i="23" s="1"/>
  <c r="K37" i="23" s="1"/>
  <c r="K38" i="23" s="1"/>
  <c r="K39" i="23" s="1"/>
  <c r="K40" i="23"/>
  <c r="K41" i="23"/>
  <c r="K42" i="23"/>
  <c r="K43" i="23"/>
  <c r="K44" i="23"/>
  <c r="K45" i="23"/>
  <c r="K46" i="23"/>
  <c r="K47" i="23"/>
  <c r="K48" i="23"/>
  <c r="K49" i="23"/>
  <c r="K50" i="23"/>
  <c r="K51" i="23"/>
  <c r="K52" i="23"/>
  <c r="K53" i="23"/>
  <c r="K54" i="23"/>
  <c r="K55" i="23"/>
  <c r="K56" i="23"/>
  <c r="K57" i="23"/>
  <c r="K58" i="23"/>
  <c r="E59" i="23"/>
  <c r="K59" i="23"/>
  <c r="E60" i="23"/>
  <c r="K60" i="23"/>
  <c r="E61" i="23"/>
  <c r="K61" i="23"/>
  <c r="E62" i="23"/>
  <c r="K62" i="23"/>
  <c r="E63" i="23"/>
  <c r="E64" i="23" s="1"/>
  <c r="E65" i="23" s="1"/>
  <c r="E66" i="23" s="1"/>
  <c r="E67" i="23" s="1"/>
  <c r="E68" i="23" s="1"/>
  <c r="E69" i="23" s="1"/>
  <c r="E70" i="23" s="1"/>
  <c r="E71" i="23" s="1"/>
  <c r="E72" i="23" s="1"/>
  <c r="E73" i="23" s="1"/>
  <c r="E74" i="23" s="1"/>
  <c r="E75" i="23" s="1"/>
  <c r="E76" i="23" s="1"/>
  <c r="E77" i="23" s="1"/>
  <c r="E78" i="23" s="1"/>
  <c r="E79" i="23" s="1"/>
  <c r="E80" i="23" s="1"/>
  <c r="E81" i="23" s="1"/>
  <c r="E82" i="23" s="1"/>
  <c r="K63" i="23"/>
  <c r="K64" i="23" s="1"/>
  <c r="K65" i="23" s="1"/>
  <c r="K66" i="23" s="1"/>
  <c r="K67" i="23" s="1"/>
  <c r="K68" i="23" s="1"/>
  <c r="K69" i="23" s="1"/>
  <c r="K70" i="23"/>
  <c r="K71" i="23"/>
  <c r="K72" i="23"/>
  <c r="K73" i="23"/>
  <c r="K74" i="23"/>
  <c r="K75" i="23"/>
  <c r="K76" i="23"/>
  <c r="K77" i="23"/>
  <c r="K78" i="23"/>
  <c r="K79" i="23"/>
  <c r="K80" i="23"/>
  <c r="K81" i="23"/>
  <c r="K82" i="23"/>
  <c r="E83" i="23"/>
  <c r="K83" i="23"/>
  <c r="E84" i="23"/>
  <c r="K84" i="23"/>
  <c r="E85" i="23"/>
  <c r="K85" i="23"/>
  <c r="E86" i="23"/>
  <c r="K86" i="23"/>
  <c r="E87" i="23"/>
  <c r="E88" i="23" s="1"/>
  <c r="E89" i="23" s="1"/>
  <c r="E90" i="23" s="1"/>
  <c r="E91" i="23" s="1"/>
  <c r="E92" i="23" s="1"/>
  <c r="E93" i="23" s="1"/>
  <c r="E94" i="23" s="1"/>
  <c r="E95" i="23" s="1"/>
  <c r="E96" i="23" s="1"/>
  <c r="E97" i="23" s="1"/>
  <c r="E98" i="23" s="1"/>
  <c r="E99" i="23" s="1"/>
  <c r="E100" i="23" s="1"/>
  <c r="E101" i="23" s="1"/>
  <c r="E102" i="23" s="1"/>
  <c r="E103" i="23" s="1"/>
  <c r="E104" i="23" s="1"/>
  <c r="E105" i="23" s="1"/>
  <c r="E106" i="23" s="1"/>
  <c r="E107" i="23" s="1"/>
  <c r="E108" i="23" s="1"/>
  <c r="E109" i="23" s="1"/>
  <c r="E110" i="23" s="1"/>
  <c r="K87" i="23"/>
  <c r="K88" i="23" s="1"/>
  <c r="K89" i="23" s="1"/>
  <c r="K90" i="23" s="1"/>
  <c r="K91" i="23" s="1"/>
  <c r="K92" i="23" s="1"/>
  <c r="K93" i="23" s="1"/>
  <c r="K94" i="23"/>
  <c r="K95" i="23"/>
  <c r="K96" i="23"/>
  <c r="K97" i="23"/>
  <c r="K98" i="23"/>
  <c r="K99" i="23"/>
  <c r="K100" i="23"/>
  <c r="K101" i="23"/>
  <c r="K102" i="23"/>
  <c r="K103" i="23"/>
  <c r="K104" i="23"/>
  <c r="K105" i="23"/>
  <c r="K106" i="23"/>
  <c r="K107" i="23"/>
  <c r="K108" i="23"/>
  <c r="K109" i="23"/>
  <c r="K110" i="23"/>
  <c r="E111" i="23"/>
  <c r="K111" i="23"/>
  <c r="E112" i="23"/>
  <c r="K112" i="23"/>
  <c r="E113" i="23"/>
  <c r="E114" i="23" s="1"/>
  <c r="E115" i="23" s="1"/>
  <c r="E116" i="23" s="1"/>
  <c r="E117" i="23" s="1"/>
  <c r="E118" i="23" s="1"/>
  <c r="E119" i="23" s="1"/>
  <c r="E120" i="23" s="1"/>
  <c r="E121" i="23" s="1"/>
  <c r="E122" i="23" s="1"/>
  <c r="E123" i="23" s="1"/>
  <c r="E124" i="23" s="1"/>
  <c r="E125" i="23" s="1"/>
  <c r="E126" i="23" s="1"/>
  <c r="E127" i="23" s="1"/>
  <c r="K113" i="23"/>
  <c r="K114" i="23" s="1"/>
  <c r="K115" i="23" s="1"/>
  <c r="K116" i="23" s="1"/>
  <c r="K117" i="23" s="1"/>
  <c r="K118" i="23"/>
  <c r="K119" i="23"/>
  <c r="K120" i="23"/>
  <c r="K121" i="23"/>
  <c r="K122" i="23"/>
  <c r="K123" i="23"/>
  <c r="K124" i="23"/>
  <c r="K125" i="23"/>
  <c r="K126" i="23"/>
  <c r="K127" i="23"/>
  <c r="E128" i="23"/>
  <c r="K128" i="23"/>
  <c r="E129" i="23"/>
  <c r="K129" i="23"/>
  <c r="E130" i="23"/>
  <c r="K130" i="23"/>
  <c r="E131" i="23"/>
  <c r="E132" i="23" s="1"/>
  <c r="E133" i="23" s="1"/>
  <c r="E134" i="23" s="1"/>
  <c r="E135" i="23" s="1"/>
  <c r="E136" i="23" s="1"/>
  <c r="E137" i="23" s="1"/>
  <c r="E138" i="23" s="1"/>
  <c r="E139" i="23" s="1"/>
  <c r="E140" i="23" s="1"/>
  <c r="E141" i="23" s="1"/>
  <c r="E142" i="23" s="1"/>
  <c r="E143" i="23" s="1"/>
  <c r="E144" i="23" s="1"/>
  <c r="E145" i="23" s="1"/>
  <c r="E146" i="23" s="1"/>
  <c r="E147" i="23" s="1"/>
  <c r="E148" i="23" s="1"/>
  <c r="E149" i="23" s="1"/>
  <c r="E150" i="23" s="1"/>
  <c r="E151" i="23" s="1"/>
  <c r="E152" i="23" s="1"/>
  <c r="E153" i="23" s="1"/>
  <c r="E154" i="23" s="1"/>
  <c r="E155" i="23" s="1"/>
  <c r="K131" i="23"/>
  <c r="K132" i="23" s="1"/>
  <c r="K133" i="23" s="1"/>
  <c r="K134" i="23" s="1"/>
  <c r="K135" i="23" s="1"/>
  <c r="K136" i="23" s="1"/>
  <c r="K137" i="23" s="1"/>
  <c r="K138" i="23" s="1"/>
  <c r="K139" i="23" s="1"/>
  <c r="K140" i="23" s="1"/>
  <c r="K141" i="23" s="1"/>
  <c r="K142" i="23" s="1"/>
  <c r="K143" i="23"/>
  <c r="K144" i="23"/>
  <c r="K145" i="23"/>
  <c r="K146" i="23"/>
  <c r="K147" i="23"/>
  <c r="K148" i="23"/>
  <c r="K149" i="23"/>
  <c r="K150" i="23"/>
  <c r="K151" i="23"/>
  <c r="K152" i="23"/>
  <c r="K153" i="23"/>
  <c r="K154" i="23"/>
  <c r="K155" i="23"/>
  <c r="E156" i="23"/>
  <c r="K156" i="23"/>
  <c r="E157" i="23"/>
  <c r="K157" i="23"/>
  <c r="E158" i="23"/>
  <c r="K158" i="23"/>
  <c r="E159" i="23"/>
  <c r="E160" i="23" s="1"/>
  <c r="E161" i="23" s="1"/>
  <c r="E162" i="23" s="1"/>
  <c r="E163" i="23" s="1"/>
  <c r="E164" i="23" s="1"/>
  <c r="E165" i="23" s="1"/>
  <c r="E166" i="23" s="1"/>
  <c r="E167" i="23" s="1"/>
  <c r="E168" i="23" s="1"/>
  <c r="E169" i="23" s="1"/>
  <c r="E170" i="23" s="1"/>
  <c r="E171" i="23" s="1"/>
  <c r="E172" i="23" s="1"/>
  <c r="E173" i="23" s="1"/>
  <c r="K159" i="23"/>
  <c r="K160" i="23" s="1"/>
  <c r="K161" i="23" s="1"/>
  <c r="K162" i="23"/>
  <c r="K163" i="23"/>
  <c r="K164" i="23"/>
  <c r="K165" i="23"/>
  <c r="K166" i="23"/>
  <c r="K167" i="23"/>
  <c r="K168" i="23"/>
  <c r="K169" i="23"/>
  <c r="K170" i="23"/>
  <c r="K171" i="23"/>
  <c r="K172" i="23"/>
  <c r="K173" i="23"/>
  <c r="E174" i="23"/>
  <c r="K174" i="23"/>
  <c r="E175" i="23"/>
  <c r="K175" i="23"/>
  <c r="E176" i="23"/>
  <c r="K176" i="23"/>
  <c r="E178" i="23"/>
  <c r="E179" i="23" s="1"/>
  <c r="E180" i="23" s="1"/>
  <c r="E181" i="23" s="1"/>
  <c r="E182" i="23" s="1"/>
  <c r="E183" i="23" s="1"/>
  <c r="E184" i="23" s="1"/>
  <c r="E185" i="23" s="1"/>
  <c r="E186" i="23" s="1"/>
  <c r="E187" i="23" s="1"/>
  <c r="E188" i="23" s="1"/>
  <c r="E189" i="23" s="1"/>
  <c r="E190" i="23" s="1"/>
  <c r="E191" i="23" s="1"/>
  <c r="E192" i="23" s="1"/>
  <c r="E193" i="23" s="1"/>
  <c r="E194" i="23" s="1"/>
  <c r="E195" i="23" s="1"/>
  <c r="E196" i="23" s="1"/>
  <c r="E197" i="23" s="1"/>
  <c r="E198" i="23" s="1"/>
  <c r="K177" i="23"/>
  <c r="K178" i="23" s="1"/>
  <c r="K179" i="23" s="1"/>
  <c r="K180" i="23" s="1"/>
  <c r="K181" i="23" s="1"/>
  <c r="K182" i="23" s="1"/>
  <c r="K183" i="23" s="1"/>
  <c r="K184" i="23" s="1"/>
  <c r="K185" i="23" s="1"/>
  <c r="K186" i="23" s="1"/>
  <c r="K187" i="23" s="1"/>
  <c r="K188" i="23"/>
  <c r="K189" i="23"/>
  <c r="K190" i="23"/>
  <c r="K218" i="23"/>
  <c r="K219" i="23"/>
  <c r="K220" i="23"/>
  <c r="K221" i="23"/>
  <c r="K222" i="23"/>
  <c r="K223" i="23"/>
  <c r="K224" i="23"/>
  <c r="K225" i="23"/>
  <c r="K226" i="23"/>
  <c r="K227" i="23"/>
  <c r="K228" i="23"/>
  <c r="K231" i="23"/>
  <c r="K232" i="23"/>
  <c r="K233" i="23"/>
  <c r="K234" i="23"/>
  <c r="K235" i="23"/>
  <c r="K236" i="23"/>
  <c r="K237" i="23"/>
  <c r="K239" i="23"/>
  <c r="K240" i="23"/>
  <c r="K241" i="23" s="1"/>
  <c r="K242" i="23" s="1"/>
  <c r="K243" i="23" s="1"/>
  <c r="K244" i="23" s="1"/>
  <c r="K245" i="23" s="1"/>
  <c r="K246" i="23" s="1"/>
  <c r="K247" i="23" s="1"/>
  <c r="K248" i="23"/>
  <c r="K249" i="23"/>
  <c r="K250" i="23"/>
  <c r="K251" i="23"/>
  <c r="K252" i="23"/>
  <c r="K253" i="23"/>
  <c r="K254" i="23"/>
  <c r="K255" i="23"/>
  <c r="K256" i="23"/>
  <c r="K257" i="23"/>
  <c r="K258" i="23"/>
  <c r="K259" i="23"/>
  <c r="K260" i="23"/>
  <c r="K261" i="23"/>
  <c r="E262" i="23"/>
  <c r="K262" i="23"/>
  <c r="E263" i="23"/>
  <c r="K263" i="23"/>
  <c r="E264" i="23"/>
  <c r="K264" i="23"/>
  <c r="E265" i="23"/>
  <c r="K265" i="23"/>
  <c r="E266" i="23"/>
  <c r="K266" i="23"/>
  <c r="E267" i="23"/>
  <c r="K267" i="23"/>
  <c r="E268" i="23"/>
  <c r="K268" i="23"/>
  <c r="E269" i="23"/>
  <c r="K269" i="23"/>
  <c r="E270" i="23"/>
  <c r="K270" i="23"/>
  <c r="E271" i="23"/>
  <c r="K271" i="23"/>
  <c r="E272" i="23"/>
  <c r="K272" i="23"/>
  <c r="E273" i="23"/>
  <c r="K273" i="23"/>
  <c r="E274" i="23"/>
  <c r="K274" i="23"/>
  <c r="E275" i="23"/>
  <c r="K275" i="23"/>
  <c r="E276" i="23"/>
  <c r="K276" i="23"/>
  <c r="E277" i="23"/>
  <c r="K277" i="23"/>
  <c r="E278" i="23"/>
  <c r="K278" i="23"/>
  <c r="E279" i="23"/>
  <c r="K279" i="23"/>
  <c r="E280" i="23"/>
  <c r="K280" i="23"/>
  <c r="E281" i="23"/>
  <c r="K281" i="23"/>
  <c r="E282" i="23"/>
  <c r="K282" i="23"/>
  <c r="E283" i="23"/>
  <c r="K283" i="23"/>
  <c r="E284" i="23"/>
  <c r="K284" i="23"/>
  <c r="E285" i="23"/>
  <c r="K285" i="23"/>
  <c r="E286" i="23"/>
  <c r="K286" i="23"/>
  <c r="E287" i="23"/>
  <c r="K287" i="23"/>
  <c r="E288" i="23"/>
  <c r="K288" i="23"/>
  <c r="E289" i="23"/>
  <c r="K289" i="23"/>
  <c r="E290" i="23"/>
  <c r="K290" i="23"/>
  <c r="E291" i="23"/>
  <c r="K291" i="23"/>
  <c r="E292" i="23"/>
  <c r="K292" i="23"/>
  <c r="E293" i="23"/>
  <c r="K293" i="23"/>
  <c r="E294" i="23"/>
  <c r="K294" i="23"/>
  <c r="E295" i="23"/>
  <c r="K295" i="23"/>
  <c r="E296" i="23"/>
  <c r="K296" i="23"/>
  <c r="E297" i="23"/>
  <c r="K297" i="23"/>
  <c r="E298" i="23"/>
  <c r="K298" i="23"/>
  <c r="E299" i="23"/>
  <c r="K299" i="23"/>
  <c r="E300" i="23"/>
  <c r="K300" i="23"/>
  <c r="E301" i="23"/>
  <c r="K301" i="23"/>
  <c r="E302" i="23"/>
  <c r="K302" i="23"/>
  <c r="E303" i="23"/>
  <c r="K303" i="23"/>
  <c r="E304" i="23"/>
  <c r="K304" i="23"/>
  <c r="E305" i="23"/>
  <c r="K305" i="23"/>
  <c r="E306" i="23"/>
  <c r="K306" i="23"/>
  <c r="E307" i="23"/>
  <c r="K307" i="23"/>
  <c r="E308" i="23"/>
  <c r="K308" i="23"/>
  <c r="E309" i="23"/>
  <c r="K309" i="23"/>
  <c r="E310" i="23"/>
  <c r="K310" i="23"/>
  <c r="E311" i="23"/>
  <c r="K311" i="23"/>
  <c r="E312" i="23"/>
  <c r="K312" i="23"/>
  <c r="E313" i="23"/>
  <c r="K313" i="23"/>
  <c r="E314" i="23"/>
  <c r="K314" i="23"/>
  <c r="E315" i="23"/>
  <c r="K315" i="23"/>
  <c r="E316" i="23"/>
  <c r="K316" i="23"/>
  <c r="E317" i="23"/>
  <c r="K317" i="23"/>
  <c r="E318" i="23"/>
  <c r="K318" i="23"/>
  <c r="E319" i="23"/>
  <c r="K319" i="23"/>
  <c r="E320" i="23"/>
  <c r="K320" i="23"/>
  <c r="E321" i="23"/>
  <c r="K321" i="23"/>
  <c r="E322" i="23"/>
  <c r="K322" i="23"/>
  <c r="E323" i="23"/>
  <c r="K323" i="23"/>
  <c r="E324" i="23"/>
  <c r="K324" i="23"/>
  <c r="E325" i="23"/>
  <c r="K325" i="23"/>
  <c r="E326" i="23"/>
  <c r="K326" i="23"/>
  <c r="E327" i="23"/>
  <c r="K327" i="23"/>
  <c r="E328" i="23"/>
  <c r="K328" i="23"/>
  <c r="E329" i="23"/>
  <c r="K329" i="23"/>
  <c r="E330" i="23"/>
  <c r="K330" i="23"/>
  <c r="E331" i="23"/>
  <c r="K331" i="23"/>
  <c r="E332" i="23"/>
  <c r="K332" i="23"/>
  <c r="E333" i="23"/>
  <c r="K333" i="23"/>
  <c r="E334" i="23"/>
  <c r="K334" i="23"/>
  <c r="E335" i="23"/>
  <c r="K335" i="23"/>
  <c r="E336" i="23"/>
  <c r="K336" i="23"/>
  <c r="E337" i="23"/>
  <c r="K337" i="23"/>
  <c r="E338" i="23"/>
  <c r="K338" i="23"/>
  <c r="E339" i="23"/>
  <c r="K339" i="23"/>
  <c r="E340" i="23"/>
  <c r="K340" i="23"/>
  <c r="E341" i="23"/>
  <c r="K341" i="23"/>
  <c r="E342" i="23"/>
  <c r="K342" i="23"/>
  <c r="E343" i="23"/>
  <c r="K343" i="23"/>
  <c r="E344" i="23"/>
  <c r="K344" i="23"/>
  <c r="E345" i="23"/>
  <c r="K345" i="23"/>
  <c r="E346" i="23"/>
  <c r="K346" i="23"/>
  <c r="E347" i="23"/>
  <c r="K347" i="23"/>
  <c r="E348" i="23"/>
  <c r="K348" i="23"/>
  <c r="E349" i="23"/>
  <c r="K349" i="23"/>
  <c r="E350" i="23"/>
  <c r="K350" i="23"/>
  <c r="E351" i="23"/>
  <c r="K351" i="23"/>
  <c r="E352" i="23"/>
  <c r="K352" i="23"/>
  <c r="E353" i="23"/>
  <c r="K353" i="23"/>
  <c r="E354" i="23"/>
  <c r="K354" i="23"/>
  <c r="E355" i="23"/>
  <c r="K355" i="23"/>
  <c r="E356" i="23"/>
  <c r="K356" i="23"/>
  <c r="E357" i="23"/>
  <c r="K357" i="23"/>
  <c r="E358" i="23"/>
  <c r="K358" i="23"/>
  <c r="E359" i="23"/>
  <c r="K359" i="23"/>
  <c r="E360" i="23"/>
  <c r="K360" i="23"/>
  <c r="E361" i="23"/>
  <c r="K361" i="23"/>
  <c r="E362" i="23"/>
  <c r="K362" i="23"/>
  <c r="E363" i="23"/>
  <c r="K363" i="23"/>
  <c r="E364" i="23"/>
  <c r="K364" i="23"/>
  <c r="E365" i="23"/>
  <c r="K365" i="23"/>
  <c r="E366" i="23"/>
  <c r="K366" i="23"/>
  <c r="E367" i="23"/>
  <c r="K367" i="23"/>
  <c r="E368" i="23"/>
  <c r="K368" i="23"/>
  <c r="E369" i="23"/>
  <c r="K369" i="23"/>
  <c r="E370" i="23"/>
  <c r="K370" i="23"/>
  <c r="E371" i="23"/>
  <c r="K371" i="23"/>
  <c r="E372" i="23"/>
  <c r="K372" i="23"/>
  <c r="E373" i="23"/>
  <c r="K373" i="23"/>
  <c r="E374" i="23"/>
  <c r="K374" i="23"/>
  <c r="E375" i="23"/>
  <c r="K375" i="23"/>
  <c r="E376" i="23"/>
  <c r="K376" i="23"/>
  <c r="E377" i="23"/>
  <c r="K377" i="23"/>
  <c r="E378" i="23"/>
  <c r="K378" i="23"/>
  <c r="E379" i="23"/>
  <c r="K379" i="23"/>
  <c r="E380" i="23"/>
  <c r="K380" i="23"/>
  <c r="E381" i="23"/>
  <c r="K381" i="23"/>
  <c r="E382" i="23"/>
  <c r="K382" i="23"/>
  <c r="E383" i="23"/>
  <c r="K383" i="23"/>
  <c r="K384" i="23"/>
  <c r="K385" i="23"/>
  <c r="K386" i="23"/>
  <c r="K387" i="23"/>
  <c r="K388" i="23"/>
  <c r="K389" i="23"/>
  <c r="K390" i="23"/>
  <c r="K391" i="23"/>
  <c r="K392" i="23"/>
  <c r="K393" i="23"/>
  <c r="K394" i="23"/>
  <c r="K395" i="23"/>
  <c r="K396" i="23"/>
  <c r="K397" i="23"/>
  <c r="K398" i="23"/>
  <c r="K399" i="23"/>
  <c r="K400" i="23"/>
  <c r="K401" i="23"/>
  <c r="K402" i="23"/>
  <c r="K403" i="23"/>
  <c r="K404" i="23"/>
  <c r="K405" i="23"/>
  <c r="K406" i="23"/>
  <c r="K407" i="23"/>
  <c r="K408" i="23"/>
  <c r="K409" i="23"/>
  <c r="K410" i="23"/>
  <c r="K411" i="23"/>
  <c r="K412" i="23"/>
  <c r="K413" i="23"/>
  <c r="K414" i="23"/>
  <c r="K415" i="23"/>
  <c r="K416" i="23"/>
  <c r="K417" i="23"/>
  <c r="K418" i="23"/>
  <c r="K419" i="23"/>
  <c r="K420" i="23"/>
  <c r="K421" i="23"/>
  <c r="K422" i="23"/>
  <c r="K423" i="23"/>
  <c r="K424" i="23"/>
  <c r="K425" i="23"/>
  <c r="K426" i="23"/>
  <c r="K427" i="23"/>
  <c r="K428" i="23"/>
  <c r="K429" i="23"/>
  <c r="K430" i="23"/>
  <c r="K431" i="23"/>
  <c r="K432" i="23"/>
  <c r="K433" i="23"/>
  <c r="K434" i="23"/>
  <c r="K435" i="23"/>
  <c r="K436" i="23"/>
  <c r="K437" i="23"/>
  <c r="K438" i="23"/>
  <c r="K439" i="23"/>
  <c r="K440" i="23"/>
  <c r="K441" i="23"/>
  <c r="K442" i="23"/>
  <c r="K443" i="23"/>
  <c r="K444" i="23"/>
  <c r="K445" i="23"/>
  <c r="K446" i="23"/>
  <c r="K447" i="23"/>
  <c r="K448" i="23"/>
  <c r="K449" i="23"/>
  <c r="K450" i="23"/>
  <c r="K451" i="23"/>
  <c r="K452" i="23"/>
  <c r="K453" i="23"/>
  <c r="K454" i="23"/>
  <c r="K455" i="23"/>
  <c r="K456" i="23"/>
  <c r="K457" i="23"/>
  <c r="K458" i="23"/>
  <c r="K459" i="23"/>
  <c r="K460" i="23"/>
  <c r="K461" i="23"/>
  <c r="K462" i="23"/>
  <c r="K463" i="23"/>
  <c r="E7" i="12"/>
  <c r="K7" i="12"/>
  <c r="E9" i="12"/>
  <c r="E10" i="12" s="1"/>
  <c r="E11" i="12" s="1"/>
  <c r="E12" i="12" s="1"/>
  <c r="E13" i="12" s="1"/>
  <c r="E14" i="12" s="1"/>
  <c r="E15" i="12" s="1"/>
  <c r="E16" i="12" s="1"/>
  <c r="E17" i="12" s="1"/>
  <c r="E18" i="12" s="1"/>
  <c r="E19" i="12" s="1"/>
  <c r="E20" i="12" s="1"/>
  <c r="E21" i="12" s="1"/>
  <c r="E22" i="12" s="1"/>
  <c r="E23" i="12" s="1"/>
  <c r="E24" i="12" s="1"/>
  <c r="E25" i="12" s="1"/>
  <c r="E26" i="12" s="1"/>
  <c r="E27" i="12" s="1"/>
  <c r="E28" i="12" s="1"/>
  <c r="E29" i="12" s="1"/>
  <c r="E30" i="12" s="1"/>
  <c r="E31" i="12" s="1"/>
  <c r="E32" i="12" s="1"/>
  <c r="K8" i="12"/>
  <c r="K9" i="12"/>
  <c r="K10" i="12"/>
  <c r="K11" i="12"/>
  <c r="K12" i="12"/>
  <c r="K13" i="12"/>
  <c r="K14" i="12"/>
  <c r="K15" i="12"/>
  <c r="K16" i="12"/>
  <c r="K17" i="12"/>
  <c r="K18" i="12"/>
  <c r="K19" i="12"/>
  <c r="K20" i="12"/>
  <c r="K21" i="12"/>
  <c r="K22" i="12"/>
  <c r="K23" i="12"/>
  <c r="K24" i="12"/>
  <c r="K25" i="12"/>
  <c r="K26" i="12"/>
  <c r="K27" i="12"/>
  <c r="K28" i="12"/>
  <c r="K29" i="12"/>
  <c r="K30" i="12"/>
  <c r="K31" i="12"/>
  <c r="K32" i="12"/>
  <c r="E33" i="12"/>
  <c r="K33" i="12"/>
  <c r="E34" i="12"/>
  <c r="K34" i="12"/>
  <c r="E35" i="12"/>
  <c r="K35" i="12"/>
  <c r="K36" i="12"/>
  <c r="K37" i="12" s="1"/>
  <c r="K38" i="12" s="1"/>
  <c r="K39" i="12" s="1"/>
  <c r="K40" i="12" s="1"/>
  <c r="K41" i="12" s="1"/>
  <c r="K42" i="12" s="1"/>
  <c r="K43" i="12"/>
  <c r="K44" i="12"/>
  <c r="K45" i="12"/>
  <c r="K46" i="12"/>
  <c r="K47" i="12"/>
  <c r="K48" i="12"/>
  <c r="K49" i="12"/>
  <c r="K50" i="12"/>
  <c r="K51" i="12"/>
  <c r="K52" i="12"/>
  <c r="K53" i="12"/>
  <c r="K54" i="12"/>
  <c r="K55" i="12"/>
  <c r="K56" i="12"/>
  <c r="K57" i="12"/>
  <c r="K58" i="12"/>
  <c r="K59" i="12"/>
  <c r="K60" i="12"/>
  <c r="K61" i="12"/>
  <c r="K62" i="12"/>
  <c r="E63" i="12"/>
  <c r="K63" i="12"/>
  <c r="E64" i="12"/>
  <c r="K64" i="12"/>
  <c r="E65" i="12"/>
  <c r="K65" i="12"/>
  <c r="E66" i="12"/>
  <c r="E67" i="12" s="1"/>
  <c r="E68" i="12" s="1"/>
  <c r="E69" i="12" s="1"/>
  <c r="E70" i="12" s="1"/>
  <c r="E71" i="12" s="1"/>
  <c r="E72" i="12" s="1"/>
  <c r="E73" i="12" s="1"/>
  <c r="E74" i="12" s="1"/>
  <c r="E75" i="12" s="1"/>
  <c r="E76" i="12" s="1"/>
  <c r="E77" i="12" s="1"/>
  <c r="E78" i="12" s="1"/>
  <c r="E79" i="12" s="1"/>
  <c r="E80" i="12" s="1"/>
  <c r="E81" i="12" s="1"/>
  <c r="E82" i="12" s="1"/>
  <c r="E83" i="12" s="1"/>
  <c r="E84" i="12" s="1"/>
  <c r="E85" i="12" s="1"/>
  <c r="E86" i="12" s="1"/>
  <c r="K66" i="12"/>
  <c r="K67" i="12" s="1"/>
  <c r="K68" i="12" s="1"/>
  <c r="K69" i="12" s="1"/>
  <c r="K70" i="12" s="1"/>
  <c r="K71" i="12" s="1"/>
  <c r="K72" i="12"/>
  <c r="K73" i="12"/>
  <c r="K74" i="12"/>
  <c r="K75" i="12"/>
  <c r="K76" i="12"/>
  <c r="K77" i="12"/>
  <c r="K78" i="12"/>
  <c r="K79" i="12"/>
  <c r="K80" i="12"/>
  <c r="K81" i="12"/>
  <c r="K82" i="12"/>
  <c r="K83" i="12"/>
  <c r="K84" i="12"/>
  <c r="K85" i="12"/>
  <c r="K86" i="12"/>
  <c r="E87" i="12"/>
  <c r="K87" i="12"/>
  <c r="E88" i="12"/>
  <c r="K88" i="12"/>
  <c r="E89" i="12"/>
  <c r="K89" i="12"/>
  <c r="E90" i="12"/>
  <c r="E91" i="12" s="1"/>
  <c r="E92" i="12" s="1"/>
  <c r="E93" i="12" s="1"/>
  <c r="E94" i="12" s="1"/>
  <c r="E95" i="12" s="1"/>
  <c r="E96" i="12" s="1"/>
  <c r="E97" i="12" s="1"/>
  <c r="E98" i="12" s="1"/>
  <c r="E99" i="12" s="1"/>
  <c r="E100" i="12" s="1"/>
  <c r="E101" i="12" s="1"/>
  <c r="E102" i="12" s="1"/>
  <c r="E103" i="12" s="1"/>
  <c r="E104" i="12" s="1"/>
  <c r="E105" i="12" s="1"/>
  <c r="E106" i="12" s="1"/>
  <c r="E107" i="12" s="1"/>
  <c r="E108" i="12" s="1"/>
  <c r="E109" i="12" s="1"/>
  <c r="E110" i="12" s="1"/>
  <c r="E111" i="12" s="1"/>
  <c r="E112" i="12" s="1"/>
  <c r="K90" i="12"/>
  <c r="K91" i="12" s="1"/>
  <c r="K92" i="12" s="1"/>
  <c r="K93" i="12" s="1"/>
  <c r="K94" i="12" s="1"/>
  <c r="K95" i="12" s="1"/>
  <c r="K96" i="12" s="1"/>
  <c r="K97" i="12"/>
  <c r="K98" i="12"/>
  <c r="K99" i="12"/>
  <c r="K100" i="12"/>
  <c r="K101" i="12"/>
  <c r="K102" i="12"/>
  <c r="K103" i="12"/>
  <c r="K104" i="12"/>
  <c r="K105" i="12"/>
  <c r="K106" i="12"/>
  <c r="K107" i="12"/>
  <c r="K108" i="12"/>
  <c r="K109" i="12"/>
  <c r="K110" i="12"/>
  <c r="K111" i="12"/>
  <c r="K112" i="12"/>
  <c r="E113" i="12"/>
  <c r="K113" i="12"/>
  <c r="E114" i="12"/>
  <c r="K114" i="12"/>
  <c r="E115" i="12"/>
  <c r="K115" i="12"/>
  <c r="E116" i="12"/>
  <c r="E117" i="12" s="1"/>
  <c r="E118" i="12" s="1"/>
  <c r="E119" i="12" s="1"/>
  <c r="E120" i="12" s="1"/>
  <c r="E121" i="12" s="1"/>
  <c r="E122" i="12" s="1"/>
  <c r="E123" i="12" s="1"/>
  <c r="E124" i="12" s="1"/>
  <c r="E125" i="12" s="1"/>
  <c r="E126" i="12" s="1"/>
  <c r="E127" i="12" s="1"/>
  <c r="E128" i="12" s="1"/>
  <c r="E129" i="12" s="1"/>
  <c r="E130" i="12" s="1"/>
  <c r="E131" i="12" s="1"/>
  <c r="K116" i="12"/>
  <c r="K117" i="12" s="1"/>
  <c r="K118" i="12" s="1"/>
  <c r="K119" i="12" s="1"/>
  <c r="K120" i="12" s="1"/>
  <c r="K121" i="12"/>
  <c r="K122" i="12"/>
  <c r="K123" i="12"/>
  <c r="K124" i="12"/>
  <c r="K125" i="12"/>
  <c r="K126" i="12"/>
  <c r="K127" i="12"/>
  <c r="K128" i="12"/>
  <c r="K129" i="12"/>
  <c r="K130" i="12"/>
  <c r="K131" i="12"/>
  <c r="E132" i="12"/>
  <c r="K132" i="12"/>
  <c r="E133" i="12"/>
  <c r="K133" i="12"/>
  <c r="E134" i="12"/>
  <c r="K134" i="12"/>
  <c r="E135" i="12"/>
  <c r="E136" i="12" s="1"/>
  <c r="E137" i="12" s="1"/>
  <c r="E138" i="12" s="1"/>
  <c r="E139" i="12" s="1"/>
  <c r="E140" i="12" s="1"/>
  <c r="E141" i="12" s="1"/>
  <c r="E142" i="12" s="1"/>
  <c r="E143" i="12" s="1"/>
  <c r="E144" i="12" s="1"/>
  <c r="E145" i="12" s="1"/>
  <c r="K135" i="12"/>
  <c r="K136" i="12" s="1"/>
  <c r="K137" i="12" s="1"/>
  <c r="K138" i="12" s="1"/>
  <c r="K139" i="12" s="1"/>
  <c r="K140" i="12" s="1"/>
  <c r="K141" i="12" s="1"/>
  <c r="K142" i="12" s="1"/>
  <c r="K143" i="12" s="1"/>
  <c r="K144" i="12" s="1"/>
  <c r="K145" i="12" s="1"/>
  <c r="K146" i="12"/>
  <c r="K147" i="12"/>
  <c r="K148" i="12"/>
  <c r="K149" i="12"/>
  <c r="K150" i="12"/>
  <c r="K151" i="12"/>
  <c r="K152" i="12"/>
  <c r="K153" i="12"/>
  <c r="K154" i="12"/>
  <c r="K155" i="12"/>
  <c r="K156" i="12"/>
  <c r="K157" i="12"/>
  <c r="K158" i="12"/>
  <c r="K159" i="12"/>
  <c r="E160" i="12"/>
  <c r="K160" i="12"/>
  <c r="E161" i="12"/>
  <c r="K161" i="12"/>
  <c r="E162" i="12"/>
  <c r="E163" i="12"/>
  <c r="E164" i="12" s="1"/>
  <c r="E165" i="12" s="1"/>
  <c r="E166" i="12" s="1"/>
  <c r="E167" i="12" s="1"/>
  <c r="E168" i="12" s="1"/>
  <c r="E169" i="12" s="1"/>
  <c r="E170" i="12" s="1"/>
  <c r="E171" i="12" s="1"/>
  <c r="E172" i="12" s="1"/>
  <c r="E173" i="12" s="1"/>
  <c r="E174" i="12" s="1"/>
  <c r="E175" i="12" s="1"/>
  <c r="E176" i="12" s="1"/>
  <c r="E177" i="12" s="1"/>
  <c r="E178" i="12" s="1"/>
  <c r="E179" i="12" s="1"/>
  <c r="E180" i="12" s="1"/>
  <c r="E181" i="12" s="1"/>
  <c r="K163" i="12"/>
  <c r="K164" i="12" s="1"/>
  <c r="K165" i="12" s="1"/>
  <c r="K166" i="12"/>
  <c r="K167" i="12"/>
  <c r="K168" i="12"/>
  <c r="K169" i="12"/>
  <c r="K170" i="12"/>
  <c r="K171" i="12"/>
  <c r="K172" i="12"/>
  <c r="K173" i="12"/>
  <c r="K174" i="12"/>
  <c r="K175" i="12"/>
  <c r="K176" i="12"/>
  <c r="K177" i="12"/>
  <c r="K178" i="12"/>
  <c r="K179" i="12"/>
  <c r="K180" i="12"/>
  <c r="K181" i="12"/>
  <c r="E182" i="12"/>
  <c r="K182" i="12"/>
  <c r="E183" i="12"/>
  <c r="K183" i="12"/>
  <c r="E184" i="12"/>
  <c r="K184" i="12"/>
  <c r="E185" i="12"/>
  <c r="E186" i="12"/>
  <c r="E187" i="12" s="1"/>
  <c r="E188" i="12" s="1"/>
  <c r="E189" i="12" s="1"/>
  <c r="E190" i="12" s="1"/>
  <c r="E191" i="12" s="1"/>
  <c r="E192" i="12" s="1"/>
  <c r="E193" i="12" s="1"/>
  <c r="E194" i="12" s="1"/>
  <c r="E195" i="12" s="1"/>
  <c r="E196" i="12" s="1"/>
  <c r="E197" i="12" s="1"/>
  <c r="E198" i="12" s="1"/>
  <c r="E199" i="12" s="1"/>
  <c r="E200" i="12" s="1"/>
  <c r="E201" i="12" s="1"/>
  <c r="E202" i="12" s="1"/>
  <c r="E203" i="12" s="1"/>
  <c r="E204" i="12" s="1"/>
  <c r="E205" i="12" s="1"/>
  <c r="E206" i="12" s="1"/>
  <c r="E207" i="12" s="1"/>
  <c r="E208" i="12" s="1"/>
  <c r="E209" i="12" s="1"/>
  <c r="E210" i="12" s="1"/>
  <c r="E211" i="12" s="1"/>
  <c r="K186" i="12"/>
  <c r="K187" i="12" s="1"/>
  <c r="K188" i="12" s="1"/>
  <c r="K189" i="12" s="1"/>
  <c r="K190" i="12" s="1"/>
  <c r="K191" i="12" s="1"/>
  <c r="K192" i="12" s="1"/>
  <c r="K193" i="12" s="1"/>
  <c r="K194" i="12" s="1"/>
  <c r="K206" i="12"/>
  <c r="K207" i="12"/>
  <c r="K208" i="12"/>
  <c r="K209" i="12"/>
  <c r="K210" i="12"/>
  <c r="K211" i="12"/>
  <c r="K212" i="12"/>
  <c r="K246" i="12"/>
  <c r="K247" i="12"/>
  <c r="K248" i="12"/>
  <c r="K249" i="12"/>
  <c r="K250" i="12"/>
  <c r="K251" i="12"/>
  <c r="K252" i="12" s="1"/>
  <c r="K253" i="12" s="1"/>
  <c r="K254" i="12" s="1"/>
  <c r="K255" i="12" s="1"/>
  <c r="K256" i="12" s="1"/>
  <c r="K257" i="12" s="1"/>
  <c r="K258" i="12" s="1"/>
  <c r="K259" i="12"/>
  <c r="K260" i="12"/>
  <c r="K261" i="12"/>
  <c r="K262" i="12"/>
  <c r="K263" i="12"/>
  <c r="K264" i="12"/>
  <c r="K265" i="12"/>
  <c r="K266" i="12"/>
  <c r="K267" i="12"/>
  <c r="K268" i="12"/>
  <c r="K269" i="12"/>
  <c r="K270" i="12"/>
  <c r="K271" i="12"/>
  <c r="K272" i="12"/>
  <c r="K273" i="12"/>
  <c r="K274" i="12"/>
  <c r="K275" i="12"/>
  <c r="K276" i="12"/>
  <c r="K277" i="12"/>
  <c r="K278" i="12"/>
  <c r="K279" i="12"/>
  <c r="K280" i="12"/>
  <c r="K281" i="12"/>
  <c r="K282" i="12"/>
  <c r="K283" i="12"/>
  <c r="K284" i="12"/>
  <c r="K285" i="12"/>
  <c r="K286" i="12"/>
  <c r="K287" i="12"/>
  <c r="K288" i="12"/>
  <c r="K289" i="12"/>
  <c r="K290" i="12"/>
  <c r="K291" i="12"/>
  <c r="K292" i="12"/>
  <c r="K293" i="12"/>
  <c r="E294" i="12"/>
  <c r="E295" i="12" s="1"/>
  <c r="E296" i="12" s="1"/>
  <c r="E297" i="12" s="1"/>
  <c r="E298" i="12" s="1"/>
  <c r="E299" i="12" s="1"/>
  <c r="E300" i="12" s="1"/>
  <c r="E301" i="12" s="1"/>
  <c r="E302" i="12" s="1"/>
  <c r="E303" i="12" s="1"/>
  <c r="E304" i="12" s="1"/>
  <c r="E305" i="12" s="1"/>
  <c r="E306" i="12" s="1"/>
  <c r="E307" i="12" s="1"/>
  <c r="E308" i="12" s="1"/>
  <c r="E309" i="12" s="1"/>
  <c r="K294" i="12"/>
  <c r="K295" i="12"/>
  <c r="K296" i="12"/>
  <c r="K297" i="12"/>
  <c r="K298" i="12"/>
  <c r="K299" i="12"/>
  <c r="K300" i="12"/>
  <c r="K301" i="12"/>
  <c r="K302" i="12"/>
  <c r="K303" i="12"/>
  <c r="K304" i="12"/>
  <c r="K305" i="12"/>
  <c r="K306" i="12"/>
  <c r="K307" i="12"/>
  <c r="K308" i="12"/>
  <c r="K309" i="12"/>
  <c r="E310" i="12"/>
  <c r="E311" i="12" s="1"/>
  <c r="E312" i="12" s="1"/>
  <c r="K310" i="12"/>
  <c r="K311" i="12"/>
  <c r="K312" i="12"/>
  <c r="E313" i="12"/>
  <c r="E314" i="12" s="1"/>
  <c r="K313" i="12"/>
  <c r="K314" i="12"/>
  <c r="E315" i="12"/>
  <c r="E316" i="12" s="1"/>
  <c r="K315" i="12"/>
  <c r="K316" i="12"/>
  <c r="E317" i="12"/>
  <c r="E318" i="12" s="1"/>
  <c r="E319" i="12" s="1"/>
  <c r="E320" i="12" s="1"/>
  <c r="E321" i="12" s="1"/>
  <c r="E322" i="12" s="1"/>
  <c r="E323" i="12" s="1"/>
  <c r="K317" i="12"/>
  <c r="K318" i="12"/>
  <c r="K319" i="12"/>
  <c r="K320" i="12"/>
  <c r="K321" i="12"/>
  <c r="K322" i="12"/>
  <c r="K323" i="12"/>
  <c r="E324" i="12"/>
  <c r="E325" i="12" s="1"/>
  <c r="E326" i="12" s="1"/>
  <c r="E327" i="12" s="1"/>
  <c r="E328" i="12" s="1"/>
  <c r="E329" i="12" s="1"/>
  <c r="K324" i="12"/>
  <c r="K325" i="12"/>
  <c r="K326" i="12"/>
  <c r="K327" i="12"/>
  <c r="K328" i="12"/>
  <c r="K329" i="12"/>
  <c r="E330" i="12"/>
  <c r="E331" i="12" s="1"/>
  <c r="K330" i="12"/>
  <c r="K331" i="12"/>
  <c r="E332" i="12"/>
  <c r="K332" i="12"/>
  <c r="E333" i="12"/>
  <c r="K333" i="12"/>
  <c r="E334" i="12"/>
  <c r="K334" i="12"/>
  <c r="E335" i="12"/>
  <c r="K335" i="12"/>
  <c r="E336" i="12"/>
  <c r="K336" i="12"/>
  <c r="E337" i="12"/>
  <c r="K337" i="12"/>
  <c r="E338" i="12"/>
  <c r="K338" i="12"/>
  <c r="E339" i="12"/>
  <c r="K339" i="12"/>
  <c r="E340" i="12"/>
  <c r="K340" i="12"/>
  <c r="E341" i="12"/>
  <c r="K341" i="12"/>
  <c r="E342" i="12"/>
  <c r="K342" i="12"/>
  <c r="E343" i="12"/>
  <c r="K343" i="12"/>
  <c r="E344" i="12"/>
  <c r="K344" i="12"/>
  <c r="E345" i="12"/>
  <c r="K345" i="12"/>
  <c r="E346" i="12"/>
  <c r="K346" i="12"/>
  <c r="E347" i="12"/>
  <c r="K347" i="12"/>
  <c r="E348" i="12"/>
  <c r="K348" i="12"/>
  <c r="E349" i="12"/>
  <c r="K349" i="12"/>
  <c r="E350" i="12"/>
  <c r="K350" i="12"/>
  <c r="E351" i="12"/>
  <c r="K351" i="12"/>
  <c r="E352" i="12"/>
  <c r="K352" i="12"/>
  <c r="E353" i="12"/>
  <c r="K353" i="12"/>
  <c r="E354" i="12"/>
  <c r="K354" i="12"/>
  <c r="E355" i="12"/>
  <c r="K355" i="12"/>
  <c r="E356" i="12"/>
  <c r="K356" i="12"/>
  <c r="E357" i="12"/>
  <c r="K357" i="12"/>
  <c r="E358" i="12"/>
  <c r="K358" i="12"/>
  <c r="E359" i="12"/>
  <c r="K359" i="12"/>
  <c r="E360" i="12"/>
  <c r="K360" i="12"/>
  <c r="E361" i="12"/>
  <c r="K361" i="12"/>
  <c r="E362" i="12"/>
  <c r="K362" i="12"/>
  <c r="E363" i="12"/>
  <c r="K363" i="12"/>
  <c r="E364" i="12"/>
  <c r="K364" i="12"/>
  <c r="E365" i="12"/>
  <c r="K365" i="12"/>
  <c r="E366" i="12"/>
  <c r="K366" i="12"/>
  <c r="E367" i="12"/>
  <c r="K367" i="12"/>
  <c r="E368" i="12"/>
  <c r="K368" i="12"/>
  <c r="E369" i="12"/>
  <c r="K369" i="12"/>
  <c r="E370" i="12"/>
  <c r="K370" i="12"/>
  <c r="E371" i="12"/>
  <c r="K371" i="12"/>
  <c r="E372" i="12"/>
  <c r="K372" i="12"/>
  <c r="E373" i="12"/>
  <c r="K373" i="12"/>
  <c r="E374" i="12"/>
  <c r="K374" i="12"/>
  <c r="E375" i="12"/>
  <c r="K375" i="12"/>
  <c r="E376" i="12"/>
  <c r="K376" i="12"/>
  <c r="E377" i="12"/>
  <c r="K377" i="12"/>
  <c r="E378" i="12"/>
  <c r="K378" i="12"/>
  <c r="E379" i="12"/>
  <c r="K379" i="12"/>
  <c r="E380" i="12"/>
  <c r="K380" i="12"/>
  <c r="E381" i="12"/>
  <c r="K381" i="12"/>
  <c r="E382" i="12"/>
  <c r="K382" i="12"/>
  <c r="E383" i="12"/>
  <c r="K383" i="12"/>
  <c r="E384" i="12"/>
  <c r="K384" i="12"/>
  <c r="E385" i="12"/>
  <c r="K385" i="12"/>
  <c r="E386" i="12"/>
  <c r="K386" i="12"/>
  <c r="E387" i="12"/>
  <c r="K387" i="12"/>
  <c r="E388" i="12"/>
  <c r="K388" i="12"/>
  <c r="K389" i="12"/>
  <c r="K390" i="12"/>
  <c r="K391" i="12"/>
  <c r="K392" i="12"/>
  <c r="K393" i="12"/>
  <c r="K394" i="12"/>
  <c r="K395" i="12"/>
  <c r="K396" i="12"/>
  <c r="K397" i="12"/>
  <c r="K398" i="12"/>
  <c r="K399" i="12"/>
  <c r="K400" i="12"/>
  <c r="K401" i="12"/>
  <c r="K402" i="12"/>
  <c r="K403" i="12"/>
  <c r="K404" i="12"/>
  <c r="K405" i="12"/>
  <c r="K406" i="12"/>
  <c r="K407" i="12"/>
  <c r="K408" i="12"/>
  <c r="K409" i="12"/>
  <c r="K410" i="12"/>
  <c r="K411" i="12"/>
  <c r="K412" i="12"/>
  <c r="K413" i="12"/>
  <c r="K414" i="12"/>
  <c r="K415" i="12"/>
  <c r="K416" i="12"/>
  <c r="K417" i="12"/>
  <c r="K418" i="12"/>
  <c r="K419" i="12"/>
  <c r="K420" i="12"/>
  <c r="K421" i="12"/>
  <c r="K422" i="12"/>
  <c r="K423" i="12"/>
  <c r="K424" i="12"/>
  <c r="K425" i="12"/>
  <c r="K426" i="12"/>
  <c r="K427" i="12"/>
  <c r="K428" i="12"/>
  <c r="K429" i="12"/>
  <c r="K430" i="12"/>
  <c r="K431" i="12"/>
  <c r="K432" i="12"/>
  <c r="K433" i="12"/>
  <c r="K434" i="12"/>
  <c r="K435" i="12"/>
  <c r="K436" i="12"/>
  <c r="K437" i="12"/>
  <c r="K438" i="12"/>
  <c r="K439" i="12"/>
  <c r="K440" i="12"/>
  <c r="K441" i="12"/>
  <c r="K442" i="12"/>
  <c r="K443" i="12"/>
  <c r="K444" i="12"/>
  <c r="K445" i="12"/>
  <c r="K446" i="12"/>
  <c r="K447" i="12"/>
  <c r="K448" i="12"/>
  <c r="K449" i="12"/>
  <c r="K450" i="12"/>
  <c r="K451" i="12"/>
  <c r="K452" i="12"/>
  <c r="K453" i="12"/>
  <c r="K454" i="12"/>
  <c r="K455" i="12"/>
  <c r="K456" i="12"/>
  <c r="K457" i="12"/>
  <c r="K458" i="12"/>
  <c r="K459" i="12"/>
  <c r="K460" i="12"/>
  <c r="K461" i="12"/>
  <c r="K462" i="12"/>
  <c r="K463" i="12"/>
  <c r="K464" i="12"/>
  <c r="K465" i="12"/>
  <c r="K466" i="12"/>
  <c r="K467" i="12"/>
  <c r="K468" i="12"/>
  <c r="O4" i="2"/>
  <c r="O5" i="2"/>
  <c r="O6" i="2"/>
  <c r="O7" i="2"/>
  <c r="O8" i="2"/>
  <c r="O9" i="2"/>
  <c r="O10" i="2"/>
  <c r="O17" i="2"/>
  <c r="O18" i="2"/>
  <c r="O19" i="2"/>
  <c r="O20" i="2"/>
  <c r="O21" i="2"/>
  <c r="O22" i="2"/>
  <c r="O23" i="2"/>
  <c r="O26" i="2"/>
  <c r="O27" i="2"/>
  <c r="O28" i="2"/>
  <c r="O29" i="2"/>
  <c r="K9" i="1"/>
  <c r="L9" i="1"/>
  <c r="M10" i="1"/>
  <c r="N10" i="1" s="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1002" i="1"/>
  <c r="M1003" i="1"/>
  <c r="M1004" i="1"/>
  <c r="M1005" i="1"/>
  <c r="M1006" i="1"/>
  <c r="M1007" i="1"/>
  <c r="M1008" i="1"/>
  <c r="M1009" i="1"/>
  <c r="M1010" i="1"/>
  <c r="M1011" i="1"/>
  <c r="M1012" i="1"/>
  <c r="M1013" i="1"/>
  <c r="M1014" i="1"/>
  <c r="M1015" i="1"/>
  <c r="M1016" i="1"/>
  <c r="M1017" i="1"/>
  <c r="M1018" i="1"/>
  <c r="M1019" i="1"/>
  <c r="M1020" i="1"/>
  <c r="M1021" i="1"/>
  <c r="M1022" i="1"/>
  <c r="M1023" i="1"/>
  <c r="M1024" i="1"/>
  <c r="M1025" i="1"/>
  <c r="M1026" i="1"/>
  <c r="M1027" i="1"/>
  <c r="M1028" i="1"/>
  <c r="M1029" i="1"/>
  <c r="M1030" i="1"/>
  <c r="M1031" i="1"/>
  <c r="M1032" i="1"/>
  <c r="M1033" i="1"/>
  <c r="M1034" i="1"/>
  <c r="M1035" i="1"/>
  <c r="M1036" i="1"/>
  <c r="M1037" i="1"/>
  <c r="M1038" i="1"/>
  <c r="M1039" i="1"/>
  <c r="M1040" i="1"/>
  <c r="M1041" i="1"/>
  <c r="M1042" i="1"/>
  <c r="M1043" i="1"/>
  <c r="M1044" i="1"/>
  <c r="M1045" i="1"/>
  <c r="M1046" i="1"/>
  <c r="M1047" i="1"/>
  <c r="M1048" i="1"/>
  <c r="M1049" i="1"/>
  <c r="M1050" i="1"/>
  <c r="M1051" i="1"/>
  <c r="M1052" i="1"/>
  <c r="M1053" i="1"/>
  <c r="M1054" i="1"/>
  <c r="M1055" i="1"/>
  <c r="M1056" i="1"/>
  <c r="M1057" i="1"/>
  <c r="M1058" i="1"/>
  <c r="M1059" i="1"/>
  <c r="M1060" i="1"/>
  <c r="M1061" i="1"/>
  <c r="M1062" i="1"/>
  <c r="M1063" i="1"/>
  <c r="M1064" i="1"/>
  <c r="M1065" i="1"/>
  <c r="M1066" i="1"/>
  <c r="M1067" i="1"/>
  <c r="M1068" i="1"/>
  <c r="M1069" i="1"/>
  <c r="M1070" i="1"/>
  <c r="M1071" i="1"/>
  <c r="M1072" i="1"/>
  <c r="M1073" i="1"/>
  <c r="M1074" i="1"/>
  <c r="M1075" i="1"/>
  <c r="M1076" i="1"/>
  <c r="M1077" i="1"/>
  <c r="M1078" i="1"/>
  <c r="M1079" i="1"/>
  <c r="M1080" i="1"/>
  <c r="M1081" i="1"/>
  <c r="M1082" i="1"/>
  <c r="M1083" i="1"/>
  <c r="M1084" i="1"/>
  <c r="M1085" i="1"/>
  <c r="M1086" i="1"/>
  <c r="M1087" i="1"/>
  <c r="M1088" i="1"/>
  <c r="M1089" i="1"/>
  <c r="M1090" i="1"/>
  <c r="M1091" i="1"/>
  <c r="M1092" i="1"/>
  <c r="M1093" i="1"/>
  <c r="M1094" i="1"/>
  <c r="M1095" i="1"/>
  <c r="M1096" i="1"/>
  <c r="M1097" i="1"/>
  <c r="M1098" i="1"/>
  <c r="M1099" i="1"/>
  <c r="M1100" i="1"/>
  <c r="M1101" i="1"/>
  <c r="M1102" i="1"/>
  <c r="M1103" i="1"/>
  <c r="M1104" i="1"/>
  <c r="M1105" i="1"/>
  <c r="M1106" i="1"/>
  <c r="M1107" i="1"/>
  <c r="M1108" i="1"/>
  <c r="M1109" i="1"/>
  <c r="M1110" i="1"/>
  <c r="M1111" i="1"/>
  <c r="M1112" i="1"/>
  <c r="M1113" i="1"/>
  <c r="M1114" i="1"/>
  <c r="M1115" i="1"/>
  <c r="M1116" i="1"/>
  <c r="M1117" i="1"/>
  <c r="M1118" i="1"/>
  <c r="M1119" i="1"/>
  <c r="M1120" i="1"/>
  <c r="M1121" i="1"/>
  <c r="M1122" i="1"/>
  <c r="M1123" i="1"/>
  <c r="M1124" i="1"/>
  <c r="M1125" i="1"/>
  <c r="M1126" i="1"/>
  <c r="M1127" i="1"/>
  <c r="M1128" i="1"/>
  <c r="M1129" i="1"/>
  <c r="M1130" i="1"/>
  <c r="M1131" i="1"/>
  <c r="M1132" i="1"/>
  <c r="M1133" i="1"/>
  <c r="M1134" i="1"/>
  <c r="M1135" i="1"/>
  <c r="M1136" i="1"/>
  <c r="M1137" i="1"/>
  <c r="M1138" i="1"/>
  <c r="M1139" i="1"/>
  <c r="M1140" i="1"/>
  <c r="M1141" i="1"/>
  <c r="M1142" i="1"/>
  <c r="M1143" i="1"/>
  <c r="M1144" i="1"/>
  <c r="M1145" i="1"/>
  <c r="M1146" i="1"/>
  <c r="M1147" i="1"/>
  <c r="M1148" i="1"/>
  <c r="M1149" i="1"/>
  <c r="M1150" i="1"/>
  <c r="M1151" i="1"/>
  <c r="M1152" i="1"/>
  <c r="M1153" i="1"/>
  <c r="M1154" i="1"/>
  <c r="M1155" i="1"/>
  <c r="M1156" i="1"/>
  <c r="M1157" i="1"/>
  <c r="M1158" i="1"/>
  <c r="M1159" i="1"/>
  <c r="M1160" i="1"/>
  <c r="M1161" i="1"/>
  <c r="K1" i="24"/>
  <c r="L376" i="24"/>
  <c r="M376" i="24"/>
  <c r="N376" i="24"/>
  <c r="O376" i="24"/>
  <c r="P376" i="24"/>
  <c r="Q376" i="24"/>
  <c r="R376" i="24"/>
  <c r="S376" i="24"/>
  <c r="T376" i="24"/>
  <c r="U376" i="24"/>
  <c r="V376" i="24"/>
  <c r="W376" i="24"/>
  <c r="X376" i="24"/>
  <c r="L450" i="24"/>
  <c r="M450" i="24"/>
  <c r="N450" i="24"/>
  <c r="O450" i="24"/>
  <c r="P450" i="24"/>
  <c r="Q450" i="24"/>
  <c r="R450" i="24"/>
  <c r="S450" i="24"/>
  <c r="T450" i="24"/>
  <c r="U450" i="24"/>
  <c r="V450" i="24"/>
  <c r="W450" i="24"/>
  <c r="X450" i="24"/>
  <c r="L528" i="24"/>
  <c r="M528" i="24"/>
  <c r="N528" i="24"/>
  <c r="O528" i="24"/>
  <c r="P528" i="24"/>
  <c r="Q528" i="24"/>
  <c r="R528" i="24"/>
  <c r="S528" i="24"/>
  <c r="T528" i="24"/>
  <c r="U528" i="24"/>
  <c r="V528" i="24"/>
  <c r="W528" i="24"/>
  <c r="X528" i="24"/>
  <c r="L606" i="24"/>
  <c r="M606" i="24"/>
  <c r="N606" i="24"/>
  <c r="O606" i="24"/>
  <c r="P606" i="24"/>
  <c r="Q606" i="24"/>
  <c r="R606" i="24"/>
  <c r="S606" i="24"/>
  <c r="T606" i="24"/>
  <c r="U606" i="24"/>
  <c r="V606" i="24"/>
  <c r="W606" i="24"/>
  <c r="X606" i="24"/>
  <c r="AC402" i="24"/>
  <c r="AD402" i="24"/>
  <c r="L684" i="24"/>
  <c r="M684" i="24"/>
  <c r="N684" i="24"/>
  <c r="O684" i="24"/>
  <c r="P684" i="24"/>
  <c r="Q684" i="24"/>
  <c r="R684" i="24"/>
  <c r="S684" i="24"/>
  <c r="T684" i="24"/>
  <c r="U684" i="24"/>
  <c r="V684" i="24"/>
  <c r="W684" i="24"/>
  <c r="X684" i="24"/>
  <c r="L764" i="24"/>
  <c r="M764" i="24"/>
  <c r="N764" i="24"/>
  <c r="O764" i="24"/>
  <c r="P764" i="24"/>
  <c r="Q764" i="24"/>
  <c r="R764" i="24"/>
  <c r="S764" i="24"/>
  <c r="T764" i="24"/>
  <c r="U764" i="24"/>
  <c r="V764" i="24"/>
  <c r="W764" i="24"/>
  <c r="X764" i="24"/>
  <c r="L848" i="24"/>
  <c r="M848" i="24"/>
  <c r="N848" i="24"/>
  <c r="O848" i="24"/>
  <c r="P848" i="24"/>
  <c r="Q848" i="24"/>
  <c r="R848" i="24"/>
  <c r="S848" i="24"/>
  <c r="T848" i="24"/>
  <c r="U848" i="24"/>
  <c r="V848" i="24"/>
  <c r="W848" i="24"/>
  <c r="X848" i="24"/>
  <c r="L930" i="24"/>
  <c r="M930" i="24"/>
  <c r="N930" i="24"/>
  <c r="O930" i="24"/>
  <c r="P930" i="24"/>
  <c r="Q930" i="24"/>
  <c r="R930" i="24"/>
  <c r="T930" i="24"/>
  <c r="U930" i="24"/>
  <c r="V930" i="24"/>
  <c r="W930" i="24"/>
  <c r="X930" i="24"/>
  <c r="K177" i="15"/>
  <c r="K178" i="15" s="1"/>
  <c r="K179" i="15" s="1"/>
  <c r="K149" i="15"/>
  <c r="K150" i="15" s="1"/>
  <c r="K151" i="15" s="1"/>
  <c r="K152" i="15" s="1"/>
  <c r="E230" i="23"/>
  <c r="E231" i="23" s="1"/>
  <c r="E232" i="23" s="1"/>
  <c r="E233" i="23"/>
  <c r="E75" i="28" l="1"/>
  <c r="E255" i="28"/>
  <c r="D313" i="28"/>
  <c r="D422" i="28"/>
  <c r="E303" i="28"/>
  <c r="J3" i="32"/>
  <c r="K168" i="28"/>
  <c r="K178" i="28" s="1"/>
  <c r="E153" i="28"/>
  <c r="E123" i="28"/>
  <c r="E114" i="28"/>
  <c r="E61" i="28"/>
  <c r="E52" i="28"/>
  <c r="I12" i="30"/>
  <c r="E258" i="28"/>
  <c r="E249" i="28"/>
  <c r="E287" i="28"/>
  <c r="E309" i="28"/>
  <c r="D368" i="28"/>
  <c r="E357" i="28"/>
  <c r="E44" i="28"/>
  <c r="E56" i="28" s="1"/>
  <c r="E233" i="28"/>
  <c r="K214" i="23"/>
  <c r="K215" i="23" s="1"/>
  <c r="K216" i="23" s="1"/>
  <c r="K217" i="23" s="1"/>
  <c r="K206" i="23"/>
  <c r="K207" i="23" s="1"/>
  <c r="K208" i="23" s="1"/>
  <c r="K209" i="23" s="1"/>
  <c r="O42" i="2"/>
  <c r="K281" i="28"/>
  <c r="K292" i="28" s="1"/>
  <c r="E424" i="28"/>
  <c r="K226" i="12"/>
  <c r="K227" i="12" s="1"/>
  <c r="K228" i="12" s="1"/>
  <c r="K229" i="12" s="1"/>
  <c r="K217" i="12"/>
  <c r="K218" i="12" s="1"/>
  <c r="K219" i="12" s="1"/>
  <c r="K220" i="12" s="1"/>
  <c r="K221" i="12" s="1"/>
  <c r="K222" i="12" s="1"/>
  <c r="E411" i="28"/>
  <c r="N154" i="24"/>
  <c r="N226" i="24"/>
  <c r="E30" i="28"/>
  <c r="E262" i="28"/>
  <c r="E370" i="28"/>
  <c r="D367" i="28"/>
  <c r="O36" i="2"/>
  <c r="N44" i="2"/>
  <c r="O43" i="2"/>
  <c r="N40" i="2"/>
  <c r="D260" i="28"/>
  <c r="E366" i="28"/>
  <c r="N928" i="24"/>
  <c r="N846" i="24" s="1"/>
  <c r="N762" i="24" s="1"/>
  <c r="N682" i="24"/>
  <c r="N448" i="24"/>
  <c r="E423" i="28"/>
  <c r="E136" i="28"/>
  <c r="E106" i="28"/>
  <c r="D317" i="28"/>
  <c r="E198" i="28"/>
  <c r="E312" i="28"/>
  <c r="E207" i="28"/>
  <c r="O39" i="2"/>
  <c r="N41" i="2"/>
  <c r="O30" i="2"/>
  <c r="O14" i="2"/>
  <c r="E146" i="12"/>
  <c r="E147" i="12" s="1"/>
  <c r="E148" i="12" s="1"/>
  <c r="E149" i="12" s="1"/>
  <c r="E150" i="12" s="1"/>
  <c r="E151" i="12" s="1"/>
  <c r="E152" i="12" s="1"/>
  <c r="E153" i="12" s="1"/>
  <c r="E154" i="12" s="1"/>
  <c r="E155" i="12" s="1"/>
  <c r="E156" i="12" s="1"/>
  <c r="E157" i="12" s="1"/>
  <c r="E158" i="12" s="1"/>
  <c r="E159" i="12" s="1"/>
  <c r="F145" i="12"/>
  <c r="N11" i="1"/>
  <c r="E341" i="28"/>
  <c r="E369" i="28"/>
  <c r="E261" i="28"/>
  <c r="D263" i="28"/>
  <c r="K204" i="28"/>
  <c r="K214" i="28" s="1"/>
  <c r="D314" i="28"/>
  <c r="N526" i="24"/>
  <c r="K140" i="28"/>
  <c r="K148" i="28" s="1"/>
  <c r="K227" i="28"/>
  <c r="K238" i="28" s="1"/>
  <c r="E420" i="28"/>
  <c r="N604" i="24"/>
  <c r="N374" i="24"/>
  <c r="L10" i="1"/>
  <c r="E83" i="28"/>
  <c r="E87" i="28" s="1"/>
  <c r="E21" i="28"/>
  <c r="E13" i="28"/>
  <c r="E167" i="28"/>
  <c r="E179" i="28" s="1"/>
  <c r="D259" i="28"/>
  <c r="E184" i="28"/>
  <c r="E144" i="28"/>
  <c r="N300" i="24"/>
  <c r="E316" i="28"/>
  <c r="D371" i="28"/>
  <c r="E363" i="28"/>
  <c r="D421" i="28"/>
  <c r="E92" i="28"/>
  <c r="I6" i="30"/>
  <c r="E315" i="28"/>
  <c r="E417" i="28"/>
  <c r="E148" i="28" l="1"/>
  <c r="E118" i="28"/>
  <c r="E321" i="28"/>
  <c r="E324" i="28" s="1"/>
  <c r="E211" i="28"/>
  <c r="O48" i="2"/>
  <c r="O51" i="2" s="1"/>
  <c r="E267" i="28"/>
  <c r="E270" i="28" s="1"/>
  <c r="E429" i="28"/>
  <c r="E432" i="28" s="1"/>
  <c r="L11" i="1"/>
  <c r="N12" i="1"/>
  <c r="E375" i="28"/>
  <c r="E378" i="28" s="1"/>
  <c r="E25" i="28"/>
  <c r="N13" i="1" l="1"/>
  <c r="L12" i="1"/>
  <c r="L13" i="1" l="1"/>
  <c r="N14" i="1"/>
  <c r="L14" i="1" l="1"/>
  <c r="N15" i="1"/>
  <c r="N16" i="1" l="1"/>
  <c r="L15" i="1"/>
  <c r="L16" i="1" l="1"/>
  <c r="N17" i="1"/>
  <c r="N18" i="1" l="1"/>
  <c r="L17" i="1"/>
  <c r="L18" i="1" l="1"/>
  <c r="N19" i="1"/>
  <c r="N20" i="1" l="1"/>
  <c r="L19" i="1"/>
  <c r="L20" i="1" l="1"/>
  <c r="N21" i="1"/>
  <c r="N22" i="1" l="1"/>
  <c r="L21" i="1"/>
  <c r="L22" i="1" l="1"/>
  <c r="N23" i="1"/>
  <c r="N24" i="1" l="1"/>
  <c r="L23" i="1"/>
  <c r="L24" i="1" l="1"/>
  <c r="N25" i="1"/>
  <c r="L25" i="1" l="1"/>
  <c r="N26" i="1"/>
  <c r="N27" i="1" l="1"/>
  <c r="L26" i="1"/>
  <c r="N28" i="1" l="1"/>
  <c r="L27" i="1"/>
  <c r="N29" i="1" l="1"/>
  <c r="L28" i="1"/>
  <c r="N30" i="1" l="1"/>
  <c r="L29" i="1"/>
  <c r="L30" i="1" l="1"/>
  <c r="N31" i="1"/>
  <c r="L31" i="1" l="1"/>
  <c r="N32" i="1"/>
  <c r="L32" i="1" l="1"/>
  <c r="N33" i="1"/>
  <c r="L33" i="1" l="1"/>
  <c r="N34" i="1"/>
  <c r="N35" i="1" l="1"/>
  <c r="L34" i="1"/>
  <c r="N36" i="1" l="1"/>
  <c r="L35" i="1"/>
  <c r="N37" i="1" l="1"/>
  <c r="L36" i="1"/>
  <c r="N38" i="1" l="1"/>
  <c r="L37" i="1"/>
  <c r="N39" i="1" l="1"/>
  <c r="L38" i="1"/>
  <c r="N40" i="1" l="1"/>
  <c r="L39" i="1"/>
  <c r="L40" i="1" l="1"/>
  <c r="N41" i="1"/>
  <c r="L41" i="1" l="1"/>
  <c r="N42" i="1"/>
  <c r="N43" i="1" l="1"/>
  <c r="L42" i="1"/>
  <c r="L43" i="1" l="1"/>
  <c r="N44" i="1"/>
  <c r="L44" i="1" l="1"/>
  <c r="N45" i="1"/>
  <c r="N46" i="1" l="1"/>
  <c r="L45" i="1"/>
  <c r="L46" i="1" l="1"/>
  <c r="N47" i="1"/>
  <c r="N48" i="1" l="1"/>
  <c r="L47" i="1"/>
  <c r="L48" i="1" l="1"/>
  <c r="N49" i="1"/>
  <c r="L49" i="1" l="1"/>
  <c r="N50" i="1"/>
  <c r="L50" i="1" l="1"/>
  <c r="N51" i="1"/>
  <c r="O53" i="1"/>
  <c r="N52" i="1" l="1"/>
  <c r="L51" i="1"/>
  <c r="L52" i="1" l="1"/>
  <c r="N53" i="1"/>
  <c r="L53" i="1" l="1"/>
  <c r="N54" i="1"/>
  <c r="L54" i="1" l="1"/>
  <c r="N55" i="1"/>
  <c r="L55" i="1" l="1"/>
  <c r="N56" i="1"/>
  <c r="N57" i="1" l="1"/>
  <c r="L56" i="1"/>
  <c r="L57" i="1" l="1"/>
  <c r="N58" i="1"/>
  <c r="L58" i="1" l="1"/>
  <c r="N59" i="1"/>
  <c r="L59" i="1" l="1"/>
  <c r="N60" i="1"/>
  <c r="N61" i="1" l="1"/>
  <c r="L60" i="1"/>
  <c r="N62" i="1" l="1"/>
  <c r="L61" i="1"/>
  <c r="N63" i="1" l="1"/>
  <c r="L62" i="1"/>
  <c r="N64" i="1" l="1"/>
  <c r="L63" i="1"/>
  <c r="N65" i="1" l="1"/>
  <c r="L64" i="1"/>
  <c r="L65" i="1" l="1"/>
  <c r="N66" i="1"/>
  <c r="N67" i="1" l="1"/>
  <c r="L66" i="1"/>
  <c r="N68" i="1" l="1"/>
  <c r="L67" i="1"/>
  <c r="N69" i="1" l="1"/>
  <c r="L68" i="1"/>
  <c r="L69" i="1" l="1"/>
  <c r="N70" i="1"/>
  <c r="N71" i="1" l="1"/>
  <c r="L70" i="1"/>
  <c r="N72" i="1" l="1"/>
  <c r="L71" i="1"/>
  <c r="N73" i="1" l="1"/>
  <c r="L72" i="1"/>
  <c r="L73" i="1" l="1"/>
  <c r="N74" i="1"/>
  <c r="N75" i="1" l="1"/>
  <c r="L74" i="1"/>
  <c r="N76" i="1" l="1"/>
  <c r="L75" i="1"/>
  <c r="L76" i="1" l="1"/>
  <c r="N77" i="1"/>
  <c r="L77" i="1" l="1"/>
  <c r="N78" i="1"/>
  <c r="L78" i="1" l="1"/>
  <c r="N79" i="1"/>
  <c r="L79" i="1" l="1"/>
  <c r="N80" i="1"/>
  <c r="L80" i="1" l="1"/>
  <c r="N81" i="1"/>
  <c r="N82" i="1" l="1"/>
  <c r="L81" i="1"/>
  <c r="N83" i="1" l="1"/>
  <c r="L82" i="1"/>
  <c r="N84" i="1" l="1"/>
  <c r="L83" i="1"/>
  <c r="L84" i="1" l="1"/>
  <c r="N85" i="1"/>
  <c r="L85" i="1" l="1"/>
  <c r="N86" i="1"/>
  <c r="L86" i="1" l="1"/>
  <c r="N87" i="1"/>
  <c r="L87" i="1" l="1"/>
  <c r="N88" i="1"/>
  <c r="N89" i="1" l="1"/>
  <c r="L88" i="1"/>
  <c r="N90" i="1" l="1"/>
  <c r="L89" i="1"/>
  <c r="L90" i="1" l="1"/>
  <c r="N91" i="1"/>
  <c r="N92" i="1" l="1"/>
  <c r="L91" i="1"/>
  <c r="L92" i="1" l="1"/>
  <c r="N93" i="1"/>
  <c r="N94" i="1" l="1"/>
  <c r="L93" i="1"/>
  <c r="L94" i="1" l="1"/>
  <c r="N95" i="1"/>
  <c r="N96" i="1" l="1"/>
  <c r="L95" i="1"/>
  <c r="N97" i="1" l="1"/>
  <c r="L96" i="1"/>
  <c r="L97" i="1" l="1"/>
  <c r="N98" i="1"/>
  <c r="N99" i="1" l="1"/>
  <c r="L98" i="1"/>
  <c r="N100" i="1" l="1"/>
  <c r="L99" i="1"/>
  <c r="N101" i="1" l="1"/>
  <c r="L100" i="1"/>
  <c r="N102" i="1" l="1"/>
  <c r="L101" i="1"/>
  <c r="N103" i="1" l="1"/>
  <c r="L102" i="1"/>
  <c r="N104" i="1" l="1"/>
  <c r="L103" i="1"/>
  <c r="N105" i="1" l="1"/>
  <c r="L104" i="1"/>
  <c r="N106" i="1" l="1"/>
  <c r="L105" i="1"/>
  <c r="L106" i="1" l="1"/>
  <c r="N107" i="1"/>
  <c r="N108" i="1" l="1"/>
  <c r="L107" i="1"/>
  <c r="N109" i="1" l="1"/>
  <c r="L108" i="1"/>
  <c r="L109" i="1" l="1"/>
  <c r="N110" i="1"/>
  <c r="L110" i="1" l="1"/>
  <c r="N111" i="1"/>
  <c r="N112" i="1" l="1"/>
  <c r="L111" i="1"/>
  <c r="L112" i="1" l="1"/>
  <c r="N113" i="1"/>
  <c r="N114" i="1" l="1"/>
  <c r="L113" i="1"/>
  <c r="N115" i="1" l="1"/>
  <c r="L114" i="1"/>
  <c r="L115" i="1" l="1"/>
  <c r="N116" i="1"/>
  <c r="N117" i="1" l="1"/>
  <c r="L116" i="1"/>
  <c r="L117" i="1" l="1"/>
  <c r="N118" i="1"/>
  <c r="N119" i="1" l="1"/>
  <c r="L118" i="1"/>
  <c r="L119" i="1" l="1"/>
  <c r="N120" i="1"/>
  <c r="L120" i="1" l="1"/>
  <c r="N121" i="1"/>
  <c r="L121" i="1" l="1"/>
  <c r="N122" i="1"/>
  <c r="N123" i="1" l="1"/>
  <c r="L122" i="1"/>
  <c r="L123" i="1" l="1"/>
  <c r="N124" i="1"/>
  <c r="L124" i="1" l="1"/>
  <c r="N125" i="1"/>
  <c r="L125" i="1" l="1"/>
  <c r="N126" i="1"/>
  <c r="N127" i="1" l="1"/>
  <c r="L126" i="1"/>
  <c r="N128" i="1" l="1"/>
  <c r="L127" i="1"/>
  <c r="L128" i="1" l="1"/>
  <c r="N129" i="1"/>
  <c r="L129" i="1" l="1"/>
  <c r="N130" i="1"/>
  <c r="N131" i="1" l="1"/>
  <c r="L130" i="1"/>
  <c r="L131" i="1" l="1"/>
  <c r="N132" i="1"/>
  <c r="L132" i="1" l="1"/>
  <c r="N133" i="1"/>
  <c r="L133" i="1" l="1"/>
  <c r="N134" i="1"/>
  <c r="N135" i="1" l="1"/>
  <c r="L134" i="1"/>
  <c r="L135" i="1" l="1"/>
  <c r="N136" i="1"/>
  <c r="L136" i="1" l="1"/>
  <c r="N137" i="1"/>
  <c r="L137" i="1" l="1"/>
  <c r="N138" i="1"/>
  <c r="N139" i="1" l="1"/>
  <c r="L138" i="1"/>
  <c r="L139" i="1" l="1"/>
  <c r="N140" i="1"/>
  <c r="L140" i="1" l="1"/>
  <c r="N141" i="1"/>
  <c r="N142" i="1" l="1"/>
  <c r="L141" i="1"/>
  <c r="N143" i="1" l="1"/>
  <c r="L142" i="1"/>
  <c r="L143" i="1" l="1"/>
  <c r="N144" i="1"/>
  <c r="L144" i="1" l="1"/>
  <c r="N145" i="1"/>
  <c r="L145" i="1" l="1"/>
  <c r="N146" i="1"/>
  <c r="N147" i="1" l="1"/>
  <c r="L146" i="1"/>
  <c r="N148" i="1" l="1"/>
  <c r="L147" i="1"/>
  <c r="L148" i="1" l="1"/>
  <c r="N149" i="1"/>
  <c r="L149" i="1" l="1"/>
  <c r="N150" i="1"/>
  <c r="N151" i="1" l="1"/>
  <c r="L150" i="1"/>
  <c r="L151" i="1" l="1"/>
  <c r="N152" i="1"/>
  <c r="L152" i="1" l="1"/>
  <c r="N153" i="1"/>
  <c r="N154" i="1" l="1"/>
  <c r="L153" i="1"/>
  <c r="N155" i="1" l="1"/>
  <c r="L154" i="1"/>
  <c r="L155" i="1" l="1"/>
  <c r="N156" i="1"/>
  <c r="L156" i="1" l="1"/>
  <c r="N157" i="1"/>
  <c r="L157" i="1" l="1"/>
  <c r="N158" i="1"/>
  <c r="L158" i="1" l="1"/>
  <c r="N159" i="1"/>
  <c r="L159" i="1" l="1"/>
  <c r="N160" i="1"/>
  <c r="N161" i="1" l="1"/>
  <c r="L160" i="1"/>
  <c r="L161" i="1" l="1"/>
  <c r="N162" i="1"/>
  <c r="N163" i="1" l="1"/>
  <c r="L162" i="1"/>
  <c r="L163" i="1" l="1"/>
  <c r="N164" i="1"/>
  <c r="N165" i="1" l="1"/>
  <c r="L164" i="1"/>
  <c r="L165" i="1" l="1"/>
  <c r="N166" i="1"/>
  <c r="L166" i="1" l="1"/>
  <c r="N167" i="1"/>
  <c r="L167" i="1" l="1"/>
  <c r="N168" i="1"/>
  <c r="L168" i="1" l="1"/>
  <c r="N169" i="1"/>
  <c r="N170" i="1" l="1"/>
  <c r="L169" i="1"/>
  <c r="N171" i="1" l="1"/>
  <c r="L170" i="1"/>
  <c r="L171" i="1" l="1"/>
  <c r="N172" i="1"/>
  <c r="L172" i="1" l="1"/>
  <c r="N173" i="1"/>
  <c r="N174" i="1" l="1"/>
  <c r="L173" i="1"/>
  <c r="L174" i="1" l="1"/>
  <c r="N175" i="1"/>
  <c r="L175" i="1" l="1"/>
  <c r="N176" i="1"/>
  <c r="L176" i="1" l="1"/>
  <c r="N177" i="1"/>
  <c r="N178" i="1" l="1"/>
  <c r="L177" i="1"/>
  <c r="N179" i="1" l="1"/>
  <c r="L178" i="1"/>
  <c r="N180" i="1" l="1"/>
  <c r="L179" i="1"/>
  <c r="L180" i="1" l="1"/>
  <c r="N181" i="1"/>
  <c r="L181" i="1" l="1"/>
  <c r="N182" i="1"/>
  <c r="L182" i="1" l="1"/>
  <c r="N183" i="1"/>
  <c r="N184" i="1" l="1"/>
  <c r="L183" i="1"/>
  <c r="L184" i="1" l="1"/>
  <c r="N185" i="1"/>
  <c r="L185" i="1" l="1"/>
  <c r="N186" i="1"/>
  <c r="N187" i="1" l="1"/>
  <c r="L186" i="1"/>
  <c r="N188" i="1" l="1"/>
  <c r="L187" i="1"/>
  <c r="N189" i="1" l="1"/>
  <c r="L188" i="1"/>
  <c r="N190" i="1" l="1"/>
  <c r="L189" i="1"/>
  <c r="N191" i="1" l="1"/>
  <c r="L190" i="1"/>
  <c r="N192" i="1" l="1"/>
  <c r="L191" i="1"/>
  <c r="L192" i="1" l="1"/>
  <c r="N193" i="1"/>
  <c r="L193" i="1" l="1"/>
  <c r="N194" i="1"/>
  <c r="N195" i="1" l="1"/>
  <c r="L194" i="1"/>
  <c r="N196" i="1" l="1"/>
  <c r="L195" i="1"/>
  <c r="N197" i="1" l="1"/>
  <c r="L196" i="1"/>
  <c r="N198" i="1" l="1"/>
  <c r="L197" i="1"/>
  <c r="N199" i="1" l="1"/>
  <c r="L198" i="1"/>
  <c r="L199" i="1" l="1"/>
  <c r="N200" i="1"/>
  <c r="N201" i="1" l="1"/>
  <c r="L200" i="1"/>
  <c r="L201" i="1" l="1"/>
  <c r="N202" i="1"/>
  <c r="L202" i="1" l="1"/>
  <c r="N203" i="1"/>
  <c r="N204" i="1" l="1"/>
  <c r="L203" i="1"/>
  <c r="N205" i="1" l="1"/>
  <c r="L204" i="1"/>
  <c r="L205" i="1" l="1"/>
  <c r="N206" i="1"/>
  <c r="L206" i="1" l="1"/>
  <c r="N207" i="1"/>
  <c r="N208" i="1" l="1"/>
  <c r="L207" i="1"/>
  <c r="N209" i="1" l="1"/>
  <c r="L208" i="1"/>
  <c r="N210" i="1" l="1"/>
  <c r="L209" i="1"/>
  <c r="L210" i="1" l="1"/>
  <c r="N211" i="1"/>
  <c r="N212" i="1" l="1"/>
  <c r="L211" i="1"/>
  <c r="L212" i="1" l="1"/>
  <c r="N213" i="1"/>
  <c r="N214" i="1" l="1"/>
  <c r="L213" i="1"/>
  <c r="N215" i="1" l="1"/>
  <c r="L214" i="1"/>
  <c r="L215" i="1" l="1"/>
  <c r="N216" i="1"/>
  <c r="L216" i="1" l="1"/>
  <c r="N217" i="1"/>
  <c r="N218" i="1" l="1"/>
  <c r="L217" i="1"/>
  <c r="N219" i="1" l="1"/>
  <c r="L218" i="1"/>
  <c r="N220" i="1" l="1"/>
  <c r="L219" i="1"/>
  <c r="N221" i="1" l="1"/>
  <c r="L220" i="1"/>
  <c r="L221" i="1" l="1"/>
  <c r="N222" i="1"/>
  <c r="N223" i="1" l="1"/>
  <c r="L222" i="1"/>
  <c r="L223" i="1" l="1"/>
  <c r="N224" i="1"/>
  <c r="L224" i="1" l="1"/>
  <c r="N225" i="1"/>
  <c r="N226" i="1" l="1"/>
  <c r="L225" i="1"/>
  <c r="L226" i="1" l="1"/>
  <c r="N227" i="1"/>
  <c r="N228" i="1" l="1"/>
  <c r="L227" i="1"/>
  <c r="N229" i="1" l="1"/>
  <c r="L228" i="1"/>
  <c r="N230" i="1" l="1"/>
  <c r="L229" i="1"/>
  <c r="L230" i="1" l="1"/>
  <c r="N231" i="1"/>
  <c r="L231" i="1" l="1"/>
  <c r="N232" i="1"/>
  <c r="L232" i="1" l="1"/>
  <c r="N233" i="1"/>
  <c r="L233" i="1" l="1"/>
  <c r="N234" i="1"/>
  <c r="N235" i="1" l="1"/>
  <c r="L234" i="1"/>
  <c r="L235" i="1" l="1"/>
  <c r="N236" i="1"/>
  <c r="N237" i="1" l="1"/>
  <c r="L236" i="1"/>
  <c r="N238" i="1" l="1"/>
  <c r="L237" i="1"/>
  <c r="N239" i="1" l="1"/>
  <c r="L238" i="1"/>
  <c r="L239" i="1" l="1"/>
  <c r="N240" i="1"/>
  <c r="L240" i="1" l="1"/>
  <c r="N241" i="1"/>
  <c r="N242" i="1" l="1"/>
  <c r="L241" i="1"/>
  <c r="N243" i="1" l="1"/>
  <c r="L242" i="1"/>
  <c r="L243" i="1" l="1"/>
  <c r="N244" i="1"/>
  <c r="L244" i="1" l="1"/>
  <c r="N245" i="1"/>
  <c r="N246" i="1" l="1"/>
  <c r="L245" i="1"/>
  <c r="N247" i="1" l="1"/>
  <c r="L246" i="1"/>
  <c r="L247" i="1" l="1"/>
  <c r="N248" i="1"/>
  <c r="L248" i="1" l="1"/>
  <c r="N249" i="1"/>
  <c r="N250" i="1" l="1"/>
  <c r="L249" i="1"/>
  <c r="N251" i="1" l="1"/>
  <c r="L250" i="1"/>
  <c r="L251" i="1" l="1"/>
  <c r="N252" i="1"/>
  <c r="L252" i="1" l="1"/>
  <c r="N253" i="1"/>
  <c r="N254" i="1" l="1"/>
  <c r="L253" i="1"/>
  <c r="N255" i="1" l="1"/>
  <c r="L254" i="1"/>
  <c r="N256" i="1" l="1"/>
  <c r="L255" i="1"/>
  <c r="N257" i="1" l="1"/>
  <c r="L256" i="1"/>
  <c r="N258" i="1" l="1"/>
  <c r="L257" i="1"/>
  <c r="N259" i="1" l="1"/>
  <c r="L258" i="1"/>
  <c r="N260" i="1" l="1"/>
  <c r="L259" i="1"/>
  <c r="L260" i="1" l="1"/>
  <c r="N261" i="1"/>
  <c r="N262" i="1" l="1"/>
  <c r="L261" i="1"/>
  <c r="N263" i="1" l="1"/>
  <c r="L262" i="1"/>
  <c r="N264" i="1" l="1"/>
  <c r="L263" i="1"/>
  <c r="L264" i="1" l="1"/>
  <c r="N265" i="1"/>
  <c r="N266" i="1" l="1"/>
  <c r="L265" i="1"/>
  <c r="N267" i="1" l="1"/>
  <c r="L266" i="1"/>
  <c r="N268" i="1" l="1"/>
  <c r="L267" i="1"/>
  <c r="L268" i="1" l="1"/>
  <c r="N269" i="1"/>
  <c r="N270" i="1" l="1"/>
  <c r="L269" i="1"/>
  <c r="N271" i="1" l="1"/>
  <c r="L270" i="1"/>
  <c r="N272" i="1" l="1"/>
  <c r="L271" i="1"/>
  <c r="L272" i="1" l="1"/>
  <c r="N273" i="1"/>
  <c r="L273" i="1" l="1"/>
  <c r="N274" i="1"/>
  <c r="N275" i="1" l="1"/>
  <c r="L274" i="1"/>
  <c r="N276" i="1" l="1"/>
  <c r="L275" i="1"/>
  <c r="L276" i="1" l="1"/>
  <c r="N277" i="1"/>
  <c r="N278" i="1" l="1"/>
  <c r="L277" i="1"/>
  <c r="N279" i="1" l="1"/>
  <c r="L278" i="1"/>
  <c r="N280" i="1" l="1"/>
  <c r="L279" i="1"/>
  <c r="N281" i="1" l="1"/>
  <c r="L280" i="1"/>
  <c r="N282" i="1" l="1"/>
  <c r="L281" i="1"/>
  <c r="L282" i="1" l="1"/>
  <c r="N283" i="1"/>
  <c r="L283" i="1" l="1"/>
  <c r="N284" i="1"/>
  <c r="L284" i="1" l="1"/>
  <c r="N285" i="1"/>
  <c r="L285" i="1" l="1"/>
  <c r="N286" i="1"/>
  <c r="L286" i="1" l="1"/>
  <c r="N287" i="1"/>
  <c r="L287" i="1" l="1"/>
  <c r="N288" i="1"/>
  <c r="N289" i="1" l="1"/>
  <c r="L288" i="1"/>
  <c r="N290" i="1" l="1"/>
  <c r="L289" i="1"/>
  <c r="N291" i="1" l="1"/>
  <c r="L290" i="1"/>
  <c r="L291" i="1" l="1"/>
  <c r="N292" i="1"/>
  <c r="L292" i="1" l="1"/>
  <c r="N293" i="1"/>
  <c r="N294" i="1" l="1"/>
  <c r="L293" i="1"/>
  <c r="N295" i="1" l="1"/>
  <c r="L294" i="1"/>
  <c r="L295" i="1" l="1"/>
  <c r="N296" i="1"/>
  <c r="L296" i="1" l="1"/>
  <c r="N297" i="1"/>
  <c r="N298" i="1" l="1"/>
  <c r="L297" i="1"/>
  <c r="N299" i="1" l="1"/>
  <c r="L298" i="1"/>
  <c r="N300" i="1" l="1"/>
  <c r="L299" i="1"/>
  <c r="L300" i="1" l="1"/>
  <c r="N301" i="1"/>
  <c r="L301" i="1" l="1"/>
  <c r="N302" i="1"/>
  <c r="N303" i="1" l="1"/>
  <c r="L302" i="1"/>
  <c r="L303" i="1" l="1"/>
  <c r="N304" i="1"/>
  <c r="N305" i="1" l="1"/>
  <c r="L304" i="1"/>
  <c r="L305" i="1" l="1"/>
  <c r="N306" i="1"/>
  <c r="L306" i="1" l="1"/>
  <c r="N307" i="1"/>
  <c r="N308" i="1" l="1"/>
  <c r="L307" i="1"/>
  <c r="N309" i="1" l="1"/>
  <c r="L308" i="1"/>
  <c r="N310" i="1" l="1"/>
  <c r="L309" i="1"/>
  <c r="L310" i="1" l="1"/>
  <c r="N311" i="1"/>
  <c r="L311" i="1" l="1"/>
  <c r="N312" i="1"/>
  <c r="N313" i="1" l="1"/>
  <c r="L312" i="1"/>
  <c r="L313" i="1" l="1"/>
  <c r="N314" i="1"/>
  <c r="L314" i="1" l="1"/>
  <c r="N315" i="1"/>
  <c r="N316" i="1" l="1"/>
  <c r="L315" i="1"/>
  <c r="N317" i="1" l="1"/>
  <c r="L316" i="1"/>
  <c r="N318" i="1" l="1"/>
  <c r="L317" i="1"/>
  <c r="L318" i="1" l="1"/>
  <c r="N319" i="1"/>
  <c r="L319" i="1" l="1"/>
  <c r="N320" i="1"/>
  <c r="N321" i="1" l="1"/>
  <c r="L320" i="1"/>
  <c r="L321" i="1" l="1"/>
  <c r="N322" i="1"/>
  <c r="L322" i="1" l="1"/>
  <c r="N323" i="1"/>
  <c r="N324" i="1" l="1"/>
  <c r="L323" i="1"/>
  <c r="N325" i="1" l="1"/>
  <c r="L324" i="1"/>
  <c r="L325" i="1" l="1"/>
  <c r="N326" i="1"/>
  <c r="L326" i="1" l="1"/>
  <c r="N327" i="1"/>
  <c r="L327" i="1" l="1"/>
  <c r="N328" i="1"/>
  <c r="N329" i="1" l="1"/>
  <c r="L328" i="1"/>
  <c r="L329" i="1" l="1"/>
  <c r="N330" i="1"/>
  <c r="L330" i="1" l="1"/>
  <c r="N331" i="1"/>
  <c r="N332" i="1" l="1"/>
  <c r="L331" i="1"/>
  <c r="N333" i="1" l="1"/>
  <c r="L332" i="1"/>
  <c r="N334" i="1" l="1"/>
  <c r="L333" i="1"/>
  <c r="L334" i="1" l="1"/>
  <c r="N335" i="1"/>
  <c r="L335" i="1" l="1"/>
  <c r="N336" i="1"/>
  <c r="L336" i="1" l="1"/>
  <c r="N337" i="1"/>
  <c r="L337" i="1" l="1"/>
  <c r="N338" i="1"/>
  <c r="L338" i="1" l="1"/>
  <c r="N339" i="1"/>
  <c r="N340" i="1" l="1"/>
  <c r="L339" i="1"/>
  <c r="N341" i="1" l="1"/>
  <c r="L340" i="1"/>
  <c r="L341" i="1" l="1"/>
  <c r="N342" i="1"/>
  <c r="L342" i="1" l="1"/>
  <c r="N343" i="1"/>
  <c r="N344" i="1" l="1"/>
  <c r="L343" i="1"/>
  <c r="N345" i="1" l="1"/>
  <c r="L344" i="1"/>
  <c r="L345" i="1" l="1"/>
  <c r="N346" i="1"/>
  <c r="L346" i="1" l="1"/>
  <c r="N347" i="1"/>
  <c r="N348" i="1" l="1"/>
  <c r="L347" i="1"/>
  <c r="N349" i="1" l="1"/>
  <c r="L348" i="1"/>
  <c r="N350" i="1" l="1"/>
  <c r="L349" i="1"/>
  <c r="L350" i="1" l="1"/>
  <c r="N351" i="1"/>
  <c r="L351" i="1" l="1"/>
  <c r="N352" i="1"/>
  <c r="N353" i="1" l="1"/>
  <c r="L352" i="1"/>
  <c r="L353" i="1" l="1"/>
  <c r="N354" i="1"/>
  <c r="L354" i="1" l="1"/>
  <c r="N355" i="1"/>
  <c r="N356" i="1" l="1"/>
  <c r="L355" i="1"/>
  <c r="L356" i="1" l="1"/>
  <c r="N357" i="1"/>
  <c r="L357" i="1" l="1"/>
  <c r="N358" i="1"/>
  <c r="N359" i="1" l="1"/>
  <c r="L358" i="1"/>
  <c r="N360" i="1" l="1"/>
  <c r="L359" i="1"/>
  <c r="N361" i="1" l="1"/>
  <c r="L360" i="1"/>
  <c r="L361" i="1" l="1"/>
  <c r="N362" i="1"/>
  <c r="L362" i="1" l="1"/>
  <c r="N363" i="1"/>
  <c r="N364" i="1" l="1"/>
  <c r="L363" i="1"/>
  <c r="N365" i="1" l="1"/>
  <c r="L364" i="1"/>
  <c r="N366" i="1" l="1"/>
  <c r="L365" i="1"/>
  <c r="L366" i="1" l="1"/>
  <c r="N367" i="1"/>
  <c r="L367" i="1" l="1"/>
  <c r="N368" i="1"/>
  <c r="N369" i="1" l="1"/>
  <c r="L368" i="1"/>
  <c r="N370" i="1" l="1"/>
  <c r="L369" i="1"/>
  <c r="L370" i="1" l="1"/>
  <c r="N371" i="1"/>
  <c r="N372" i="1" l="1"/>
  <c r="L371" i="1"/>
  <c r="N373" i="1" l="1"/>
  <c r="L372" i="1"/>
  <c r="N374" i="1" l="1"/>
  <c r="L373" i="1"/>
  <c r="L374" i="1" l="1"/>
  <c r="N375" i="1"/>
  <c r="L375" i="1" l="1"/>
  <c r="N376" i="1"/>
  <c r="N377" i="1" l="1"/>
  <c r="L376" i="1"/>
  <c r="L377" i="1" l="1"/>
  <c r="N378" i="1"/>
  <c r="L378" i="1" l="1"/>
  <c r="N379" i="1"/>
  <c r="N380" i="1" l="1"/>
  <c r="L379" i="1"/>
  <c r="N381" i="1" l="1"/>
  <c r="L380" i="1"/>
  <c r="N382" i="1" l="1"/>
  <c r="L381" i="1"/>
  <c r="L382" i="1" l="1"/>
  <c r="N383" i="1"/>
  <c r="L383" i="1" l="1"/>
  <c r="N384" i="1"/>
  <c r="L384" i="1" l="1"/>
  <c r="N385" i="1"/>
  <c r="N386" i="1" l="1"/>
  <c r="L385" i="1"/>
  <c r="L386" i="1" l="1"/>
  <c r="N387" i="1"/>
  <c r="N388" i="1" l="1"/>
  <c r="L387" i="1"/>
  <c r="N389" i="1" l="1"/>
  <c r="L388" i="1"/>
  <c r="N390" i="1" l="1"/>
  <c r="L389" i="1"/>
  <c r="L390" i="1" l="1"/>
  <c r="N391" i="1"/>
  <c r="L391" i="1" l="1"/>
  <c r="N392" i="1"/>
  <c r="N393" i="1" l="1"/>
  <c r="L392" i="1"/>
  <c r="L393" i="1" l="1"/>
  <c r="N394" i="1"/>
  <c r="L394" i="1" l="1"/>
  <c r="N395" i="1"/>
  <c r="L395" i="1" l="1"/>
  <c r="N396" i="1"/>
  <c r="N397" i="1" l="1"/>
  <c r="L396" i="1"/>
  <c r="N398" i="1" l="1"/>
  <c r="L397" i="1"/>
  <c r="L398" i="1" l="1"/>
  <c r="N399" i="1"/>
  <c r="N400" i="1" l="1"/>
  <c r="L399" i="1"/>
  <c r="L400" i="1" l="1"/>
  <c r="N401" i="1"/>
  <c r="N402" i="1" l="1"/>
  <c r="L401" i="1"/>
  <c r="L402" i="1" l="1"/>
  <c r="N403" i="1"/>
  <c r="N404" i="1" l="1"/>
  <c r="L403" i="1"/>
  <c r="N405" i="1" l="1"/>
  <c r="L404" i="1"/>
  <c r="N406" i="1" l="1"/>
  <c r="L405" i="1"/>
  <c r="L406" i="1" l="1"/>
  <c r="N407" i="1"/>
  <c r="N408" i="1" l="1"/>
  <c r="L407" i="1"/>
  <c r="N409" i="1" l="1"/>
  <c r="L408" i="1"/>
  <c r="L409" i="1" l="1"/>
  <c r="N410" i="1"/>
  <c r="L410" i="1" l="1"/>
  <c r="N411" i="1"/>
  <c r="N412" i="1" l="1"/>
  <c r="L411" i="1"/>
  <c r="N413" i="1" l="1"/>
  <c r="L412" i="1"/>
  <c r="L413" i="1" l="1"/>
  <c r="N414" i="1"/>
  <c r="L414" i="1" l="1"/>
  <c r="N415" i="1"/>
  <c r="N416" i="1" l="1"/>
  <c r="L415" i="1"/>
  <c r="N417" i="1" l="1"/>
  <c r="L416" i="1"/>
  <c r="L417" i="1" l="1"/>
  <c r="N418" i="1"/>
  <c r="L418" i="1" l="1"/>
  <c r="N419" i="1"/>
  <c r="N420" i="1" l="1"/>
  <c r="L419" i="1"/>
  <c r="L420" i="1" l="1"/>
  <c r="N421" i="1"/>
  <c r="N422" i="1" l="1"/>
  <c r="L421" i="1"/>
  <c r="L422" i="1" l="1"/>
  <c r="N423" i="1"/>
  <c r="L423" i="1" l="1"/>
  <c r="N424" i="1"/>
  <c r="N425" i="1" l="1"/>
  <c r="L424" i="1"/>
  <c r="N426" i="1" l="1"/>
  <c r="L425" i="1"/>
  <c r="N427" i="1" l="1"/>
  <c r="L426" i="1"/>
  <c r="N428" i="1" l="1"/>
  <c r="L427" i="1"/>
  <c r="L428" i="1" l="1"/>
  <c r="N429" i="1"/>
  <c r="N430" i="1" l="1"/>
  <c r="L429" i="1"/>
  <c r="N431" i="1" l="1"/>
  <c r="L430" i="1"/>
  <c r="L431" i="1" l="1"/>
  <c r="N432" i="1"/>
  <c r="L432" i="1" l="1"/>
  <c r="N433" i="1"/>
  <c r="L433" i="1" l="1"/>
  <c r="N434" i="1"/>
  <c r="N435" i="1" l="1"/>
  <c r="L434" i="1"/>
  <c r="N436" i="1" l="1"/>
  <c r="L435" i="1"/>
  <c r="N437" i="1" l="1"/>
  <c r="L436" i="1"/>
  <c r="L437" i="1" l="1"/>
  <c r="N438" i="1"/>
  <c r="L438" i="1" l="1"/>
  <c r="N439" i="1"/>
  <c r="N440" i="1" l="1"/>
  <c r="L439" i="1"/>
  <c r="L440" i="1" l="1"/>
  <c r="N441" i="1"/>
  <c r="L441" i="1" l="1"/>
  <c r="N442" i="1"/>
  <c r="L442" i="1" l="1"/>
  <c r="N443" i="1"/>
  <c r="N444" i="1" l="1"/>
  <c r="L443" i="1"/>
  <c r="L444" i="1" l="1"/>
  <c r="N445" i="1"/>
  <c r="N446" i="1" l="1"/>
  <c r="L445" i="1"/>
  <c r="L446" i="1" l="1"/>
  <c r="N447" i="1"/>
  <c r="N448" i="1" l="1"/>
  <c r="L447" i="1"/>
  <c r="N449" i="1" l="1"/>
  <c r="L448" i="1"/>
  <c r="N450" i="1" l="1"/>
  <c r="L449" i="1"/>
  <c r="L450" i="1" l="1"/>
  <c r="N451" i="1"/>
  <c r="N452" i="1" l="1"/>
  <c r="L451" i="1"/>
  <c r="N453" i="1" l="1"/>
  <c r="L452" i="1"/>
  <c r="L453" i="1" l="1"/>
  <c r="N454" i="1"/>
  <c r="L454" i="1" l="1"/>
  <c r="N455" i="1"/>
  <c r="L455" i="1" l="1"/>
  <c r="N456" i="1"/>
  <c r="L456" i="1" l="1"/>
  <c r="N457" i="1"/>
  <c r="N458" i="1" l="1"/>
  <c r="L457" i="1"/>
  <c r="N459" i="1" l="1"/>
  <c r="L458" i="1"/>
  <c r="N460" i="1" l="1"/>
  <c r="L459" i="1"/>
  <c r="N461" i="1" l="1"/>
  <c r="L460" i="1"/>
  <c r="L461" i="1" l="1"/>
  <c r="N462" i="1"/>
  <c r="N463" i="1" l="1"/>
  <c r="L462" i="1"/>
  <c r="L463" i="1" l="1"/>
  <c r="N464" i="1"/>
  <c r="N465" i="1" l="1"/>
  <c r="L464" i="1"/>
  <c r="N466" i="1" l="1"/>
  <c r="L465" i="1"/>
  <c r="N467" i="1" l="1"/>
  <c r="L466" i="1"/>
  <c r="L467" i="1" l="1"/>
  <c r="N468" i="1"/>
  <c r="N469" i="1" l="1"/>
  <c r="L468" i="1"/>
  <c r="N470" i="1" l="1"/>
  <c r="L469" i="1"/>
  <c r="L470" i="1" l="1"/>
  <c r="N471" i="1"/>
  <c r="L471" i="1" l="1"/>
  <c r="N472" i="1"/>
  <c r="N473" i="1" l="1"/>
  <c r="L472" i="1"/>
  <c r="N474" i="1" l="1"/>
  <c r="L473" i="1"/>
  <c r="L474" i="1" l="1"/>
  <c r="N475" i="1"/>
  <c r="L475" i="1" l="1"/>
  <c r="N476" i="1"/>
  <c r="N477" i="1" l="1"/>
  <c r="L476" i="1"/>
  <c r="N478" i="1" l="1"/>
  <c r="L477" i="1"/>
  <c r="N479" i="1" l="1"/>
  <c r="L478" i="1"/>
  <c r="N480" i="1" l="1"/>
  <c r="L479" i="1"/>
  <c r="L480" i="1" l="1"/>
  <c r="N481" i="1"/>
  <c r="L481" i="1" l="1"/>
  <c r="N482" i="1"/>
  <c r="N483" i="1" l="1"/>
  <c r="L482" i="1"/>
  <c r="N484" i="1" l="1"/>
  <c r="L483" i="1"/>
  <c r="L484" i="1" l="1"/>
  <c r="N485" i="1"/>
  <c r="N486" i="1" l="1"/>
  <c r="L485" i="1"/>
  <c r="L486" i="1" l="1"/>
  <c r="N487" i="1"/>
  <c r="L487" i="1" l="1"/>
  <c r="N488" i="1"/>
  <c r="L488" i="1" l="1"/>
  <c r="N489" i="1"/>
  <c r="L489" i="1" l="1"/>
  <c r="N490" i="1"/>
  <c r="N491" i="1" l="1"/>
  <c r="L490" i="1"/>
  <c r="N492" i="1" l="1"/>
  <c r="L491" i="1"/>
  <c r="N493" i="1" l="1"/>
  <c r="L492" i="1"/>
  <c r="L493" i="1" l="1"/>
  <c r="N494" i="1"/>
  <c r="N495" i="1" l="1"/>
  <c r="L494" i="1"/>
  <c r="N496" i="1" l="1"/>
  <c r="L495" i="1"/>
  <c r="L496" i="1" l="1"/>
  <c r="N497" i="1"/>
  <c r="N498" i="1" l="1"/>
  <c r="L497" i="1"/>
  <c r="L498" i="1" l="1"/>
  <c r="N499" i="1"/>
  <c r="N500" i="1" l="1"/>
  <c r="L499" i="1"/>
  <c r="N501" i="1" l="1"/>
  <c r="L500" i="1"/>
  <c r="N502" i="1" l="1"/>
  <c r="L501" i="1"/>
  <c r="L502" i="1" l="1"/>
  <c r="N503" i="1"/>
  <c r="N504" i="1" l="1"/>
  <c r="L503" i="1"/>
  <c r="L504" i="1" l="1"/>
  <c r="N505" i="1"/>
  <c r="L505" i="1" l="1"/>
  <c r="N506" i="1"/>
  <c r="L506" i="1" l="1"/>
  <c r="N507" i="1"/>
  <c r="L507" i="1" l="1"/>
  <c r="N508" i="1"/>
  <c r="N509" i="1" l="1"/>
  <c r="L508" i="1"/>
  <c r="L509" i="1" l="1"/>
  <c r="N510" i="1"/>
  <c r="N511" i="1" l="1"/>
  <c r="L510" i="1"/>
  <c r="N512" i="1" l="1"/>
  <c r="L511" i="1"/>
  <c r="L512" i="1" l="1"/>
  <c r="N513" i="1"/>
  <c r="N514" i="1" l="1"/>
  <c r="L513" i="1"/>
  <c r="N515" i="1" l="1"/>
  <c r="L514" i="1"/>
  <c r="N516" i="1" l="1"/>
  <c r="L515" i="1"/>
  <c r="L516" i="1" l="1"/>
  <c r="N517" i="1"/>
  <c r="N518" i="1" l="1"/>
  <c r="L517" i="1"/>
  <c r="N519" i="1" l="1"/>
  <c r="L518" i="1"/>
  <c r="N520" i="1" l="1"/>
  <c r="L519" i="1"/>
  <c r="L520" i="1" l="1"/>
  <c r="N521" i="1"/>
  <c r="N522" i="1" l="1"/>
  <c r="L521" i="1"/>
  <c r="N523" i="1" l="1"/>
  <c r="L522" i="1"/>
  <c r="N524" i="1" l="1"/>
  <c r="L523" i="1"/>
  <c r="L524" i="1" l="1"/>
  <c r="N525" i="1"/>
  <c r="L525" i="1" l="1"/>
  <c r="N526" i="1"/>
  <c r="N527" i="1" l="1"/>
  <c r="L526" i="1"/>
  <c r="N528" i="1" l="1"/>
  <c r="L527" i="1"/>
  <c r="L528" i="1" l="1"/>
  <c r="N529" i="1"/>
  <c r="N530" i="1" l="1"/>
  <c r="L529" i="1"/>
  <c r="L530" i="1" l="1"/>
  <c r="N531" i="1"/>
  <c r="N532" i="1" l="1"/>
  <c r="L531" i="1"/>
  <c r="L532" i="1" l="1"/>
  <c r="N533" i="1"/>
  <c r="L533" i="1" l="1"/>
  <c r="N534" i="1"/>
  <c r="N535" i="1" l="1"/>
  <c r="L534" i="1"/>
  <c r="N536" i="1" l="1"/>
  <c r="L535" i="1"/>
  <c r="L536" i="1" l="1"/>
  <c r="N537" i="1"/>
  <c r="N538" i="1" l="1"/>
  <c r="L537" i="1"/>
  <c r="N539" i="1" l="1"/>
  <c r="L538" i="1"/>
  <c r="N540" i="1" l="1"/>
  <c r="L539" i="1"/>
  <c r="N541" i="1" l="1"/>
  <c r="L540" i="1"/>
  <c r="N542" i="1" l="1"/>
  <c r="L541" i="1"/>
  <c r="N543" i="1" l="1"/>
  <c r="L542" i="1"/>
  <c r="L543" i="1" l="1"/>
  <c r="N544" i="1"/>
  <c r="N545" i="1" l="1"/>
  <c r="L544" i="1"/>
  <c r="L545" i="1" l="1"/>
  <c r="N546" i="1"/>
  <c r="N547" i="1" l="1"/>
  <c r="L546" i="1"/>
  <c r="L547" i="1" l="1"/>
  <c r="N548" i="1"/>
  <c r="N549" i="1" l="1"/>
  <c r="L548" i="1"/>
  <c r="L549" i="1" l="1"/>
  <c r="N550" i="1"/>
  <c r="N551" i="1" l="1"/>
  <c r="L550" i="1"/>
  <c r="N552" i="1" l="1"/>
  <c r="L551" i="1"/>
  <c r="L552" i="1" l="1"/>
  <c r="N553" i="1"/>
  <c r="L553" i="1" l="1"/>
  <c r="N554" i="1"/>
  <c r="N555" i="1" l="1"/>
  <c r="L554" i="1"/>
  <c r="L555" i="1" l="1"/>
  <c r="N556" i="1"/>
  <c r="N557" i="1" l="1"/>
  <c r="L556" i="1"/>
  <c r="L557" i="1" l="1"/>
  <c r="N558" i="1"/>
  <c r="L558" i="1" l="1"/>
  <c r="N559" i="1"/>
  <c r="L559" i="1" l="1"/>
  <c r="N560" i="1"/>
  <c r="N561" i="1" l="1"/>
  <c r="L560" i="1"/>
  <c r="L561" i="1" l="1"/>
  <c r="N562" i="1"/>
  <c r="L562" i="1" l="1"/>
  <c r="N563" i="1"/>
  <c r="L563" i="1" l="1"/>
  <c r="N564" i="1"/>
  <c r="N565" i="1" l="1"/>
  <c r="L564" i="1"/>
  <c r="L565" i="1" l="1"/>
  <c r="N566" i="1"/>
  <c r="N567" i="1" l="1"/>
  <c r="L566" i="1"/>
  <c r="L567" i="1" l="1"/>
  <c r="N568" i="1"/>
  <c r="N569" i="1" l="1"/>
  <c r="L568" i="1"/>
  <c r="L569" i="1" l="1"/>
  <c r="N570" i="1"/>
  <c r="N571" i="1" l="1"/>
  <c r="L570" i="1"/>
  <c r="L571" i="1" l="1"/>
  <c r="N572" i="1"/>
  <c r="N573" i="1" l="1"/>
  <c r="L572" i="1"/>
  <c r="L573" i="1" l="1"/>
  <c r="N574" i="1"/>
  <c r="N575" i="1" l="1"/>
  <c r="L574" i="1"/>
  <c r="L575" i="1" l="1"/>
  <c r="N576" i="1"/>
  <c r="N577" i="1" l="1"/>
  <c r="L576" i="1"/>
  <c r="L577" i="1" l="1"/>
  <c r="N578" i="1"/>
  <c r="N579" i="1" l="1"/>
  <c r="L578" i="1"/>
  <c r="L579" i="1" l="1"/>
  <c r="N580" i="1"/>
  <c r="N581" i="1" l="1"/>
  <c r="L580" i="1"/>
  <c r="L581" i="1" l="1"/>
  <c r="N582" i="1"/>
  <c r="N583" i="1" l="1"/>
  <c r="L582" i="1"/>
  <c r="L583" i="1" l="1"/>
  <c r="N584" i="1"/>
  <c r="L584" i="1" l="1"/>
  <c r="N585" i="1"/>
  <c r="N586" i="1" l="1"/>
  <c r="L585" i="1"/>
  <c r="N587" i="1" l="1"/>
  <c r="L586" i="1"/>
  <c r="L587" i="1" l="1"/>
  <c r="N588" i="1"/>
  <c r="N589" i="1" l="1"/>
  <c r="L588" i="1"/>
  <c r="N590" i="1" l="1"/>
  <c r="L589" i="1"/>
  <c r="N591" i="1" l="1"/>
  <c r="L590" i="1"/>
  <c r="N592" i="1" l="1"/>
  <c r="L591" i="1"/>
  <c r="N593" i="1" l="1"/>
  <c r="L592" i="1"/>
  <c r="L593" i="1" l="1"/>
  <c r="N594" i="1"/>
  <c r="L594" i="1" l="1"/>
  <c r="N595" i="1"/>
  <c r="N596" i="1" l="1"/>
  <c r="L595" i="1"/>
  <c r="L596" i="1" l="1"/>
  <c r="N597" i="1"/>
  <c r="L597" i="1" l="1"/>
  <c r="N598" i="1"/>
  <c r="N599" i="1" l="1"/>
  <c r="L598" i="1"/>
  <c r="N600" i="1" l="1"/>
  <c r="L599" i="1"/>
  <c r="N601" i="1" l="1"/>
  <c r="L600" i="1"/>
  <c r="L601" i="1" l="1"/>
  <c r="N602" i="1"/>
  <c r="L602" i="1" l="1"/>
  <c r="N603" i="1"/>
  <c r="N604" i="1" l="1"/>
  <c r="L603" i="1"/>
  <c r="L604" i="1" l="1"/>
  <c r="N605" i="1"/>
  <c r="L605" i="1" l="1"/>
  <c r="N606" i="1"/>
  <c r="N607" i="1" l="1"/>
  <c r="L606" i="1"/>
  <c r="L607" i="1" l="1"/>
  <c r="N608" i="1"/>
  <c r="N609" i="1" l="1"/>
  <c r="L608" i="1"/>
  <c r="N610" i="1" l="1"/>
  <c r="L609" i="1"/>
  <c r="N611" i="1" l="1"/>
  <c r="L610" i="1"/>
  <c r="L611" i="1" l="1"/>
  <c r="N612" i="1"/>
  <c r="L612" i="1" l="1"/>
  <c r="N613" i="1"/>
  <c r="L613" i="1" l="1"/>
  <c r="N614" i="1"/>
  <c r="L614" i="1" l="1"/>
  <c r="N615" i="1"/>
  <c r="L615" i="1" l="1"/>
  <c r="N616" i="1"/>
  <c r="L616" i="1" l="1"/>
  <c r="N617" i="1"/>
  <c r="L617" i="1" l="1"/>
  <c r="N618" i="1"/>
  <c r="N619" i="1" l="1"/>
  <c r="L618" i="1"/>
  <c r="L619" i="1" l="1"/>
  <c r="N620" i="1"/>
  <c r="N621" i="1" l="1"/>
  <c r="L620" i="1"/>
  <c r="L621" i="1" l="1"/>
  <c r="N622" i="1"/>
  <c r="N623" i="1" l="1"/>
  <c r="L622" i="1"/>
  <c r="L623" i="1" l="1"/>
  <c r="N624" i="1"/>
  <c r="N625" i="1" l="1"/>
  <c r="L624" i="1"/>
  <c r="L625" i="1" l="1"/>
  <c r="N626" i="1"/>
  <c r="N627" i="1" l="1"/>
  <c r="L626" i="1"/>
  <c r="L627" i="1" l="1"/>
  <c r="N628" i="1"/>
  <c r="N629" i="1" l="1"/>
  <c r="L628" i="1"/>
  <c r="N630" i="1" l="1"/>
  <c r="L629" i="1"/>
  <c r="N631" i="1" l="1"/>
  <c r="L630" i="1"/>
  <c r="L631" i="1" l="1"/>
  <c r="N632" i="1"/>
  <c r="N633" i="1" l="1"/>
  <c r="L632" i="1"/>
  <c r="L633" i="1" l="1"/>
  <c r="N634" i="1"/>
  <c r="N635" i="1" l="1"/>
  <c r="L634" i="1"/>
  <c r="L635" i="1" l="1"/>
  <c r="N636" i="1"/>
  <c r="N637" i="1" l="1"/>
  <c r="L636" i="1"/>
  <c r="L637" i="1" l="1"/>
  <c r="N638" i="1"/>
  <c r="N639" i="1" l="1"/>
  <c r="L638" i="1"/>
  <c r="L639" i="1" l="1"/>
  <c r="N640" i="1"/>
  <c r="N641" i="1" l="1"/>
  <c r="L640" i="1"/>
  <c r="L641" i="1" l="1"/>
  <c r="N642" i="1"/>
  <c r="N643" i="1" l="1"/>
  <c r="L642" i="1"/>
  <c r="L643" i="1" l="1"/>
  <c r="N644" i="1"/>
  <c r="L644" i="1" l="1"/>
  <c r="N645" i="1"/>
  <c r="L645" i="1" l="1"/>
  <c r="N646" i="1"/>
  <c r="L646" i="1" l="1"/>
  <c r="N647" i="1"/>
  <c r="L647" i="1" l="1"/>
  <c r="N648" i="1"/>
  <c r="N649" i="1" l="1"/>
  <c r="L648" i="1"/>
  <c r="L649" i="1" l="1"/>
  <c r="N650" i="1"/>
  <c r="N651" i="1" l="1"/>
  <c r="L650" i="1"/>
  <c r="L651" i="1" l="1"/>
  <c r="N652" i="1"/>
  <c r="N653" i="1" l="1"/>
  <c r="L652" i="1"/>
  <c r="L653" i="1" l="1"/>
  <c r="N654" i="1"/>
  <c r="L654" i="1" l="1"/>
  <c r="N655" i="1"/>
  <c r="N656" i="1" l="1"/>
  <c r="L655" i="1"/>
  <c r="L656" i="1" l="1"/>
  <c r="N657" i="1"/>
  <c r="L657" i="1" l="1"/>
  <c r="N658" i="1"/>
  <c r="N659" i="1" l="1"/>
  <c r="L658" i="1"/>
  <c r="L659" i="1" l="1"/>
  <c r="N660" i="1"/>
  <c r="N661" i="1" l="1"/>
  <c r="L660" i="1"/>
  <c r="L661" i="1" l="1"/>
  <c r="N662" i="1"/>
  <c r="N663" i="1" l="1"/>
  <c r="L662" i="1"/>
  <c r="L663" i="1" l="1"/>
  <c r="N664" i="1"/>
  <c r="N665" i="1" l="1"/>
  <c r="L664" i="1"/>
  <c r="N666" i="1" l="1"/>
  <c r="L665" i="1"/>
  <c r="N667" i="1" l="1"/>
  <c r="L666" i="1"/>
  <c r="L667" i="1" l="1"/>
  <c r="N668" i="1"/>
  <c r="N669" i="1" l="1"/>
  <c r="L668" i="1"/>
  <c r="L669" i="1" l="1"/>
  <c r="N670" i="1"/>
  <c r="N671" i="1" l="1"/>
  <c r="L670" i="1"/>
  <c r="L671" i="1" l="1"/>
  <c r="N672" i="1"/>
  <c r="L672" i="1" l="1"/>
  <c r="N673" i="1"/>
  <c r="N674" i="1" l="1"/>
  <c r="L673" i="1"/>
  <c r="L674" i="1" l="1"/>
  <c r="N675" i="1"/>
  <c r="N676" i="1" l="1"/>
  <c r="L675" i="1"/>
  <c r="L676" i="1" l="1"/>
  <c r="N677" i="1"/>
  <c r="N678" i="1" l="1"/>
  <c r="L677" i="1"/>
  <c r="L678" i="1" l="1"/>
  <c r="N679" i="1"/>
  <c r="L679" i="1" l="1"/>
  <c r="N680" i="1"/>
  <c r="L680" i="1" l="1"/>
  <c r="N681" i="1"/>
  <c r="L681" i="1" l="1"/>
  <c r="N682" i="1"/>
  <c r="L682" i="1" l="1"/>
  <c r="N683" i="1"/>
  <c r="N684" i="1" l="1"/>
  <c r="L683" i="1"/>
  <c r="N685" i="1" l="1"/>
  <c r="L684" i="1"/>
  <c r="L685" i="1" l="1"/>
  <c r="N686" i="1"/>
  <c r="N687" i="1" l="1"/>
  <c r="L686" i="1"/>
  <c r="N688" i="1" l="1"/>
  <c r="L687" i="1"/>
  <c r="L688" i="1" l="1"/>
  <c r="N689" i="1"/>
  <c r="L689" i="1" l="1"/>
  <c r="N690" i="1"/>
  <c r="L690" i="1" l="1"/>
  <c r="N691" i="1"/>
  <c r="N692" i="1" l="1"/>
  <c r="L691" i="1"/>
  <c r="L692" i="1" l="1"/>
  <c r="N693" i="1"/>
  <c r="N694" i="1" l="1"/>
  <c r="L693" i="1"/>
  <c r="L694" i="1" l="1"/>
  <c r="N695" i="1"/>
  <c r="N696" i="1" l="1"/>
  <c r="L695" i="1"/>
  <c r="L696" i="1" l="1"/>
  <c r="N697" i="1"/>
  <c r="N698" i="1" l="1"/>
  <c r="L697" i="1"/>
  <c r="L698" i="1" l="1"/>
  <c r="N699" i="1"/>
  <c r="N700" i="1" l="1"/>
  <c r="L699" i="1"/>
  <c r="L700" i="1" l="1"/>
  <c r="N701" i="1"/>
  <c r="N702" i="1" l="1"/>
  <c r="L701" i="1"/>
  <c r="L702" i="1" l="1"/>
  <c r="N703" i="1"/>
  <c r="N704" i="1" l="1"/>
  <c r="L703" i="1"/>
  <c r="L704" i="1" l="1"/>
  <c r="N705" i="1"/>
  <c r="N706" i="1" l="1"/>
  <c r="L705" i="1"/>
  <c r="L706" i="1" l="1"/>
  <c r="N707" i="1"/>
  <c r="N708" i="1" l="1"/>
  <c r="L707" i="1"/>
  <c r="L708" i="1" l="1"/>
  <c r="N709" i="1"/>
  <c r="N710" i="1" l="1"/>
  <c r="L709" i="1"/>
  <c r="L710" i="1" l="1"/>
  <c r="N711" i="1"/>
  <c r="N712" i="1" l="1"/>
  <c r="L711" i="1"/>
  <c r="L712" i="1" l="1"/>
  <c r="N713" i="1"/>
  <c r="N714" i="1" l="1"/>
  <c r="L713" i="1"/>
  <c r="L714" i="1" l="1"/>
  <c r="N715" i="1"/>
  <c r="N716" i="1" l="1"/>
  <c r="L715" i="1"/>
  <c r="L716" i="1" l="1"/>
  <c r="N717" i="1"/>
  <c r="N718" i="1" l="1"/>
  <c r="L717" i="1"/>
  <c r="L718" i="1" l="1"/>
  <c r="N719" i="1"/>
  <c r="N720" i="1" l="1"/>
  <c r="L719" i="1"/>
  <c r="L720" i="1" l="1"/>
  <c r="N721" i="1"/>
  <c r="N722" i="1" l="1"/>
  <c r="L721" i="1"/>
  <c r="L722" i="1" l="1"/>
  <c r="N723" i="1"/>
  <c r="N724" i="1" l="1"/>
  <c r="L723" i="1"/>
  <c r="L724" i="1" l="1"/>
  <c r="N725" i="1"/>
  <c r="N726" i="1" l="1"/>
  <c r="L725" i="1"/>
  <c r="L726" i="1" l="1"/>
  <c r="N727" i="1"/>
  <c r="N728" i="1" l="1"/>
  <c r="L727" i="1"/>
  <c r="N729" i="1" l="1"/>
  <c r="L728" i="1"/>
  <c r="N730" i="1" l="1"/>
  <c r="L729" i="1"/>
  <c r="L730" i="1" l="1"/>
  <c r="N731" i="1"/>
  <c r="N732" i="1" l="1"/>
  <c r="L731" i="1"/>
  <c r="N733" i="1" l="1"/>
  <c r="L732" i="1"/>
  <c r="N734" i="1" l="1"/>
  <c r="L733" i="1"/>
  <c r="L734" i="1" l="1"/>
  <c r="N735" i="1"/>
  <c r="N736" i="1" l="1"/>
  <c r="L735" i="1"/>
  <c r="N737" i="1" l="1"/>
  <c r="L736" i="1"/>
  <c r="N738" i="1" l="1"/>
  <c r="L737" i="1"/>
  <c r="L738" i="1" l="1"/>
  <c r="N739" i="1"/>
  <c r="N740" i="1" l="1"/>
  <c r="L739" i="1"/>
  <c r="N741" i="1" l="1"/>
  <c r="L740" i="1"/>
  <c r="N742" i="1" l="1"/>
  <c r="L741" i="1"/>
  <c r="L742" i="1" l="1"/>
  <c r="N743" i="1"/>
  <c r="N744" i="1" l="1"/>
  <c r="L743" i="1"/>
  <c r="N745" i="1" l="1"/>
  <c r="L744" i="1"/>
  <c r="N746" i="1" l="1"/>
  <c r="L745" i="1"/>
  <c r="N747" i="1" l="1"/>
  <c r="L746" i="1"/>
  <c r="N748" i="1" l="1"/>
  <c r="L747" i="1"/>
  <c r="N749" i="1" l="1"/>
  <c r="L748" i="1"/>
  <c r="N750" i="1" l="1"/>
  <c r="L749" i="1"/>
  <c r="L750" i="1" l="1"/>
  <c r="N751" i="1"/>
  <c r="N752" i="1" l="1"/>
  <c r="L751" i="1"/>
  <c r="N753" i="1" l="1"/>
  <c r="L752" i="1"/>
  <c r="N754" i="1" l="1"/>
  <c r="L753" i="1"/>
  <c r="L754" i="1" l="1"/>
  <c r="N755" i="1"/>
  <c r="N756" i="1" l="1"/>
  <c r="L755" i="1"/>
  <c r="N757" i="1" l="1"/>
  <c r="L756" i="1"/>
  <c r="N758" i="1" l="1"/>
  <c r="L757" i="1"/>
  <c r="L758" i="1" l="1"/>
  <c r="N759" i="1"/>
  <c r="N760" i="1" l="1"/>
  <c r="L759" i="1"/>
  <c r="N761" i="1" l="1"/>
  <c r="L760" i="1"/>
  <c r="N762" i="1" l="1"/>
  <c r="L761" i="1"/>
  <c r="L762" i="1" l="1"/>
  <c r="N763" i="1"/>
  <c r="N764" i="1" l="1"/>
  <c r="L763" i="1"/>
  <c r="N765" i="1" l="1"/>
  <c r="L764" i="1"/>
  <c r="N766" i="1" l="1"/>
  <c r="L765" i="1"/>
  <c r="N767" i="1" l="1"/>
  <c r="L766" i="1"/>
  <c r="N768" i="1" l="1"/>
  <c r="L767" i="1"/>
  <c r="N769" i="1" l="1"/>
  <c r="L768" i="1"/>
  <c r="N770" i="1" l="1"/>
  <c r="L769" i="1"/>
  <c r="N771" i="1" l="1"/>
  <c r="L770" i="1"/>
  <c r="N772" i="1" l="1"/>
  <c r="L771" i="1"/>
  <c r="N773" i="1" l="1"/>
  <c r="L772" i="1"/>
  <c r="N774" i="1" l="1"/>
  <c r="L773" i="1"/>
  <c r="N775" i="1" l="1"/>
  <c r="L774" i="1"/>
  <c r="L775" i="1" l="1"/>
  <c r="N776" i="1"/>
  <c r="N777" i="1" l="1"/>
  <c r="L776" i="1"/>
  <c r="N778" i="1" l="1"/>
  <c r="L777" i="1"/>
  <c r="N779" i="1" l="1"/>
  <c r="L778" i="1"/>
  <c r="L779" i="1" l="1"/>
  <c r="N780" i="1"/>
  <c r="L780" i="1" l="1"/>
  <c r="N781" i="1"/>
  <c r="L781" i="1" l="1"/>
  <c r="N782" i="1"/>
  <c r="N783" i="1" l="1"/>
  <c r="L782" i="1"/>
  <c r="N784" i="1" l="1"/>
  <c r="L783" i="1"/>
  <c r="N785" i="1" l="1"/>
  <c r="L784" i="1"/>
  <c r="L785" i="1" l="1"/>
  <c r="N786" i="1"/>
  <c r="L786" i="1" l="1"/>
  <c r="N787" i="1"/>
  <c r="N788" i="1" l="1"/>
  <c r="L787" i="1"/>
  <c r="L788" i="1" l="1"/>
  <c r="N789" i="1"/>
  <c r="N790" i="1" l="1"/>
  <c r="L789" i="1"/>
  <c r="N791" i="1" l="1"/>
  <c r="L790" i="1"/>
  <c r="N792" i="1" l="1"/>
  <c r="L791" i="1"/>
  <c r="N793" i="1" l="1"/>
  <c r="L792" i="1"/>
  <c r="L793" i="1" l="1"/>
  <c r="N794" i="1"/>
  <c r="N795" i="1" l="1"/>
  <c r="L794" i="1"/>
  <c r="L795" i="1" l="1"/>
  <c r="N796" i="1"/>
  <c r="L796" i="1" l="1"/>
  <c r="N797" i="1"/>
  <c r="N798" i="1" l="1"/>
  <c r="L797" i="1"/>
  <c r="N799" i="1" l="1"/>
  <c r="L798" i="1"/>
  <c r="N800" i="1" l="1"/>
  <c r="L799" i="1"/>
  <c r="N801" i="1" l="1"/>
  <c r="L800" i="1"/>
  <c r="N802" i="1" l="1"/>
  <c r="L801" i="1"/>
  <c r="L802" i="1" l="1"/>
  <c r="N803" i="1"/>
  <c r="L803" i="1" l="1"/>
  <c r="N804" i="1"/>
  <c r="N805" i="1" l="1"/>
  <c r="L804" i="1"/>
  <c r="N806" i="1" l="1"/>
  <c r="L805" i="1"/>
  <c r="N807" i="1" l="1"/>
  <c r="L806" i="1"/>
  <c r="L807" i="1" l="1"/>
  <c r="N808" i="1"/>
  <c r="L808" i="1" l="1"/>
  <c r="N809" i="1"/>
  <c r="N810" i="1" l="1"/>
  <c r="L809" i="1"/>
  <c r="N811" i="1" l="1"/>
  <c r="L810" i="1"/>
  <c r="L811" i="1" l="1"/>
  <c r="N812" i="1"/>
  <c r="N813" i="1" l="1"/>
  <c r="L812" i="1"/>
  <c r="N814" i="1" l="1"/>
  <c r="L813" i="1"/>
  <c r="N815" i="1" l="1"/>
  <c r="L814" i="1"/>
  <c r="L815" i="1" l="1"/>
  <c r="N816" i="1"/>
  <c r="N817" i="1" l="1"/>
  <c r="L816" i="1"/>
  <c r="N818" i="1" l="1"/>
  <c r="L817" i="1"/>
  <c r="L818" i="1" l="1"/>
  <c r="N819" i="1"/>
  <c r="L819" i="1" l="1"/>
  <c r="N820" i="1"/>
  <c r="N821" i="1" l="1"/>
  <c r="L820" i="1"/>
  <c r="L821" i="1" l="1"/>
  <c r="N822" i="1"/>
  <c r="N823" i="1" l="1"/>
  <c r="L822" i="1"/>
  <c r="L823" i="1" l="1"/>
  <c r="N824" i="1"/>
  <c r="L824" i="1" l="1"/>
  <c r="N825" i="1"/>
  <c r="N826" i="1" l="1"/>
  <c r="L825" i="1"/>
  <c r="L826" i="1" l="1"/>
  <c r="N827" i="1"/>
  <c r="N828" i="1" l="1"/>
  <c r="L827" i="1"/>
  <c r="N829" i="1" l="1"/>
  <c r="L828" i="1"/>
  <c r="L829" i="1" l="1"/>
  <c r="N830" i="1"/>
  <c r="N831" i="1" l="1"/>
  <c r="L830" i="1"/>
  <c r="L831" i="1" l="1"/>
  <c r="N832" i="1"/>
  <c r="L832" i="1" l="1"/>
  <c r="N833" i="1"/>
  <c r="L833" i="1" l="1"/>
  <c r="N834" i="1"/>
  <c r="L834" i="1" l="1"/>
  <c r="N835" i="1"/>
  <c r="N836" i="1" l="1"/>
  <c r="L835" i="1"/>
  <c r="L836" i="1" l="1"/>
  <c r="N837" i="1"/>
  <c r="N838" i="1" l="1"/>
  <c r="L837" i="1"/>
  <c r="N839" i="1" l="1"/>
  <c r="L838" i="1"/>
  <c r="N840" i="1" l="1"/>
  <c r="L839" i="1"/>
  <c r="N841" i="1" l="1"/>
  <c r="L840" i="1"/>
  <c r="L841" i="1" l="1"/>
  <c r="N842" i="1"/>
  <c r="N843" i="1" l="1"/>
  <c r="L842" i="1"/>
  <c r="L843" i="1" l="1"/>
  <c r="N844" i="1"/>
  <c r="L844" i="1" l="1"/>
  <c r="N845" i="1"/>
  <c r="N846" i="1" l="1"/>
  <c r="L845" i="1"/>
  <c r="N847" i="1" l="1"/>
  <c r="L846" i="1"/>
  <c r="L847" i="1" l="1"/>
  <c r="N848" i="1"/>
  <c r="N849" i="1" l="1"/>
  <c r="L848" i="1"/>
  <c r="N850" i="1" l="1"/>
  <c r="L849" i="1"/>
  <c r="N851" i="1" l="1"/>
  <c r="L850" i="1"/>
  <c r="L851" i="1" l="1"/>
  <c r="N852" i="1"/>
  <c r="L852" i="1" l="1"/>
  <c r="N853" i="1"/>
  <c r="N854" i="1" l="1"/>
  <c r="L853" i="1"/>
  <c r="L854" i="1" l="1"/>
  <c r="N855" i="1"/>
  <c r="L855" i="1" l="1"/>
  <c r="N856" i="1"/>
  <c r="N857" i="1" l="1"/>
  <c r="L856" i="1"/>
  <c r="N858" i="1" l="1"/>
  <c r="L857" i="1"/>
  <c r="L858" i="1" l="1"/>
  <c r="N859" i="1"/>
  <c r="L859" i="1" l="1"/>
  <c r="N860" i="1"/>
  <c r="N861" i="1" l="1"/>
  <c r="L860" i="1"/>
  <c r="N862" i="1" l="1"/>
  <c r="L861" i="1"/>
  <c r="N863" i="1" l="1"/>
  <c r="L862" i="1"/>
  <c r="L863" i="1" l="1"/>
  <c r="N864" i="1"/>
  <c r="N865" i="1" l="1"/>
  <c r="L864" i="1"/>
  <c r="N866" i="1" l="1"/>
  <c r="L865" i="1"/>
  <c r="L866" i="1" l="1"/>
  <c r="N867" i="1"/>
  <c r="L867" i="1" l="1"/>
  <c r="N868" i="1"/>
  <c r="N869" i="1" l="1"/>
  <c r="L868" i="1"/>
  <c r="N870" i="1" l="1"/>
  <c r="L869" i="1"/>
  <c r="L870" i="1" l="1"/>
  <c r="N871" i="1"/>
  <c r="L871" i="1" l="1"/>
  <c r="N872" i="1"/>
  <c r="N873" i="1" l="1"/>
  <c r="L872" i="1"/>
  <c r="N874" i="1" l="1"/>
  <c r="L873" i="1"/>
  <c r="L874" i="1" l="1"/>
  <c r="N875" i="1"/>
  <c r="L875" i="1" l="1"/>
  <c r="N876" i="1"/>
  <c r="N877" i="1" l="1"/>
  <c r="L876" i="1"/>
  <c r="N878" i="1" l="1"/>
  <c r="L877" i="1"/>
  <c r="L878" i="1" l="1"/>
  <c r="N879" i="1"/>
  <c r="L879" i="1" l="1"/>
  <c r="N880" i="1"/>
  <c r="N881" i="1" l="1"/>
  <c r="L880" i="1"/>
  <c r="L881" i="1" l="1"/>
  <c r="N882" i="1"/>
  <c r="L882" i="1" l="1"/>
  <c r="N883" i="1"/>
  <c r="N884" i="1" l="1"/>
  <c r="L883" i="1"/>
  <c r="L884" i="1" l="1"/>
  <c r="N885" i="1"/>
  <c r="L885" i="1" l="1"/>
  <c r="N886" i="1"/>
  <c r="L886" i="1" l="1"/>
  <c r="N887" i="1"/>
  <c r="L887" i="1" l="1"/>
  <c r="N888" i="1"/>
  <c r="N889" i="1" l="1"/>
  <c r="L888" i="1"/>
  <c r="N890" i="1" l="1"/>
  <c r="L889" i="1"/>
  <c r="L890" i="1" l="1"/>
  <c r="N891" i="1"/>
  <c r="L891" i="1" l="1"/>
  <c r="N892" i="1"/>
  <c r="N893" i="1" l="1"/>
  <c r="L892" i="1"/>
  <c r="N894" i="1" l="1"/>
  <c r="L893" i="1"/>
  <c r="L894" i="1" l="1"/>
  <c r="N895" i="1"/>
  <c r="L895" i="1" l="1"/>
  <c r="N896" i="1"/>
  <c r="N897" i="1" l="1"/>
  <c r="L896" i="1"/>
  <c r="N898" i="1" l="1"/>
  <c r="L897" i="1"/>
  <c r="N899" i="1" l="1"/>
  <c r="L898" i="1"/>
  <c r="L899" i="1" l="1"/>
  <c r="N900" i="1"/>
  <c r="N901" i="1" l="1"/>
  <c r="L900" i="1"/>
  <c r="N902" i="1" l="1"/>
  <c r="L901" i="1"/>
  <c r="N903" i="1" l="1"/>
  <c r="L902" i="1"/>
  <c r="L903" i="1" l="1"/>
  <c r="N904" i="1"/>
  <c r="L904" i="1" l="1"/>
  <c r="N905" i="1"/>
  <c r="N906" i="1" l="1"/>
  <c r="L905" i="1"/>
  <c r="N907" i="1" l="1"/>
  <c r="L906" i="1"/>
  <c r="L907" i="1" l="1"/>
  <c r="N908" i="1"/>
  <c r="N909" i="1" l="1"/>
  <c r="L908" i="1"/>
  <c r="L909" i="1" l="1"/>
  <c r="N910" i="1"/>
  <c r="N911" i="1" l="1"/>
  <c r="L910" i="1"/>
  <c r="L911" i="1" l="1"/>
  <c r="N912" i="1"/>
  <c r="L912" i="1" l="1"/>
  <c r="N913" i="1"/>
  <c r="L913" i="1" l="1"/>
  <c r="N914" i="1"/>
  <c r="L914" i="1" l="1"/>
  <c r="N915" i="1"/>
  <c r="L915" i="1" l="1"/>
  <c r="N916" i="1"/>
  <c r="L916" i="1" l="1"/>
  <c r="N917" i="1"/>
  <c r="L917" i="1" l="1"/>
  <c r="N918" i="1"/>
  <c r="N919" i="1" l="1"/>
  <c r="L918" i="1"/>
  <c r="L919" i="1" l="1"/>
  <c r="N920" i="1"/>
  <c r="L920" i="1" l="1"/>
  <c r="N921" i="1"/>
  <c r="L921" i="1" l="1"/>
  <c r="N922" i="1"/>
  <c r="L922" i="1" l="1"/>
  <c r="N923" i="1"/>
  <c r="L923" i="1" l="1"/>
  <c r="N924" i="1"/>
  <c r="L924" i="1" l="1"/>
  <c r="N925" i="1"/>
  <c r="L925" i="1" l="1"/>
  <c r="N926" i="1"/>
  <c r="N927" i="1" l="1"/>
  <c r="L926" i="1"/>
  <c r="L927" i="1" l="1"/>
  <c r="N928" i="1"/>
  <c r="N929" i="1" l="1"/>
  <c r="L928" i="1"/>
  <c r="N930" i="1" l="1"/>
  <c r="L929" i="1"/>
  <c r="N931" i="1" l="1"/>
  <c r="L930" i="1"/>
  <c r="L931" i="1" l="1"/>
  <c r="N932" i="1"/>
  <c r="N933" i="1" l="1"/>
  <c r="L932" i="1"/>
  <c r="L933" i="1" l="1"/>
  <c r="N934" i="1"/>
  <c r="N935" i="1" l="1"/>
  <c r="L934" i="1"/>
  <c r="L935" i="1" l="1"/>
  <c r="N936" i="1"/>
  <c r="L936" i="1" l="1"/>
  <c r="N937" i="1"/>
  <c r="L937" i="1" l="1"/>
  <c r="N938" i="1"/>
  <c r="L938" i="1" l="1"/>
  <c r="N939" i="1"/>
  <c r="L939" i="1" l="1"/>
  <c r="N940" i="1"/>
  <c r="L940" i="1" l="1"/>
  <c r="N941" i="1"/>
  <c r="L941" i="1" l="1"/>
  <c r="N942" i="1"/>
  <c r="N943" i="1" l="1"/>
  <c r="L942" i="1"/>
  <c r="L943" i="1" l="1"/>
  <c r="N944" i="1"/>
  <c r="L944" i="1" l="1"/>
  <c r="N945" i="1"/>
  <c r="L945" i="1" l="1"/>
  <c r="N946" i="1"/>
  <c r="L946" i="1" l="1"/>
  <c r="N947" i="1"/>
  <c r="L947" i="1" l="1"/>
  <c r="N948" i="1"/>
  <c r="L948" i="1" l="1"/>
  <c r="N949" i="1"/>
  <c r="L949" i="1" l="1"/>
  <c r="N950" i="1"/>
  <c r="N951" i="1" l="1"/>
  <c r="L950" i="1"/>
  <c r="L951" i="1" l="1"/>
  <c r="N952" i="1"/>
  <c r="L952" i="1" l="1"/>
  <c r="N953" i="1"/>
  <c r="L953" i="1" l="1"/>
  <c r="N954" i="1"/>
  <c r="L954" i="1" l="1"/>
  <c r="N955" i="1"/>
  <c r="L955" i="1" l="1"/>
  <c r="N956" i="1"/>
  <c r="N957" i="1" l="1"/>
  <c r="L956" i="1"/>
  <c r="N958" i="1" l="1"/>
  <c r="L957" i="1"/>
  <c r="L958" i="1" l="1"/>
  <c r="N959" i="1"/>
  <c r="N960" i="1" l="1"/>
  <c r="L959" i="1"/>
  <c r="N961" i="1" l="1"/>
  <c r="L960" i="1"/>
  <c r="N962" i="1" l="1"/>
  <c r="L961" i="1"/>
  <c r="N963" i="1" l="1"/>
  <c r="L962" i="1"/>
  <c r="N964" i="1" l="1"/>
  <c r="L963" i="1"/>
  <c r="N965" i="1" l="1"/>
  <c r="L964" i="1"/>
  <c r="L965" i="1" l="1"/>
  <c r="N966" i="1"/>
  <c r="L966" i="1" l="1"/>
  <c r="N967" i="1"/>
  <c r="N968" i="1" l="1"/>
  <c r="L967" i="1"/>
  <c r="N969" i="1" l="1"/>
  <c r="L968" i="1"/>
  <c r="N970" i="1" l="1"/>
  <c r="L969" i="1"/>
  <c r="N971" i="1" l="1"/>
  <c r="L970" i="1"/>
  <c r="N972" i="1" l="1"/>
  <c r="L971" i="1"/>
  <c r="N973" i="1" l="1"/>
  <c r="L972" i="1"/>
  <c r="N974" i="1" l="1"/>
  <c r="L973" i="1"/>
  <c r="N975" i="1" l="1"/>
  <c r="L974" i="1"/>
  <c r="L975" i="1" l="1"/>
  <c r="N976" i="1"/>
  <c r="L976" i="1" l="1"/>
  <c r="N977" i="1"/>
  <c r="N978" i="1" l="1"/>
  <c r="L977" i="1"/>
  <c r="N979" i="1" l="1"/>
  <c r="L978" i="1"/>
  <c r="N980" i="1" l="1"/>
  <c r="L979" i="1"/>
  <c r="L980" i="1" l="1"/>
  <c r="N981" i="1"/>
  <c r="L981" i="1" l="1"/>
  <c r="N982" i="1"/>
  <c r="L982" i="1" l="1"/>
  <c r="N983" i="1"/>
  <c r="L983" i="1" l="1"/>
  <c r="N984" i="1"/>
  <c r="L984" i="1" l="1"/>
  <c r="N985" i="1"/>
  <c r="L985" i="1" l="1"/>
  <c r="N986" i="1"/>
  <c r="N987" i="1" l="1"/>
  <c r="L986" i="1"/>
  <c r="L987" i="1" l="1"/>
  <c r="N988" i="1"/>
  <c r="N989" i="1" l="1"/>
  <c r="L988" i="1"/>
  <c r="L989" i="1" l="1"/>
  <c r="N990" i="1"/>
  <c r="L990" i="1" l="1"/>
  <c r="N991" i="1"/>
  <c r="L991" i="1" l="1"/>
  <c r="N992" i="1"/>
  <c r="N993" i="1" l="1"/>
  <c r="L992" i="1"/>
  <c r="L993" i="1" l="1"/>
  <c r="N994" i="1"/>
  <c r="L994" i="1" l="1"/>
  <c r="N995" i="1"/>
  <c r="L995" i="1" l="1"/>
  <c r="N996" i="1"/>
  <c r="N997" i="1" l="1"/>
  <c r="L996" i="1"/>
  <c r="L997" i="1" l="1"/>
  <c r="N998" i="1"/>
  <c r="L998" i="1" l="1"/>
  <c r="N999" i="1"/>
  <c r="L999" i="1" l="1"/>
  <c r="N1000" i="1"/>
  <c r="N1001" i="1" l="1"/>
  <c r="L1000" i="1"/>
  <c r="L1001" i="1" l="1"/>
  <c r="N1002" i="1"/>
  <c r="L1002" i="1" l="1"/>
  <c r="N1003" i="1"/>
  <c r="L1003" i="1" l="1"/>
  <c r="N1004" i="1"/>
  <c r="N1005" i="1" l="1"/>
  <c r="L1004" i="1"/>
  <c r="L1005" i="1" l="1"/>
  <c r="N1006" i="1"/>
  <c r="L1006" i="1" l="1"/>
  <c r="N1007" i="1"/>
  <c r="L1007" i="1" l="1"/>
  <c r="N1008" i="1"/>
  <c r="N1009" i="1" l="1"/>
  <c r="L1008" i="1"/>
  <c r="L1009" i="1" l="1"/>
  <c r="N1010" i="1"/>
  <c r="L1010" i="1" l="1"/>
  <c r="N1011" i="1"/>
  <c r="L1011" i="1" l="1"/>
  <c r="N1012" i="1"/>
  <c r="N1013" i="1" l="1"/>
  <c r="L1012" i="1"/>
  <c r="L1013" i="1" l="1"/>
  <c r="N1014" i="1"/>
  <c r="L1014" i="1" l="1"/>
  <c r="N1015" i="1"/>
  <c r="L1015" i="1" l="1"/>
  <c r="N1016" i="1"/>
  <c r="N1017" i="1" l="1"/>
  <c r="L1016" i="1"/>
  <c r="L1017" i="1" l="1"/>
  <c r="N1018" i="1"/>
  <c r="L1018" i="1" l="1"/>
  <c r="N1019" i="1"/>
  <c r="L1019" i="1" l="1"/>
  <c r="N1020" i="1"/>
  <c r="N1021" i="1" l="1"/>
  <c r="L1020" i="1"/>
  <c r="N1022" i="1" l="1"/>
  <c r="L1021" i="1"/>
  <c r="N1023" i="1" l="1"/>
  <c r="L1022" i="1"/>
  <c r="L1023" i="1" l="1"/>
  <c r="N1024" i="1"/>
  <c r="N1025" i="1" l="1"/>
  <c r="L1024" i="1"/>
  <c r="N1026" i="1" l="1"/>
  <c r="L1025" i="1"/>
  <c r="L1026" i="1" l="1"/>
  <c r="N1027" i="1"/>
  <c r="L1027" i="1" l="1"/>
  <c r="N1028" i="1"/>
  <c r="N1029" i="1" l="1"/>
  <c r="L1028" i="1"/>
  <c r="L1029" i="1" l="1"/>
  <c r="N1030" i="1"/>
  <c r="L1030" i="1" l="1"/>
  <c r="N1031" i="1"/>
  <c r="N1032" i="1" l="1"/>
  <c r="L1031" i="1"/>
  <c r="N1033" i="1" l="1"/>
  <c r="L1032" i="1"/>
  <c r="N1034" i="1" l="1"/>
  <c r="L1033" i="1"/>
  <c r="L1034" i="1" l="1"/>
  <c r="N1035" i="1"/>
  <c r="L1035" i="1" l="1"/>
  <c r="N1036" i="1"/>
  <c r="L1036" i="1" l="1"/>
  <c r="N1037" i="1"/>
  <c r="L1037" i="1" l="1"/>
  <c r="N1038" i="1"/>
  <c r="L1038" i="1" l="1"/>
  <c r="N1039" i="1"/>
  <c r="N1040" i="1" l="1"/>
  <c r="L1039" i="1"/>
  <c r="L1040" i="1" l="1"/>
  <c r="N1041" i="1"/>
  <c r="N1042" i="1" l="1"/>
  <c r="L1041" i="1"/>
  <c r="N1043" i="1" l="1"/>
  <c r="L1042" i="1"/>
  <c r="L1043" i="1" l="1"/>
  <c r="N1044" i="1"/>
  <c r="L1044" i="1" l="1"/>
  <c r="N1045" i="1"/>
  <c r="L1045" i="1" l="1"/>
  <c r="N1046" i="1"/>
  <c r="L1046" i="1" l="1"/>
  <c r="N1047" i="1"/>
  <c r="N1048" i="1" l="1"/>
  <c r="L1047" i="1"/>
  <c r="L1048" i="1" l="1"/>
  <c r="N1049" i="1"/>
  <c r="L1049" i="1" l="1"/>
  <c r="N1050" i="1"/>
  <c r="N1051" i="1" l="1"/>
  <c r="L1050" i="1"/>
  <c r="L1051" i="1" l="1"/>
  <c r="N1052" i="1"/>
  <c r="L1052" i="1" l="1"/>
  <c r="N1053" i="1"/>
  <c r="L1053" i="1" l="1"/>
  <c r="N1054" i="1"/>
  <c r="L1054" i="1" l="1"/>
  <c r="N1055" i="1"/>
  <c r="L1055" i="1" l="1"/>
  <c r="N1056" i="1"/>
  <c r="L1056" i="1" l="1"/>
  <c r="N1057" i="1"/>
  <c r="L1057" i="1" l="1"/>
  <c r="N1058" i="1"/>
  <c r="L1058" i="1" l="1"/>
  <c r="N1059" i="1"/>
  <c r="N1060" i="1" l="1"/>
  <c r="L1059" i="1"/>
  <c r="L1060" i="1" l="1"/>
  <c r="N1061" i="1"/>
  <c r="N1062" i="1" l="1"/>
  <c r="L1061" i="1"/>
  <c r="L1062" i="1" l="1"/>
  <c r="N1063" i="1"/>
  <c r="L1063" i="1" l="1"/>
  <c r="N1064" i="1"/>
  <c r="N1065" i="1" l="1"/>
  <c r="L1064" i="1"/>
  <c r="L1065" i="1" l="1"/>
  <c r="N1066" i="1"/>
  <c r="L1066" i="1" l="1"/>
  <c r="N1067" i="1"/>
  <c r="N1068" i="1" l="1"/>
  <c r="L1067" i="1"/>
  <c r="L1068" i="1" l="1"/>
  <c r="N1069" i="1"/>
  <c r="L1069" i="1" l="1"/>
  <c r="N1070" i="1"/>
  <c r="L1070" i="1" l="1"/>
  <c r="N1071" i="1"/>
  <c r="N1072" i="1" l="1"/>
  <c r="L1071" i="1"/>
  <c r="L1072" i="1" l="1"/>
  <c r="N1073" i="1"/>
  <c r="L1073" i="1" l="1"/>
  <c r="N1074" i="1"/>
  <c r="L1074" i="1" l="1"/>
  <c r="N1075" i="1"/>
  <c r="N1076" i="1" l="1"/>
  <c r="L1075" i="1"/>
  <c r="L1076" i="1" l="1"/>
  <c r="N1077" i="1"/>
  <c r="L1077" i="1" l="1"/>
  <c r="N1078" i="1"/>
  <c r="L1078" i="1" l="1"/>
  <c r="N1079" i="1"/>
  <c r="L1079" i="1" l="1"/>
  <c r="N1080" i="1"/>
  <c r="L1080" i="1" l="1"/>
  <c r="N1081" i="1"/>
  <c r="L1081" i="1" l="1"/>
  <c r="N1082" i="1"/>
  <c r="N1083" i="1" l="1"/>
  <c r="L1082" i="1"/>
  <c r="N1084" i="1" l="1"/>
  <c r="L1083" i="1"/>
  <c r="N1085" i="1" l="1"/>
  <c r="L1084" i="1"/>
  <c r="L1085" i="1" l="1"/>
  <c r="N1086" i="1"/>
  <c r="L1086" i="1" l="1"/>
  <c r="N1087" i="1"/>
  <c r="L1087" i="1" l="1"/>
  <c r="N1088" i="1"/>
  <c r="L1088" i="1" l="1"/>
  <c r="N1089" i="1"/>
  <c r="L1089" i="1" l="1"/>
  <c r="N1090" i="1"/>
  <c r="L1090" i="1" l="1"/>
  <c r="N1091" i="1"/>
  <c r="N1092" i="1" l="1"/>
  <c r="L1091" i="1"/>
  <c r="L1092" i="1" l="1"/>
  <c r="N1093" i="1"/>
  <c r="L1093" i="1" l="1"/>
  <c r="N1094" i="1"/>
  <c r="N1095" i="1" l="1"/>
  <c r="L1094" i="1"/>
  <c r="L1095" i="1" l="1"/>
  <c r="N1096" i="1"/>
  <c r="N1097" i="1" l="1"/>
  <c r="L1096" i="1"/>
  <c r="L1097" i="1" l="1"/>
  <c r="N1098" i="1"/>
  <c r="L1098" i="1" l="1"/>
  <c r="N1099" i="1"/>
  <c r="L1099" i="1" l="1"/>
  <c r="N1100" i="1"/>
  <c r="L1100" i="1" l="1"/>
  <c r="N1101" i="1"/>
  <c r="L1101" i="1" l="1"/>
  <c r="N1102" i="1"/>
  <c r="L1102" i="1" l="1"/>
  <c r="N1103" i="1"/>
  <c r="L1103" i="1" l="1"/>
  <c r="N1104" i="1"/>
  <c r="N1105" i="1" l="1"/>
  <c r="L1104" i="1"/>
  <c r="L1105" i="1" l="1"/>
  <c r="N1106" i="1"/>
  <c r="N1107" i="1" l="1"/>
  <c r="L1106" i="1"/>
  <c r="L1107" i="1" l="1"/>
  <c r="N1108" i="1"/>
  <c r="L1108" i="1" l="1"/>
  <c r="N1109" i="1"/>
  <c r="L1109" i="1" l="1"/>
  <c r="N1110" i="1"/>
  <c r="L1110" i="1" l="1"/>
  <c r="N1111" i="1"/>
  <c r="L1111" i="1" l="1"/>
  <c r="N1112" i="1"/>
  <c r="L1112" i="1" l="1"/>
  <c r="N1113" i="1"/>
  <c r="L1113" i="1" l="1"/>
  <c r="N1114" i="1"/>
  <c r="L1114" i="1" l="1"/>
  <c r="N1115" i="1"/>
  <c r="L1115" i="1" l="1"/>
  <c r="N1116" i="1"/>
  <c r="L1116" i="1" l="1"/>
  <c r="N1117" i="1"/>
  <c r="L1117" i="1" l="1"/>
  <c r="N1118" i="1"/>
  <c r="L1118" i="1" l="1"/>
  <c r="N1119" i="1"/>
  <c r="L1119" i="1" l="1"/>
  <c r="N1120" i="1"/>
  <c r="L1120" i="1" l="1"/>
  <c r="N1121" i="1"/>
  <c r="L1121" i="1" l="1"/>
  <c r="N1122" i="1"/>
  <c r="L1122" i="1" l="1"/>
  <c r="N1123" i="1"/>
  <c r="L1123" i="1" l="1"/>
  <c r="N1124" i="1"/>
  <c r="L1124" i="1" l="1"/>
  <c r="N1125" i="1"/>
  <c r="L1125" i="1" l="1"/>
  <c r="N1126" i="1"/>
  <c r="L1126" i="1" l="1"/>
  <c r="N1127" i="1"/>
  <c r="L1127" i="1" l="1"/>
  <c r="N1128" i="1"/>
  <c r="L1128" i="1" l="1"/>
  <c r="N1129" i="1"/>
  <c r="L1129" i="1" l="1"/>
  <c r="N1130" i="1"/>
  <c r="L1130" i="1" l="1"/>
  <c r="N1131" i="1"/>
  <c r="L1131" i="1" l="1"/>
  <c r="N1132" i="1"/>
  <c r="L1132" i="1" l="1"/>
  <c r="N1133" i="1"/>
  <c r="L1133" i="1" l="1"/>
  <c r="N1134" i="1"/>
  <c r="L1134" i="1" l="1"/>
  <c r="N1135" i="1"/>
  <c r="L1135" i="1" l="1"/>
  <c r="N1136" i="1"/>
  <c r="L1136" i="1" l="1"/>
  <c r="N1137" i="1"/>
  <c r="L1137" i="1" l="1"/>
  <c r="N1138" i="1"/>
  <c r="L1138" i="1" l="1"/>
  <c r="N1139" i="1"/>
  <c r="L1139" i="1" l="1"/>
  <c r="N1140" i="1"/>
  <c r="L1140" i="1" l="1"/>
  <c r="N1141" i="1"/>
  <c r="L1141" i="1" l="1"/>
  <c r="N1142" i="1"/>
  <c r="L1142" i="1" l="1"/>
  <c r="N1143" i="1"/>
  <c r="L1143" i="1" l="1"/>
  <c r="N1144" i="1"/>
  <c r="L1144" i="1" l="1"/>
  <c r="N1145" i="1"/>
  <c r="L1145" i="1" l="1"/>
  <c r="N1146" i="1"/>
  <c r="L1146" i="1" l="1"/>
  <c r="N1147" i="1"/>
  <c r="N1148" i="1" l="1"/>
  <c r="L1147" i="1"/>
  <c r="L1148" i="1" l="1"/>
  <c r="N1149" i="1"/>
  <c r="L1149" i="1" l="1"/>
  <c r="N1150" i="1"/>
  <c r="L1150" i="1" l="1"/>
  <c r="N1151" i="1"/>
  <c r="L1151" i="1" l="1"/>
  <c r="N1152" i="1"/>
  <c r="L1152" i="1" l="1"/>
  <c r="L1153" i="1" s="1"/>
  <c r="L1154" i="1" s="1"/>
  <c r="L1155" i="1" s="1"/>
  <c r="L1156" i="1" s="1"/>
  <c r="L1157" i="1" s="1"/>
  <c r="L1158" i="1" s="1"/>
  <c r="L1159" i="1" s="1"/>
  <c r="L1160" i="1" s="1"/>
  <c r="L1161" i="1" s="1"/>
  <c r="L1162" i="1" s="1"/>
  <c r="L1163" i="1" s="1"/>
  <c r="L1164" i="1" s="1"/>
  <c r="L1165" i="1" s="1"/>
  <c r="L1166" i="1" s="1"/>
  <c r="L1167" i="1" s="1"/>
  <c r="L1168" i="1" s="1"/>
  <c r="L1169" i="1" s="1"/>
  <c r="L1170" i="1" s="1"/>
  <c r="L1171" i="1" s="1"/>
  <c r="L1172" i="1" s="1"/>
  <c r="L1173" i="1" s="1"/>
  <c r="L1174" i="1" s="1"/>
  <c r="L1175" i="1" s="1"/>
  <c r="L1176" i="1" s="1"/>
  <c r="L1177" i="1" s="1"/>
  <c r="L1178" i="1" s="1"/>
  <c r="L1179" i="1" s="1"/>
  <c r="L1180" i="1" s="1"/>
  <c r="L1181" i="1" s="1"/>
  <c r="L1182" i="1" s="1"/>
  <c r="L1183" i="1" s="1"/>
  <c r="L1184" i="1" s="1"/>
  <c r="L1185" i="1" s="1"/>
  <c r="L1186" i="1" s="1"/>
  <c r="L1187" i="1" s="1"/>
  <c r="L1188" i="1" s="1"/>
  <c r="L1189" i="1" s="1"/>
  <c r="L1190" i="1" s="1"/>
  <c r="L1191" i="1" s="1"/>
  <c r="L1192" i="1" s="1"/>
  <c r="L1193" i="1" s="1"/>
  <c r="L1194" i="1" s="1"/>
  <c r="L1195" i="1" s="1"/>
  <c r="L1196" i="1" s="1"/>
  <c r="L1197" i="1" s="1"/>
  <c r="L1198" i="1" s="1"/>
  <c r="L1199" i="1" s="1"/>
  <c r="L1200" i="1" s="1"/>
  <c r="L1201" i="1" s="1"/>
  <c r="L1202" i="1" s="1"/>
  <c r="L1203" i="1" s="1"/>
  <c r="L1204" i="1" s="1"/>
  <c r="L1205" i="1" s="1"/>
  <c r="L1206" i="1" s="1"/>
  <c r="L1207" i="1" s="1"/>
  <c r="L1208" i="1" s="1"/>
  <c r="L1209" i="1" s="1"/>
  <c r="L1210" i="1" s="1"/>
  <c r="L1211" i="1" s="1"/>
  <c r="L1212" i="1" s="1"/>
  <c r="L1213" i="1" s="1"/>
  <c r="L1214" i="1" s="1"/>
  <c r="L1215" i="1" s="1"/>
  <c r="L1216" i="1" s="1"/>
  <c r="L1217" i="1" s="1"/>
  <c r="L1218" i="1" s="1"/>
  <c r="L1219" i="1" s="1"/>
  <c r="L1220" i="1" s="1"/>
  <c r="L1221" i="1" s="1"/>
  <c r="L1222" i="1" s="1"/>
  <c r="L1223" i="1" s="1"/>
  <c r="L1224" i="1" s="1"/>
  <c r="L1225" i="1" s="1"/>
  <c r="L1226" i="1" s="1"/>
  <c r="L1227" i="1" s="1"/>
  <c r="L1228" i="1" s="1"/>
  <c r="L1229" i="1" s="1"/>
  <c r="L1230" i="1" s="1"/>
  <c r="L1231" i="1" s="1"/>
  <c r="L1232" i="1" s="1"/>
  <c r="L1233" i="1" s="1"/>
  <c r="L1234" i="1" s="1"/>
  <c r="L1235" i="1" s="1"/>
  <c r="L1236" i="1" s="1"/>
  <c r="L1237" i="1" s="1"/>
  <c r="L1238" i="1" s="1"/>
  <c r="L1239" i="1" s="1"/>
  <c r="L1240" i="1" s="1"/>
  <c r="L1241" i="1" s="1"/>
  <c r="L1242" i="1" s="1"/>
  <c r="L1243" i="1" s="1"/>
  <c r="L1244" i="1" s="1"/>
  <c r="L1245" i="1" s="1"/>
  <c r="N1153" i="1"/>
  <c r="N1154" i="1" s="1"/>
  <c r="N1155" i="1" s="1"/>
  <c r="N1156" i="1" s="1"/>
  <c r="N1157" i="1" s="1"/>
  <c r="N1158" i="1" s="1"/>
  <c r="N1159" i="1" s="1"/>
  <c r="N1160" i="1" s="1"/>
  <c r="N1161" i="1" s="1"/>
  <c r="L1246" i="1" l="1"/>
  <c r="L1247" i="1" s="1"/>
  <c r="L1248" i="1" s="1"/>
  <c r="L1249" i="1" s="1"/>
  <c r="L1250" i="1" s="1"/>
  <c r="L1251" i="1" s="1"/>
  <c r="L1252" i="1" s="1"/>
  <c r="L1253" i="1" s="1"/>
  <c r="L1254" i="1" s="1"/>
  <c r="L1255" i="1" s="1"/>
  <c r="L1256" i="1" s="1"/>
  <c r="L1257" i="1" s="1"/>
  <c r="L1258" i="1" s="1"/>
  <c r="L1259" i="1" s="1"/>
  <c r="L1260" i="1" s="1"/>
  <c r="L1261" i="1" s="1"/>
  <c r="L1262" i="1" s="1"/>
  <c r="L1263" i="1" s="1"/>
  <c r="L1264" i="1" s="1"/>
  <c r="L1265" i="1" s="1"/>
  <c r="L1266" i="1" s="1"/>
  <c r="L1267" i="1" s="1"/>
  <c r="L1268" i="1" s="1"/>
  <c r="L1269" i="1" s="1"/>
  <c r="L1270" i="1" s="1"/>
  <c r="L1271" i="1" s="1"/>
  <c r="L1272" i="1" s="1"/>
  <c r="L1273" i="1" s="1"/>
  <c r="L1274" i="1" s="1"/>
  <c r="L1275" i="1" s="1"/>
  <c r="L1276" i="1" s="1"/>
  <c r="L1277" i="1" s="1"/>
  <c r="L1278" i="1" s="1"/>
  <c r="L1279" i="1" s="1"/>
  <c r="L1280" i="1" s="1"/>
  <c r="L1281" i="1" s="1"/>
  <c r="L1282" i="1" s="1"/>
  <c r="L1283" i="1" s="1"/>
  <c r="L1284" i="1" s="1"/>
  <c r="L1285" i="1" s="1"/>
  <c r="L1286" i="1" s="1"/>
  <c r="L1287" i="1" s="1"/>
  <c r="L1288" i="1" s="1"/>
  <c r="L1289" i="1" s="1"/>
  <c r="L1290" i="1" s="1"/>
  <c r="L1291" i="1" s="1"/>
  <c r="L1292" i="1" s="1"/>
  <c r="L1293" i="1" s="1"/>
  <c r="L1294" i="1" s="1"/>
  <c r="L1295" i="1" s="1"/>
  <c r="L1296" i="1" s="1"/>
  <c r="L1297" i="1" s="1"/>
  <c r="L1298" i="1" s="1"/>
  <c r="L1299" i="1" s="1"/>
  <c r="L1300" i="1" s="1"/>
  <c r="L1301" i="1" s="1"/>
  <c r="L1302" i="1" s="1"/>
  <c r="L1303" i="1" s="1"/>
  <c r="L1304" i="1" s="1"/>
  <c r="L1305" i="1" s="1"/>
  <c r="L1306" i="1" s="1"/>
  <c r="L1307" i="1" s="1"/>
  <c r="L1308" i="1" s="1"/>
  <c r="L1309" i="1" s="1"/>
  <c r="L1310" i="1" s="1"/>
  <c r="L1311" i="1" s="1"/>
  <c r="L1312" i="1" s="1"/>
  <c r="L1313" i="1" s="1"/>
  <c r="L1314" i="1" s="1"/>
  <c r="L1315" i="1" s="1"/>
  <c r="L1316" i="1" s="1"/>
  <c r="L1317" i="1" s="1"/>
  <c r="L1318" i="1" s="1"/>
  <c r="L1319" i="1" s="1"/>
  <c r="L1320" i="1" s="1"/>
  <c r="L1321" i="1" s="1"/>
  <c r="L1322" i="1" s="1"/>
  <c r="L1323" i="1" s="1"/>
  <c r="L1324" i="1" s="1"/>
  <c r="L1325" i="1" s="1"/>
  <c r="L1326" i="1" s="1"/>
  <c r="L1327" i="1" s="1"/>
  <c r="L1328" i="1" s="1"/>
  <c r="L1329" i="1" s="1"/>
  <c r="L1330" i="1" s="1"/>
  <c r="L1331" i="1" s="1"/>
  <c r="L1332" i="1" s="1"/>
  <c r="L1333" i="1" s="1"/>
  <c r="L1334" i="1" s="1"/>
  <c r="L1335" i="1" s="1"/>
  <c r="L1336" i="1" s="1"/>
  <c r="L1337" i="1" s="1"/>
  <c r="L1338" i="1" s="1"/>
  <c r="L1339" i="1" s="1"/>
  <c r="L1340" i="1" s="1"/>
  <c r="L1341" i="1" s="1"/>
  <c r="L1342" i="1" s="1"/>
  <c r="L1343" i="1" s="1"/>
  <c r="L1344" i="1" s="1"/>
  <c r="L1345" i="1" s="1"/>
  <c r="L1346" i="1" s="1"/>
  <c r="L1347" i="1" s="1"/>
  <c r="L1348" i="1" s="1"/>
  <c r="L1349" i="1" s="1"/>
  <c r="L1350" i="1" s="1"/>
  <c r="L1351" i="1" s="1"/>
  <c r="L1352" i="1" s="1"/>
  <c r="L1353" i="1" s="1"/>
  <c r="L1354" i="1" s="1"/>
  <c r="L1355" i="1" s="1"/>
  <c r="L1356" i="1" s="1"/>
  <c r="L1357" i="1" s="1"/>
  <c r="L1358" i="1" s="1"/>
  <c r="L1359" i="1" s="1"/>
  <c r="L1360" i="1" s="1"/>
  <c r="L1361" i="1" s="1"/>
  <c r="L1362" i="1" s="1"/>
  <c r="L1363" i="1" s="1"/>
  <c r="L1364" i="1" s="1"/>
  <c r="L1365" i="1" s="1"/>
  <c r="L1366" i="1" s="1"/>
  <c r="L1367" i="1" s="1"/>
  <c r="L1368" i="1" s="1"/>
  <c r="L1369" i="1" s="1"/>
  <c r="L1370" i="1" s="1"/>
  <c r="L1371" i="1" s="1"/>
  <c r="L1372" i="1" s="1"/>
  <c r="L1373" i="1" s="1"/>
  <c r="L1374" i="1" s="1"/>
  <c r="L1375" i="1" s="1"/>
  <c r="L1376" i="1" s="1"/>
  <c r="L1377" i="1" s="1"/>
  <c r="L1378" i="1" s="1"/>
  <c r="L1379" i="1" s="1"/>
  <c r="L1380" i="1" s="1"/>
  <c r="L1381" i="1" s="1"/>
  <c r="L1382" i="1" s="1"/>
  <c r="L1383" i="1" s="1"/>
  <c r="L1384" i="1" s="1"/>
  <c r="L1385" i="1" s="1"/>
  <c r="L1386" i="1" s="1"/>
  <c r="L1387" i="1" s="1"/>
  <c r="L1388" i="1" s="1"/>
  <c r="L1389" i="1" s="1"/>
  <c r="L1390" i="1" s="1"/>
  <c r="L1391" i="1" s="1"/>
  <c r="L1392" i="1" s="1"/>
  <c r="L1393" i="1" s="1"/>
  <c r="L1394" i="1" s="1"/>
  <c r="L1395" i="1" s="1"/>
  <c r="L1396" i="1" s="1"/>
  <c r="L1397" i="1" s="1"/>
  <c r="L1398" i="1" s="1"/>
  <c r="L1399" i="1" s="1"/>
  <c r="L1400" i="1" s="1"/>
  <c r="L1401" i="1" s="1"/>
  <c r="L1402" i="1" s="1"/>
  <c r="L1403" i="1" s="1"/>
  <c r="L1404" i="1" s="1"/>
  <c r="L1405" i="1" s="1"/>
  <c r="L1406" i="1" s="1"/>
  <c r="L1407" i="1" s="1"/>
  <c r="L1408" i="1" s="1"/>
  <c r="L1409" i="1" s="1"/>
  <c r="L1410" i="1" s="1"/>
  <c r="L1411" i="1" s="1"/>
</calcChain>
</file>

<file path=xl/sharedStrings.xml><?xml version="1.0" encoding="utf-8"?>
<sst xmlns="http://schemas.openxmlformats.org/spreadsheetml/2006/main" count="11633" uniqueCount="3504">
  <si>
    <t>繰越</t>
    <rPh sb="0" eb="2">
      <t>クリコシ</t>
    </rPh>
    <phoneticPr fontId="7"/>
  </si>
  <si>
    <t>オリンピック基金終了に伴い残金繰込み</t>
    <rPh sb="6" eb="8">
      <t>キキン</t>
    </rPh>
    <rPh sb="8" eb="10">
      <t>シュウリョウ</t>
    </rPh>
    <rPh sb="11" eb="12">
      <t>トモナ</t>
    </rPh>
    <rPh sb="13" eb="15">
      <t>ザンキン</t>
    </rPh>
    <rPh sb="15" eb="17">
      <t>クリコ</t>
    </rPh>
    <phoneticPr fontId="7"/>
  </si>
  <si>
    <t>23年度</t>
    <rPh sb="2" eb="4">
      <t>ネンド</t>
    </rPh>
    <phoneticPr fontId="3"/>
  </si>
  <si>
    <t>助成金</t>
    <rPh sb="0" eb="3">
      <t>ジョセイキン</t>
    </rPh>
    <phoneticPr fontId="7"/>
  </si>
  <si>
    <t>NBA</t>
    <phoneticPr fontId="7"/>
  </si>
  <si>
    <t>第10回JOCｶｯﾌﾟ本戦  交通費</t>
    <rPh sb="0" eb="1">
      <t>ダイ</t>
    </rPh>
    <rPh sb="3" eb="4">
      <t>カイ</t>
    </rPh>
    <rPh sb="11" eb="13">
      <t>ホンセン</t>
    </rPh>
    <rPh sb="15" eb="18">
      <t>コウツウヒ</t>
    </rPh>
    <phoneticPr fontId="7"/>
  </si>
  <si>
    <t>NBA,NSF共通年初</t>
    <rPh sb="7" eb="9">
      <t>キョウツウ</t>
    </rPh>
    <rPh sb="9" eb="11">
      <t>ネンショ</t>
    </rPh>
    <phoneticPr fontId="3"/>
  </si>
  <si>
    <t>手数料</t>
    <rPh sb="0" eb="3">
      <t>テスウリョウ</t>
    </rPh>
    <phoneticPr fontId="7"/>
  </si>
  <si>
    <t>〃</t>
    <phoneticPr fontId="7"/>
  </si>
  <si>
    <t>証明書手数料</t>
    <rPh sb="0" eb="2">
      <t>ショウメイ</t>
    </rPh>
    <rPh sb="2" eb="3">
      <t>ショ</t>
    </rPh>
    <rPh sb="3" eb="6">
      <t>テスウリョウ</t>
    </rPh>
    <phoneticPr fontId="7"/>
  </si>
  <si>
    <t>交通費</t>
    <rPh sb="0" eb="3">
      <t>コウツウヒ</t>
    </rPh>
    <phoneticPr fontId="7"/>
  </si>
  <si>
    <t>ｱｼﾞｱ大会韓国会議</t>
    <rPh sb="4" eb="6">
      <t>タイカイ</t>
    </rPh>
    <rPh sb="6" eb="8">
      <t>カンコク</t>
    </rPh>
    <rPh sb="8" eb="10">
      <t>カイギ</t>
    </rPh>
    <phoneticPr fontId="7"/>
  </si>
  <si>
    <t>ｱｼﾞｱ大会予選開催費</t>
    <rPh sb="4" eb="6">
      <t>タイカイ</t>
    </rPh>
    <rPh sb="6" eb="8">
      <t>ヨセン</t>
    </rPh>
    <rPh sb="8" eb="10">
      <t>カイサイ</t>
    </rPh>
    <rPh sb="10" eb="11">
      <t>ヒ</t>
    </rPh>
    <phoneticPr fontId="7"/>
  </si>
  <si>
    <t>NSF</t>
    <phoneticPr fontId="7"/>
  </si>
  <si>
    <t>委員会交通費</t>
    <rPh sb="0" eb="3">
      <t>イインカイ</t>
    </rPh>
    <rPh sb="3" eb="6">
      <t>コウツウヒ</t>
    </rPh>
    <phoneticPr fontId="7"/>
  </si>
  <si>
    <t>受取利息</t>
    <rPh sb="0" eb="2">
      <t>ウケトリ</t>
    </rPh>
    <rPh sb="2" eb="4">
      <t>リソク</t>
    </rPh>
    <phoneticPr fontId="7"/>
  </si>
  <si>
    <t>三井住友</t>
    <rPh sb="0" eb="2">
      <t>ミツイ</t>
    </rPh>
    <rPh sb="2" eb="4">
      <t>スミトモ</t>
    </rPh>
    <phoneticPr fontId="7"/>
  </si>
  <si>
    <t>普通預金利息</t>
    <rPh sb="0" eb="2">
      <t>フツウ</t>
    </rPh>
    <rPh sb="2" eb="4">
      <t>ヨキン</t>
    </rPh>
    <rPh sb="4" eb="6">
      <t>リソク</t>
    </rPh>
    <phoneticPr fontId="7"/>
  </si>
  <si>
    <t>交通費 仮払</t>
    <rPh sb="0" eb="3">
      <t>コウツウヒ</t>
    </rPh>
    <rPh sb="4" eb="5">
      <t>カリ</t>
    </rPh>
    <rPh sb="5" eb="6">
      <t>ハラ</t>
    </rPh>
    <phoneticPr fontId="7"/>
  </si>
  <si>
    <t>全国代表者会議 交通費仮払い</t>
    <rPh sb="0" eb="2">
      <t>ゼンコク</t>
    </rPh>
    <rPh sb="2" eb="5">
      <t>ダイヒョウシャ</t>
    </rPh>
    <rPh sb="5" eb="7">
      <t>カイギ</t>
    </rPh>
    <rPh sb="8" eb="11">
      <t>コウツウヒ</t>
    </rPh>
    <rPh sb="11" eb="12">
      <t>カリ</t>
    </rPh>
    <rPh sb="12" eb="13">
      <t>バラ</t>
    </rPh>
    <phoneticPr fontId="7"/>
  </si>
  <si>
    <t>ｼﾞｭﾆｱ  世界ﾌﾟｰﾙ選手権  航空券代金暫定</t>
    <rPh sb="7" eb="9">
      <t>セカイ</t>
    </rPh>
    <rPh sb="13" eb="16">
      <t>センシュケン</t>
    </rPh>
    <rPh sb="18" eb="21">
      <t>コウクウケン</t>
    </rPh>
    <rPh sb="21" eb="23">
      <t>ダイキン</t>
    </rPh>
    <rPh sb="23" eb="25">
      <t>ザンテイ</t>
    </rPh>
    <phoneticPr fontId="7"/>
  </si>
  <si>
    <t>報奨金</t>
    <rPh sb="0" eb="3">
      <t>ホウショウキン</t>
    </rPh>
    <phoneticPr fontId="7"/>
  </si>
  <si>
    <t>第16回ｱｼﾞｱ大会 広州</t>
    <rPh sb="0" eb="1">
      <t>ダイ</t>
    </rPh>
    <rPh sb="3" eb="4">
      <t>カイ</t>
    </rPh>
    <rPh sb="8" eb="10">
      <t>タイカイ</t>
    </rPh>
    <rPh sb="11" eb="13">
      <t>コウシュウ</t>
    </rPh>
    <phoneticPr fontId="7"/>
  </si>
  <si>
    <t>仮払清算</t>
    <rPh sb="0" eb="1">
      <t>カリ</t>
    </rPh>
    <rPh sb="1" eb="2">
      <t>ハラ</t>
    </rPh>
    <rPh sb="2" eb="4">
      <t>セイサン</t>
    </rPh>
    <phoneticPr fontId="7"/>
  </si>
  <si>
    <t>8/25全国代表者会議 交通費清算</t>
    <rPh sb="4" eb="6">
      <t>ゼンコク</t>
    </rPh>
    <rPh sb="6" eb="9">
      <t>ダイヒョウシャ</t>
    </rPh>
    <rPh sb="9" eb="11">
      <t>カイギ</t>
    </rPh>
    <rPh sb="12" eb="15">
      <t>コウツウヒ</t>
    </rPh>
    <rPh sb="15" eb="17">
      <t>セイサン</t>
    </rPh>
    <phoneticPr fontId="7"/>
  </si>
  <si>
    <t>協力金(支部)</t>
    <rPh sb="0" eb="3">
      <t>キョウリョクキン</t>
    </rPh>
    <rPh sb="4" eb="6">
      <t>シブ</t>
    </rPh>
    <phoneticPr fontId="7"/>
  </si>
  <si>
    <t>JWBA</t>
    <phoneticPr fontId="7"/>
  </si>
  <si>
    <t>平成23年度分 支部割当協力金</t>
    <rPh sb="0" eb="2">
      <t>ヘイセイ</t>
    </rPh>
    <rPh sb="4" eb="6">
      <t>ネンド</t>
    </rPh>
    <rPh sb="6" eb="7">
      <t>ブン</t>
    </rPh>
    <rPh sb="8" eb="10">
      <t>シブ</t>
    </rPh>
    <rPh sb="10" eb="12">
      <t>ワリアテ</t>
    </rPh>
    <rPh sb="12" eb="15">
      <t>キョウリョクキン</t>
    </rPh>
    <phoneticPr fontId="7"/>
  </si>
  <si>
    <t>JSA</t>
    <phoneticPr fontId="7"/>
  </si>
  <si>
    <t>川崎市友好都市20周年記念展示</t>
    <rPh sb="0" eb="3">
      <t>カワサキシ</t>
    </rPh>
    <rPh sb="3" eb="5">
      <t>ユウコウ</t>
    </rPh>
    <rPh sb="5" eb="7">
      <t>トシ</t>
    </rPh>
    <rPh sb="9" eb="11">
      <t>シュウネン</t>
    </rPh>
    <rPh sb="11" eb="13">
      <t>キネン</t>
    </rPh>
    <rPh sb="13" eb="15">
      <t>テンジ</t>
    </rPh>
    <phoneticPr fontId="7"/>
  </si>
  <si>
    <t>22/11/24 ｼﾞｭﾆｱ 世界ﾌﾟｰﾙ選手権 航空代金仮払清算 JOC助成</t>
    <rPh sb="15" eb="16">
      <t>セカイ</t>
    </rPh>
    <rPh sb="19" eb="22">
      <t>センシュケン</t>
    </rPh>
    <rPh sb="22" eb="23">
      <t>　</t>
    </rPh>
    <rPh sb="23" eb="24">
      <t>コウクウ</t>
    </rPh>
    <rPh sb="25" eb="27">
      <t>ダイキン</t>
    </rPh>
    <rPh sb="27" eb="29">
      <t>カリバライ</t>
    </rPh>
    <rPh sb="29" eb="31">
      <t>セイサン</t>
    </rPh>
    <rPh sb="31" eb="32">
      <t>　</t>
    </rPh>
    <rPh sb="32" eb="35">
      <t>ＪＯＣ</t>
    </rPh>
    <phoneticPr fontId="7"/>
  </si>
  <si>
    <t>協力金(大会)</t>
    <rPh sb="0" eb="3">
      <t>キョウリョクキン</t>
    </rPh>
    <rPh sb="4" eb="6">
      <t>タイカイ</t>
    </rPh>
    <phoneticPr fontId="7"/>
  </si>
  <si>
    <t>JPBF</t>
    <phoneticPr fontId="7"/>
  </si>
  <si>
    <t>第17回東京ｵｰﾌﾟﾝ 2/5,6    48名</t>
    <phoneticPr fontId="7"/>
  </si>
  <si>
    <t xml:space="preserve">  〃</t>
    <phoneticPr fontId="7"/>
  </si>
  <si>
    <t xml:space="preserve">第23回全日本ｱｰﾃｨｽﾃｨｯｸ選手権 2/20    12名 </t>
    <rPh sb="4" eb="7">
      <t>ゼンニホン</t>
    </rPh>
    <rPh sb="16" eb="19">
      <t>センシュケン</t>
    </rPh>
    <phoneticPr fontId="7"/>
  </si>
  <si>
    <t>協力金(記載)</t>
    <rPh sb="0" eb="3">
      <t>キョウリョクキン</t>
    </rPh>
    <rPh sb="4" eb="6">
      <t>キサイ</t>
    </rPh>
    <phoneticPr fontId="7"/>
  </si>
  <si>
    <t xml:space="preserve">第17回東京ｵｰﾌﾟﾝ 2/5,6  記載料 </t>
    <rPh sb="19" eb="21">
      <t>キサイ</t>
    </rPh>
    <rPh sb="21" eb="22">
      <t>リョウ</t>
    </rPh>
    <phoneticPr fontId="7"/>
  </si>
  <si>
    <t>第23回全日本ｱｰﾃｨｽﾃｨｯｸ選手権 2/20  記載料</t>
    <rPh sb="4" eb="7">
      <t>ゼンニホン</t>
    </rPh>
    <rPh sb="16" eb="19">
      <t>センシュケン</t>
    </rPh>
    <rPh sb="26" eb="28">
      <t>キサイ</t>
    </rPh>
    <rPh sb="28" eb="29">
      <t>リョウ</t>
    </rPh>
    <phoneticPr fontId="7"/>
  </si>
  <si>
    <t>事務費</t>
    <rPh sb="0" eb="3">
      <t>ジムヒ</t>
    </rPh>
    <phoneticPr fontId="7"/>
  </si>
  <si>
    <t>委員会事務  郵送､印鑑</t>
    <rPh sb="0" eb="3">
      <t>イインカイ</t>
    </rPh>
    <rPh sb="3" eb="5">
      <t>ジム</t>
    </rPh>
    <rPh sb="7" eb="9">
      <t>ユウソウ</t>
    </rPh>
    <rPh sb="10" eb="12">
      <t>インカン</t>
    </rPh>
    <phoneticPr fontId="7"/>
  </si>
  <si>
    <t xml:space="preserve">静岡支部 </t>
  </si>
  <si>
    <t>証明書手数料</t>
  </si>
  <si>
    <t xml:space="preserve">北海道支部 </t>
  </si>
  <si>
    <t>平成23年度分 支部割当協力金</t>
    <rPh sb="0" eb="2">
      <t>ヘイセイ</t>
    </rPh>
    <rPh sb="4" eb="6">
      <t>ネンド</t>
    </rPh>
    <rPh sb="6" eb="7">
      <t>ブン</t>
    </rPh>
    <phoneticPr fontId="7"/>
  </si>
  <si>
    <t>埼玉支部</t>
    <rPh sb="2" eb="4">
      <t>シブ</t>
    </rPh>
    <phoneticPr fontId="7"/>
  </si>
  <si>
    <t>平成23年度分 支部割当協力金</t>
    <phoneticPr fontId="7"/>
  </si>
  <si>
    <t>振込手数料</t>
    <rPh sb="0" eb="2">
      <t>フリコミ</t>
    </rPh>
    <rPh sb="2" eb="5">
      <t>テスウリョウ</t>
    </rPh>
    <phoneticPr fontId="7"/>
  </si>
  <si>
    <t>誤入金</t>
    <rPh sb="0" eb="1">
      <t>ゴ</t>
    </rPh>
    <rPh sb="1" eb="3">
      <t>ニュウキン</t>
    </rPh>
    <phoneticPr fontId="7"/>
  </si>
  <si>
    <t xml:space="preserve">中部支部 </t>
  </si>
  <si>
    <t>〃</t>
    <phoneticPr fontId="7"/>
  </si>
  <si>
    <t>誤入金返却</t>
    <rPh sb="0" eb="1">
      <t>ゴ</t>
    </rPh>
    <rPh sb="1" eb="3">
      <t>ニュウキン</t>
    </rPh>
    <rPh sb="3" eb="5">
      <t>ヘンキャク</t>
    </rPh>
    <phoneticPr fontId="7"/>
  </si>
  <si>
    <t>誤入金 4/27 返却</t>
    <rPh sb="0" eb="1">
      <t>ゴ</t>
    </rPh>
    <rPh sb="1" eb="3">
      <t>ニュウキン</t>
    </rPh>
    <rPh sb="9" eb="11">
      <t>ヘンキャク</t>
    </rPh>
    <phoneticPr fontId="7"/>
  </si>
  <si>
    <t>世界10ボール選手権　第3位　赤狩山　幸男  ﾌｨﾘﾋﾟﾝ</t>
    <rPh sb="0" eb="2">
      <t>セカイ</t>
    </rPh>
    <rPh sb="7" eb="10">
      <t>センシュケン</t>
    </rPh>
    <rPh sb="11" eb="12">
      <t>ダイ</t>
    </rPh>
    <rPh sb="13" eb="14">
      <t>イ</t>
    </rPh>
    <rPh sb="15" eb="16">
      <t>アカ</t>
    </rPh>
    <rPh sb="16" eb="17">
      <t>カリ</t>
    </rPh>
    <rPh sb="17" eb="18">
      <t>ヤマ</t>
    </rPh>
    <rPh sb="19" eb="21">
      <t>ユキオ</t>
    </rPh>
    <phoneticPr fontId="7"/>
  </si>
  <si>
    <t>世界アーティスティック選手権　第3位　界　敦康  ﾌﾗﾝｽ</t>
    <rPh sb="0" eb="2">
      <t>セカイ</t>
    </rPh>
    <rPh sb="11" eb="14">
      <t>センシュケン</t>
    </rPh>
    <rPh sb="15" eb="16">
      <t>ダイ</t>
    </rPh>
    <rPh sb="17" eb="18">
      <t>イ</t>
    </rPh>
    <rPh sb="19" eb="20">
      <t>カイ</t>
    </rPh>
    <rPh sb="21" eb="22">
      <t>アツシ</t>
    </rPh>
    <rPh sb="22" eb="23">
      <t>ヤス</t>
    </rPh>
    <phoneticPr fontId="7"/>
  </si>
  <si>
    <t>四国支部　</t>
  </si>
  <si>
    <t>預り金</t>
    <rPh sb="0" eb="1">
      <t>アズ</t>
    </rPh>
    <rPh sb="2" eb="3">
      <t>キン</t>
    </rPh>
    <phoneticPr fontId="7"/>
  </si>
  <si>
    <t>〃  NBA集金代行分</t>
    <rPh sb="6" eb="8">
      <t>シュウキン</t>
    </rPh>
    <rPh sb="8" eb="10">
      <t>ダイコウ</t>
    </rPh>
    <rPh sb="10" eb="11">
      <t>ブン</t>
    </rPh>
    <phoneticPr fontId="7"/>
  </si>
  <si>
    <t>平成23年度分　支部割当協力金</t>
    <rPh sb="0" eb="2">
      <t>ヘイセイ</t>
    </rPh>
    <rPh sb="4" eb="6">
      <t>ネンド</t>
    </rPh>
    <rPh sb="6" eb="7">
      <t>ブン</t>
    </rPh>
    <rPh sb="8" eb="10">
      <t>シブ</t>
    </rPh>
    <rPh sb="10" eb="12">
      <t>ワリアテ</t>
    </rPh>
    <rPh sb="12" eb="15">
      <t>キョウリョクキン</t>
    </rPh>
    <phoneticPr fontId="7"/>
  </si>
  <si>
    <t>九州支部　</t>
  </si>
  <si>
    <t>第36回九州オープン　6/12　213名</t>
    <rPh sb="0" eb="1">
      <t>ダイ</t>
    </rPh>
    <rPh sb="3" eb="4">
      <t>カイ</t>
    </rPh>
    <rPh sb="4" eb="6">
      <t>キュウシュウ</t>
    </rPh>
    <rPh sb="19" eb="20">
      <t>メイ</t>
    </rPh>
    <phoneticPr fontId="7"/>
  </si>
  <si>
    <t>〃</t>
    <phoneticPr fontId="7"/>
  </si>
  <si>
    <t>預り金</t>
  </si>
  <si>
    <t>世界9ボール選手権　優勝　赤狩山　幸男  ｶﾀｰﾙ</t>
    <rPh sb="0" eb="2">
      <t>セカイ</t>
    </rPh>
    <rPh sb="6" eb="9">
      <t>センシュケン</t>
    </rPh>
    <rPh sb="10" eb="12">
      <t>ユウショウ</t>
    </rPh>
    <rPh sb="13" eb="14">
      <t>アカ</t>
    </rPh>
    <rPh sb="14" eb="15">
      <t>カリ</t>
    </rPh>
    <rPh sb="15" eb="16">
      <t>ヤマ</t>
    </rPh>
    <rPh sb="17" eb="19">
      <t>ユキオ</t>
    </rPh>
    <phoneticPr fontId="7"/>
  </si>
  <si>
    <t>関西支部</t>
    <rPh sb="0" eb="2">
      <t>カンサイ</t>
    </rPh>
    <rPh sb="2" eb="4">
      <t>シブ</t>
    </rPh>
    <phoneticPr fontId="7"/>
  </si>
  <si>
    <t>第11回JOCｶｯﾌﾟ本戦  交通費</t>
    <rPh sb="0" eb="1">
      <t>ダイ</t>
    </rPh>
    <rPh sb="3" eb="4">
      <t>カイ</t>
    </rPh>
    <rPh sb="11" eb="13">
      <t>ホンセン</t>
    </rPh>
    <rPh sb="15" eb="18">
      <t>コウツウヒ</t>
    </rPh>
    <phoneticPr fontId="7"/>
  </si>
  <si>
    <t xml:space="preserve">京都府協会  </t>
  </si>
  <si>
    <t>第16回京都ｵｰﾌﾟﾝ  2/20  201名</t>
    <rPh sb="0" eb="1">
      <t>ダイ</t>
    </rPh>
    <rPh sb="3" eb="4">
      <t>カイ</t>
    </rPh>
    <rPh sb="4" eb="6">
      <t>キョウト</t>
    </rPh>
    <rPh sb="22" eb="23">
      <t>メイ</t>
    </rPh>
    <phoneticPr fontId="7"/>
  </si>
  <si>
    <t>第22回JAPAN CUP 48名</t>
    <rPh sb="0" eb="1">
      <t>ダイ</t>
    </rPh>
    <rPh sb="3" eb="4">
      <t>カイ</t>
    </rPh>
    <rPh sb="16" eb="17">
      <t>メイ</t>
    </rPh>
    <phoneticPr fontId="7"/>
  </si>
  <si>
    <t>中部支部</t>
    <rPh sb="0" eb="2">
      <t>チュウブ</t>
    </rPh>
    <rPh sb="2" eb="4">
      <t>シブ</t>
    </rPh>
    <phoneticPr fontId="7"/>
  </si>
  <si>
    <t>第16回東海ﾅｲﾝﾎﾞｰﾙｸﾞﾗﾝﾌﾟﾘ  9/10,11 150名</t>
    <rPh sb="0" eb="1">
      <t>ダイ</t>
    </rPh>
    <rPh sb="3" eb="4">
      <t>カイ</t>
    </rPh>
    <rPh sb="4" eb="6">
      <t>トウカイ</t>
    </rPh>
    <rPh sb="33" eb="34">
      <t>メイ</t>
    </rPh>
    <phoneticPr fontId="7"/>
  </si>
  <si>
    <t>第11回東海ﾚﾃﾞｨｰｽﾅｲﾝﾎﾞｰﾙｸﾞﾗﾝﾌﾟﾘ  9/10,11 43名</t>
    <rPh sb="0" eb="1">
      <t>ダイ</t>
    </rPh>
    <rPh sb="3" eb="4">
      <t>カイ</t>
    </rPh>
    <rPh sb="4" eb="6">
      <t>トウカイ</t>
    </rPh>
    <rPh sb="38" eb="39">
      <t>メイ</t>
    </rPh>
    <phoneticPr fontId="7"/>
  </si>
  <si>
    <t>第8回中部ｽﾎﾟｰﾂﾋﾞﾘﾔｰﾄﾞﾌｪｱ</t>
    <rPh sb="0" eb="1">
      <t>ダイ</t>
    </rPh>
    <rPh sb="2" eb="3">
      <t>カイ</t>
    </rPh>
    <rPh sb="3" eb="5">
      <t>チュウブ</t>
    </rPh>
    <phoneticPr fontId="7"/>
  </si>
  <si>
    <t>JPBA</t>
    <phoneticPr fontId="7"/>
  </si>
  <si>
    <t>第22回関西ﾅｲﾝﾎﾞｰﾙｵｰﾌﾟﾝ(含むﾚﾃﾞｨｰｽｵｰﾌﾟﾝ) 1/22,23 295名</t>
    <rPh sb="0" eb="1">
      <t>ダイ</t>
    </rPh>
    <rPh sb="3" eb="4">
      <t>カイ</t>
    </rPh>
    <rPh sb="4" eb="6">
      <t>カンサイ</t>
    </rPh>
    <rPh sb="19" eb="20">
      <t>フク</t>
    </rPh>
    <rPh sb="45" eb="46">
      <t>メイ</t>
    </rPh>
    <phoneticPr fontId="7"/>
  </si>
  <si>
    <t>第14回8ﾎﾞｰﾙｵｰﾌﾟﾝ  2/6  52名</t>
    <rPh sb="0" eb="1">
      <t>ダイ</t>
    </rPh>
    <rPh sb="3" eb="4">
      <t>カイ</t>
    </rPh>
    <rPh sb="23" eb="24">
      <t>メイ</t>
    </rPh>
    <phoneticPr fontId="7"/>
  </si>
  <si>
    <t>協力金(大会)</t>
  </si>
  <si>
    <t>JPBA</t>
  </si>
  <si>
    <t>第24回ｼﾞｬﾊﾟﾝｵｰﾌﾟﾝ10ﾎﾞｰﾙ  470名</t>
    <phoneticPr fontId="7"/>
  </si>
  <si>
    <t>協力金(記載)</t>
  </si>
  <si>
    <t>〃</t>
  </si>
  <si>
    <t>第61回全日本ﾎﾟｹｯﾄﾋﾞﾘﾔｰﾄﾞ選手権  128名</t>
    <rPh sb="0" eb="1">
      <t>ダイ</t>
    </rPh>
    <rPh sb="3" eb="4">
      <t>カイ</t>
    </rPh>
    <rPh sb="4" eb="7">
      <t>ゼンニホン</t>
    </rPh>
    <rPh sb="19" eb="22">
      <t>センシュケン</t>
    </rPh>
    <rPh sb="27" eb="28">
      <t>メイ</t>
    </rPh>
    <phoneticPr fontId="7"/>
  </si>
  <si>
    <t>JPBA</t>
    <phoneticPr fontId="7"/>
  </si>
  <si>
    <t>第22回全日本女子ｵｰﾌﾟﾝ  35名</t>
    <rPh sb="0" eb="1">
      <t>ダイ</t>
    </rPh>
    <rPh sb="3" eb="4">
      <t>カイ</t>
    </rPh>
    <rPh sb="4" eb="7">
      <t>ゼンニホン</t>
    </rPh>
    <rPh sb="7" eb="9">
      <t>ジョシ</t>
    </rPh>
    <rPh sb="18" eb="19">
      <t>メイ</t>
    </rPh>
    <phoneticPr fontId="7"/>
  </si>
  <si>
    <t>第39回全日本14-1選手権  87名</t>
    <rPh sb="0" eb="1">
      <t>ダイ</t>
    </rPh>
    <rPh sb="3" eb="4">
      <t>カイ</t>
    </rPh>
    <rPh sb="4" eb="7">
      <t>ゼンニホン</t>
    </rPh>
    <rPh sb="11" eb="14">
      <t>センシュケン</t>
    </rPh>
    <rPh sb="18" eb="19">
      <t>メイ</t>
    </rPh>
    <phoneticPr fontId="7"/>
  </si>
  <si>
    <t>第13回九州ﾚﾃﾞｨｰｽｵｰﾌﾟﾝ  45名</t>
    <rPh sb="0" eb="1">
      <t>ダイ</t>
    </rPh>
    <rPh sb="3" eb="4">
      <t>カイ</t>
    </rPh>
    <rPh sb="4" eb="6">
      <t>キュウシュウ</t>
    </rPh>
    <rPh sb="21" eb="22">
      <t>メイ</t>
    </rPh>
    <phoneticPr fontId="7"/>
  </si>
  <si>
    <t>第19回ｼﾞｭﾆｱﾅｲﾝﾎﾞｰﾙ選手権  191名</t>
    <rPh sb="0" eb="1">
      <t>ダイ</t>
    </rPh>
    <rPh sb="3" eb="4">
      <t>カイ</t>
    </rPh>
    <rPh sb="14" eb="17">
      <t>センシュケン</t>
    </rPh>
    <rPh sb="17" eb="18">
      <t>　</t>
    </rPh>
    <rPh sb="18" eb="19">
      <t>　</t>
    </rPh>
    <rPh sb="24" eb="25">
      <t>メイ</t>
    </rPh>
    <phoneticPr fontId="7"/>
  </si>
  <si>
    <t>第10回ｼﾆｱｽﾘｰｸｯｼｮﾝ選手権大会  30名</t>
    <rPh sb="0" eb="1">
      <t>ダイ</t>
    </rPh>
    <rPh sb="3" eb="4">
      <t>カイ</t>
    </rPh>
    <rPh sb="15" eb="16">
      <t>セン</t>
    </rPh>
    <rPh sb="16" eb="17">
      <t>　</t>
    </rPh>
    <rPh sb="17" eb="18">
      <t>　</t>
    </rPh>
    <rPh sb="18" eb="20">
      <t>タイカイ</t>
    </rPh>
    <rPh sb="24" eb="25">
      <t>メイ</t>
    </rPh>
    <phoneticPr fontId="7"/>
  </si>
  <si>
    <t>沖縄支部</t>
    <rPh sb="0" eb="2">
      <t>オキナワ</t>
    </rPh>
    <rPh sb="2" eb="4">
      <t>シブ</t>
    </rPh>
    <phoneticPr fontId="7"/>
  </si>
  <si>
    <t>関東支部</t>
    <rPh sb="0" eb="2">
      <t>カントウ</t>
    </rPh>
    <rPh sb="2" eb="4">
      <t>シブ</t>
    </rPh>
    <phoneticPr fontId="7"/>
  </si>
  <si>
    <t>第24回全国ｽﾎﾟｰﾂﾚｸﾘｴｰｼｮﾝ祭  128名</t>
    <rPh sb="0" eb="1">
      <t>ダイ</t>
    </rPh>
    <rPh sb="3" eb="4">
      <t>カイ</t>
    </rPh>
    <rPh sb="4" eb="6">
      <t>ゼンコク</t>
    </rPh>
    <rPh sb="19" eb="20">
      <t>　</t>
    </rPh>
    <rPh sb="25" eb="26">
      <t>メイ</t>
    </rPh>
    <phoneticPr fontId="7"/>
  </si>
  <si>
    <t>第43回全日本ｶｰﾄﾞﾙ47/2選手権大会　14名</t>
    <rPh sb="0" eb="1">
      <t>ダイ</t>
    </rPh>
    <rPh sb="3" eb="4">
      <t>カイ</t>
    </rPh>
    <rPh sb="24" eb="25">
      <t>メイ</t>
    </rPh>
    <phoneticPr fontId="7"/>
  </si>
  <si>
    <t>JAPA</t>
    <phoneticPr fontId="7"/>
  </si>
  <si>
    <t>第59回全日本ｱﾏﾁｭｱﾎﾟｹｯﾄﾋﾞﾘﾔｰﾄﾞ選手権大会　384名</t>
    <rPh sb="0" eb="1">
      <t>ダイ</t>
    </rPh>
    <rPh sb="3" eb="4">
      <t>カイ</t>
    </rPh>
    <rPh sb="4" eb="5">
      <t>ゼン</t>
    </rPh>
    <rPh sb="5" eb="7">
      <t>ニホン</t>
    </rPh>
    <rPh sb="24" eb="27">
      <t>センシュケン</t>
    </rPh>
    <rPh sb="27" eb="29">
      <t>タイカイ</t>
    </rPh>
    <rPh sb="33" eb="34">
      <t>メイ</t>
    </rPh>
    <phoneticPr fontId="7"/>
  </si>
  <si>
    <t>中部支部</t>
  </si>
  <si>
    <t>神奈川支部</t>
    <rPh sb="0" eb="3">
      <t>カナガワ</t>
    </rPh>
    <rPh sb="3" eb="5">
      <t>シブ</t>
    </rPh>
    <phoneticPr fontId="7"/>
  </si>
  <si>
    <t>預り金清算</t>
    <rPh sb="3" eb="5">
      <t>セイサン</t>
    </rPh>
    <phoneticPr fontId="7"/>
  </si>
  <si>
    <t>NBA</t>
    <phoneticPr fontId="7"/>
  </si>
  <si>
    <t>公認料集金代行分支払い</t>
    <rPh sb="0" eb="2">
      <t>コウニン</t>
    </rPh>
    <rPh sb="2" eb="3">
      <t>リョウ</t>
    </rPh>
    <rPh sb="3" eb="5">
      <t>シュウキン</t>
    </rPh>
    <rPh sb="5" eb="7">
      <t>ダイコウ</t>
    </rPh>
    <rPh sb="7" eb="8">
      <t>ブン</t>
    </rPh>
    <rPh sb="8" eb="10">
      <t>シハラ</t>
    </rPh>
    <phoneticPr fontId="7"/>
  </si>
  <si>
    <t>中国支部</t>
    <rPh sb="0" eb="2">
      <t>チュウゴク</t>
    </rPh>
    <rPh sb="2" eb="4">
      <t>シブ</t>
    </rPh>
    <phoneticPr fontId="7"/>
  </si>
  <si>
    <t>JPBF</t>
    <phoneticPr fontId="7"/>
  </si>
  <si>
    <t>ｱﾀﾞﾑｼﾞｬﾊﾟﾝ杯　NBA集金代行分</t>
    <rPh sb="10" eb="11">
      <t>ハイ</t>
    </rPh>
    <phoneticPr fontId="7"/>
  </si>
  <si>
    <t>第43回全日本ｱﾏﾁｭｱｶｰﾄﾞﾙ42/2  30名</t>
    <rPh sb="0" eb="1">
      <t>ダイ</t>
    </rPh>
    <rPh sb="3" eb="4">
      <t>カイ</t>
    </rPh>
    <rPh sb="4" eb="5">
      <t>ゼン</t>
    </rPh>
    <rPh sb="5" eb="7">
      <t>ニホン</t>
    </rPh>
    <rPh sb="25" eb="26">
      <t>メイ</t>
    </rPh>
    <phoneticPr fontId="7"/>
  </si>
  <si>
    <t>九州支部</t>
    <rPh sb="0" eb="2">
      <t>キュウシュウ</t>
    </rPh>
    <rPh sb="2" eb="4">
      <t>シブ</t>
    </rPh>
    <phoneticPr fontId="7"/>
  </si>
  <si>
    <t>千葉支部</t>
    <rPh sb="0" eb="2">
      <t>チバ</t>
    </rPh>
    <rPh sb="2" eb="4">
      <t>シブ</t>
    </rPh>
    <phoneticPr fontId="7"/>
  </si>
  <si>
    <t>第19回全日本バンド選手権　14名</t>
    <rPh sb="0" eb="1">
      <t>ダイ</t>
    </rPh>
    <rPh sb="3" eb="4">
      <t>カイ</t>
    </rPh>
    <rPh sb="4" eb="5">
      <t>ゼン</t>
    </rPh>
    <rPh sb="5" eb="7">
      <t>ニホン</t>
    </rPh>
    <rPh sb="10" eb="13">
      <t>センシュケン</t>
    </rPh>
    <rPh sb="16" eb="17">
      <t>メイ</t>
    </rPh>
    <phoneticPr fontId="7"/>
  </si>
  <si>
    <t>第15回全日本プロバンド選手権　12名</t>
    <rPh sb="0" eb="1">
      <t>ダイ</t>
    </rPh>
    <rPh sb="3" eb="4">
      <t>カイ</t>
    </rPh>
    <rPh sb="4" eb="5">
      <t>ゼン</t>
    </rPh>
    <rPh sb="5" eb="7">
      <t>ニホン</t>
    </rPh>
    <rPh sb="12" eb="15">
      <t>センシュケン</t>
    </rPh>
    <rPh sb="18" eb="19">
      <t>メイ</t>
    </rPh>
    <phoneticPr fontId="7"/>
  </si>
  <si>
    <t>第10回全日本スヌーカー選手権　24名</t>
    <rPh sb="0" eb="1">
      <t>ダイ</t>
    </rPh>
    <rPh sb="3" eb="4">
      <t>カイ</t>
    </rPh>
    <rPh sb="4" eb="5">
      <t>ゼン</t>
    </rPh>
    <rPh sb="5" eb="7">
      <t>ニホン</t>
    </rPh>
    <rPh sb="12" eb="15">
      <t>センシュケン</t>
    </rPh>
    <rPh sb="18" eb="19">
      <t>メイ</t>
    </rPh>
    <phoneticPr fontId="7"/>
  </si>
  <si>
    <t>第10回スヌーカージャパンオープン　16名</t>
    <rPh sb="0" eb="1">
      <t>ダイ</t>
    </rPh>
    <rPh sb="3" eb="4">
      <t>カイ</t>
    </rPh>
    <rPh sb="20" eb="21">
      <t>メイ</t>
    </rPh>
    <phoneticPr fontId="7"/>
  </si>
  <si>
    <t>NSF23年度末</t>
    <rPh sb="5" eb="7">
      <t>ネンド</t>
    </rPh>
    <rPh sb="7" eb="8">
      <t>マツ</t>
    </rPh>
    <phoneticPr fontId="3"/>
  </si>
  <si>
    <t>二重振込（支部割当）</t>
    <rPh sb="0" eb="2">
      <t>ニジュウ</t>
    </rPh>
    <rPh sb="2" eb="4">
      <t>フリコミ</t>
    </rPh>
    <rPh sb="5" eb="7">
      <t>シブ</t>
    </rPh>
    <rPh sb="7" eb="9">
      <t>ワリアテ</t>
    </rPh>
    <phoneticPr fontId="7"/>
  </si>
  <si>
    <t>NSF24年度期首</t>
    <rPh sb="5" eb="7">
      <t>ネンド</t>
    </rPh>
    <rPh sb="7" eb="9">
      <t>キシュ</t>
    </rPh>
    <phoneticPr fontId="3"/>
  </si>
  <si>
    <t>二重振込み返却12/27</t>
    <rPh sb="0" eb="2">
      <t>2ジュウ</t>
    </rPh>
    <rPh sb="2" eb="4">
      <t>フリコ</t>
    </rPh>
    <rPh sb="5" eb="7">
      <t>ヘンキャク</t>
    </rPh>
    <phoneticPr fontId="7"/>
  </si>
  <si>
    <t>未集金</t>
    <rPh sb="0" eb="1">
      <t>ミ</t>
    </rPh>
    <rPh sb="1" eb="3">
      <t>シュウキン</t>
    </rPh>
    <phoneticPr fontId="7"/>
  </si>
  <si>
    <t>第27回関東オープン　224名</t>
    <rPh sb="0" eb="1">
      <t>ダイ</t>
    </rPh>
    <rPh sb="3" eb="4">
      <t>カイ</t>
    </rPh>
    <rPh sb="4" eb="6">
      <t>カントウ</t>
    </rPh>
    <phoneticPr fontId="7"/>
  </si>
  <si>
    <t>23年度未収分</t>
    <rPh sb="2" eb="4">
      <t>ネンド</t>
    </rPh>
    <rPh sb="4" eb="6">
      <t>ミシュウ</t>
    </rPh>
    <rPh sb="6" eb="7">
      <t>ブン</t>
    </rPh>
    <phoneticPr fontId="7"/>
  </si>
  <si>
    <t>〃　記載料</t>
    <rPh sb="2" eb="4">
      <t>キサイ</t>
    </rPh>
    <rPh sb="4" eb="5">
      <t>リョウ</t>
    </rPh>
    <phoneticPr fontId="7"/>
  </si>
  <si>
    <t>第25回北陸オープン　258名</t>
    <rPh sb="14" eb="15">
      <t>メイ</t>
    </rPh>
    <phoneticPr fontId="7"/>
  </si>
  <si>
    <r>
      <t>第44回全日本選手権大会　</t>
    </r>
    <r>
      <rPr>
        <sz val="11"/>
        <rFont val="ＭＳ Ｐゴシック"/>
        <family val="3"/>
        <charset val="128"/>
      </rPr>
      <t>164</t>
    </r>
    <r>
      <rPr>
        <sz val="11"/>
        <rFont val="ＭＳ Ｐ明朝"/>
        <family val="1"/>
        <charset val="128"/>
      </rPr>
      <t>名</t>
    </r>
    <phoneticPr fontId="7"/>
  </si>
  <si>
    <t>第10回奈良エキサイトオープン　142名</t>
    <rPh sb="0" eb="1">
      <t>ダイ</t>
    </rPh>
    <rPh sb="3" eb="4">
      <t>カイ</t>
    </rPh>
    <rPh sb="4" eb="6">
      <t>ナラ</t>
    </rPh>
    <phoneticPr fontId="7"/>
  </si>
  <si>
    <t>未収金</t>
    <rPh sb="0" eb="2">
      <t>ミシュウ</t>
    </rPh>
    <rPh sb="2" eb="3">
      <t>キン</t>
    </rPh>
    <phoneticPr fontId="7"/>
  </si>
  <si>
    <t>第61回全日本ﾎﾟｹｯﾄﾋﾞﾘﾔｰﾄﾞ選手権　公認料集金代行分</t>
    <rPh sb="0" eb="1">
      <t>ダイ</t>
    </rPh>
    <rPh sb="3" eb="4">
      <t>カイ</t>
    </rPh>
    <rPh sb="4" eb="7">
      <t>ゼンニホン</t>
    </rPh>
    <rPh sb="19" eb="22">
      <t>センシュケン</t>
    </rPh>
    <phoneticPr fontId="7"/>
  </si>
  <si>
    <t>23年度集金分</t>
    <rPh sb="2" eb="4">
      <t>ネンド</t>
    </rPh>
    <rPh sb="4" eb="6">
      <t>シュウキン</t>
    </rPh>
    <rPh sb="6" eb="7">
      <t>ブン</t>
    </rPh>
    <phoneticPr fontId="7"/>
  </si>
  <si>
    <t>第18回東京ｵｰﾌﾟﾝ 2/11,12    48名</t>
    <phoneticPr fontId="7"/>
  </si>
  <si>
    <t>第17回京都ｵｰﾌﾟﾝ 2/15   218名</t>
    <rPh sb="0" eb="1">
      <t>ダイ</t>
    </rPh>
    <rPh sb="3" eb="4">
      <t>カイ</t>
    </rPh>
    <rPh sb="4" eb="6">
      <t>キョウト</t>
    </rPh>
    <rPh sb="22" eb="23">
      <t>メイ</t>
    </rPh>
    <phoneticPr fontId="7"/>
  </si>
  <si>
    <t>北陸支部</t>
    <rPh sb="0" eb="2">
      <t>ホクリク</t>
    </rPh>
    <rPh sb="2" eb="4">
      <t>シブ</t>
    </rPh>
    <phoneticPr fontId="7"/>
  </si>
  <si>
    <t>23年度支部割当</t>
    <rPh sb="2" eb="4">
      <t>ネンド</t>
    </rPh>
    <rPh sb="4" eb="6">
      <t>シブ</t>
    </rPh>
    <rPh sb="6" eb="8">
      <t>ワリアテ</t>
    </rPh>
    <phoneticPr fontId="7"/>
  </si>
  <si>
    <t>誤入金返却 11/25</t>
    <rPh sb="0" eb="3">
      <t>ゴニュウキン</t>
    </rPh>
    <rPh sb="3" eb="5">
      <t>ヘンキャク</t>
    </rPh>
    <phoneticPr fontId="7"/>
  </si>
  <si>
    <t>第15回ｴｲﾄﾎﾞｰﾙｵｰﾌﾟﾝ 56名</t>
    <rPh sb="0" eb="1">
      <t>ダイ</t>
    </rPh>
    <rPh sb="3" eb="4">
      <t>カイ</t>
    </rPh>
    <rPh sb="19" eb="20">
      <t>メイ</t>
    </rPh>
    <phoneticPr fontId="7"/>
  </si>
  <si>
    <t>第23回全日本女子ｵｰﾌﾟﾝ 37名</t>
    <rPh sb="0" eb="1">
      <t>ダイ</t>
    </rPh>
    <rPh sb="3" eb="4">
      <t>カイ</t>
    </rPh>
    <rPh sb="4" eb="7">
      <t>ゼンニホン</t>
    </rPh>
    <rPh sb="7" eb="9">
      <t>ジョシ</t>
    </rPh>
    <rPh sb="17" eb="18">
      <t>メイ</t>
    </rPh>
    <phoneticPr fontId="7"/>
  </si>
  <si>
    <t>第62回全日本ﾎﾟｹｯﾄﾋﾞﾘﾔｰﾄﾞ選手権 128名</t>
    <rPh sb="0" eb="1">
      <t>ダイ</t>
    </rPh>
    <rPh sb="3" eb="4">
      <t>カイ</t>
    </rPh>
    <rPh sb="4" eb="7">
      <t>ゼンニホン</t>
    </rPh>
    <rPh sb="19" eb="22">
      <t>センシュケン</t>
    </rPh>
    <rPh sb="26" eb="27">
      <t>メイ</t>
    </rPh>
    <phoneticPr fontId="7"/>
  </si>
  <si>
    <t>第54回全日本アマチュア四ツ玉選手権 23名</t>
    <rPh sb="21" eb="22">
      <t>メイ</t>
    </rPh>
    <phoneticPr fontId="7"/>
  </si>
  <si>
    <t>第18回全日本レディーススリークッション選手権 10名</t>
    <phoneticPr fontId="7"/>
  </si>
  <si>
    <t>第61回全日本アマチュアスリークッション選手権 20名</t>
    <phoneticPr fontId="7"/>
  </si>
  <si>
    <t>第69回全日本スリークッション選手権大会 32名</t>
    <phoneticPr fontId="7"/>
  </si>
  <si>
    <t>23年度預り金</t>
    <rPh sb="2" eb="4">
      <t>ネンド</t>
    </rPh>
    <rPh sb="4" eb="5">
      <t>アズカ</t>
    </rPh>
    <rPh sb="6" eb="7">
      <t>キン</t>
    </rPh>
    <phoneticPr fontId="7"/>
  </si>
  <si>
    <t>NBA23年度末</t>
    <rPh sb="5" eb="7">
      <t>ネンド</t>
    </rPh>
    <rPh sb="7" eb="8">
      <t>マツ</t>
    </rPh>
    <phoneticPr fontId="7"/>
  </si>
  <si>
    <t>24年度預り金</t>
    <rPh sb="2" eb="4">
      <t>ネンド</t>
    </rPh>
    <rPh sb="4" eb="5">
      <t>アズカ</t>
    </rPh>
    <rPh sb="6" eb="7">
      <t>キン</t>
    </rPh>
    <phoneticPr fontId="7"/>
  </si>
  <si>
    <t>NBA24年度期首</t>
    <rPh sb="5" eb="7">
      <t>ネンド</t>
    </rPh>
    <rPh sb="7" eb="9">
      <t>キシュ</t>
    </rPh>
    <phoneticPr fontId="3"/>
  </si>
  <si>
    <t>NBA</t>
    <phoneticPr fontId="7"/>
  </si>
  <si>
    <t>第12回JOCｶｯﾌﾟ本戦  交通費</t>
    <rPh sb="0" eb="1">
      <t>ダイ</t>
    </rPh>
    <rPh sb="3" eb="4">
      <t>カイ</t>
    </rPh>
    <rPh sb="11" eb="13">
      <t>ホンセン</t>
    </rPh>
    <rPh sb="15" eb="18">
      <t>コウツウヒ</t>
    </rPh>
    <phoneticPr fontId="7"/>
  </si>
  <si>
    <t>協力金(支部)</t>
  </si>
  <si>
    <t>JPBF</t>
  </si>
  <si>
    <t>平成24年度分　支部割当協力金</t>
  </si>
  <si>
    <t>JWBA</t>
  </si>
  <si>
    <t>静岡支部</t>
  </si>
  <si>
    <t>神奈川支部</t>
  </si>
  <si>
    <t>北海道支部</t>
  </si>
  <si>
    <t>JSA</t>
    <phoneticPr fontId="7"/>
  </si>
  <si>
    <t>平成24年度分 支部割当協力金</t>
    <phoneticPr fontId="7"/>
  </si>
  <si>
    <t>千葉支部</t>
    <rPh sb="0" eb="2">
      <t>チバ</t>
    </rPh>
    <phoneticPr fontId="7"/>
  </si>
  <si>
    <t>誤入金返却</t>
    <rPh sb="0" eb="1">
      <t>ゴ</t>
    </rPh>
    <rPh sb="1" eb="3">
      <t>ニュウキン</t>
    </rPh>
    <phoneticPr fontId="7"/>
  </si>
  <si>
    <t>東北支部</t>
    <phoneticPr fontId="7"/>
  </si>
  <si>
    <r>
      <t>A</t>
    </r>
    <r>
      <rPr>
        <sz val="11"/>
        <rFont val="ＭＳ Ｐゴシック"/>
        <family val="3"/>
        <charset val="128"/>
      </rPr>
      <t>CBS定時総会出張旅費　ドーハ　4/23～27　西尾</t>
    </r>
    <phoneticPr fontId="7"/>
  </si>
  <si>
    <t>第44回全日本カードル47/2選手権大会 12名</t>
    <rPh sb="18" eb="20">
      <t>タイカイ</t>
    </rPh>
    <phoneticPr fontId="7"/>
  </si>
  <si>
    <r>
      <t>第2</t>
    </r>
    <r>
      <rPr>
        <sz val="11"/>
        <rFont val="ＭＳ Ｐゴシック"/>
        <family val="3"/>
        <charset val="128"/>
      </rPr>
      <t>5</t>
    </r>
    <r>
      <rPr>
        <sz val="11"/>
        <rFont val="ＭＳ Ｐ明朝"/>
        <family val="1"/>
        <charset val="128"/>
      </rPr>
      <t>回</t>
    </r>
    <r>
      <rPr>
        <sz val="11"/>
        <rFont val="ＭＳ Ｐゴシック"/>
        <family val="3"/>
        <charset val="128"/>
      </rPr>
      <t>ｼﾞｬﾊﾟﾝｵｰﾌﾟﾝ 441名</t>
    </r>
    <rPh sb="0" eb="1">
      <t>ダイ</t>
    </rPh>
    <rPh sb="3" eb="4">
      <t>カイ</t>
    </rPh>
    <rPh sb="19" eb="20">
      <t>メイ</t>
    </rPh>
    <phoneticPr fontId="7"/>
  </si>
  <si>
    <r>
      <t>第36回全日本ｱﾏﾁｭｱ9ﾎﾞｰﾙ選手権大会</t>
    </r>
    <r>
      <rPr>
        <sz val="11"/>
        <rFont val="ＭＳ Ｐゴシック"/>
        <family val="3"/>
        <charset val="128"/>
      </rPr>
      <t xml:space="preserve"> 128名</t>
    </r>
    <rPh sb="0" eb="1">
      <t>ダイ</t>
    </rPh>
    <rPh sb="3" eb="4">
      <t>カイ</t>
    </rPh>
    <rPh sb="4" eb="5">
      <t>ゼン</t>
    </rPh>
    <rPh sb="5" eb="7">
      <t>ニホン</t>
    </rPh>
    <rPh sb="17" eb="19">
      <t>センシュ</t>
    </rPh>
    <rPh sb="19" eb="20">
      <t>ケン</t>
    </rPh>
    <rPh sb="20" eb="22">
      <t>タイカイ</t>
    </rPh>
    <rPh sb="26" eb="27">
      <t>メイ</t>
    </rPh>
    <phoneticPr fontId="7"/>
  </si>
  <si>
    <t xml:space="preserve"> 〃</t>
    <phoneticPr fontId="7"/>
  </si>
  <si>
    <r>
      <t>第28回全日本ｱﾏﾁｭｱ9ﾎﾞｰﾙ</t>
    </r>
    <r>
      <rPr>
        <sz val="11"/>
        <rFont val="ＭＳ Ｐゴシック"/>
        <family val="3"/>
        <charset val="128"/>
      </rPr>
      <t>B級</t>
    </r>
    <r>
      <rPr>
        <sz val="11"/>
        <rFont val="ＭＳ Ｐ明朝"/>
        <family val="1"/>
        <charset val="128"/>
      </rPr>
      <t>選手権大会</t>
    </r>
    <r>
      <rPr>
        <sz val="11"/>
        <rFont val="ＭＳ Ｐゴシック"/>
        <family val="3"/>
        <charset val="128"/>
      </rPr>
      <t xml:space="preserve"> 128名</t>
    </r>
    <rPh sb="0" eb="1">
      <t>ダイ</t>
    </rPh>
    <rPh sb="3" eb="4">
      <t>カイ</t>
    </rPh>
    <rPh sb="4" eb="5">
      <t>ゼン</t>
    </rPh>
    <rPh sb="5" eb="7">
      <t>ニホン</t>
    </rPh>
    <rPh sb="18" eb="19">
      <t>キュウ</t>
    </rPh>
    <rPh sb="19" eb="21">
      <t>センシュ</t>
    </rPh>
    <rPh sb="21" eb="22">
      <t>ケン</t>
    </rPh>
    <rPh sb="22" eb="24">
      <t>タイカイ</t>
    </rPh>
    <rPh sb="28" eb="29">
      <t>メイ</t>
    </rPh>
    <phoneticPr fontId="7"/>
  </si>
  <si>
    <r>
      <t>第</t>
    </r>
    <r>
      <rPr>
        <sz val="11"/>
        <rFont val="ＭＳ Ｐゴシック"/>
        <family val="3"/>
        <charset val="128"/>
      </rPr>
      <t>13</t>
    </r>
    <r>
      <rPr>
        <sz val="11"/>
        <rFont val="ＭＳ Ｐ明朝"/>
        <family val="1"/>
        <charset val="128"/>
      </rPr>
      <t>回全日本ｱﾏﾁｭｱ9ﾎﾞｰﾙ</t>
    </r>
    <r>
      <rPr>
        <sz val="11"/>
        <rFont val="ＭＳ Ｐゴシック"/>
        <family val="3"/>
        <charset val="128"/>
      </rPr>
      <t>女子級</t>
    </r>
    <r>
      <rPr>
        <sz val="11"/>
        <rFont val="ＭＳ Ｐ明朝"/>
        <family val="1"/>
        <charset val="128"/>
      </rPr>
      <t>選手権大会</t>
    </r>
    <r>
      <rPr>
        <sz val="11"/>
        <rFont val="ＭＳ Ｐゴシック"/>
        <family val="3"/>
        <charset val="128"/>
      </rPr>
      <t xml:space="preserve"> 64名</t>
    </r>
    <rPh sb="0" eb="1">
      <t>ダイ</t>
    </rPh>
    <rPh sb="3" eb="4">
      <t>カイ</t>
    </rPh>
    <rPh sb="4" eb="5">
      <t>ゼン</t>
    </rPh>
    <rPh sb="5" eb="7">
      <t>ニホン</t>
    </rPh>
    <rPh sb="17" eb="19">
      <t>ジョシ</t>
    </rPh>
    <rPh sb="19" eb="20">
      <t>キュウ</t>
    </rPh>
    <rPh sb="20" eb="22">
      <t>センシュ</t>
    </rPh>
    <rPh sb="22" eb="23">
      <t>ケン</t>
    </rPh>
    <rPh sb="23" eb="25">
      <t>タイカイ</t>
    </rPh>
    <rPh sb="28" eb="29">
      <t>メイ</t>
    </rPh>
    <phoneticPr fontId="7"/>
  </si>
  <si>
    <r>
      <t>N</t>
    </r>
    <r>
      <rPr>
        <sz val="11"/>
        <rFont val="ＭＳ Ｐゴシック"/>
        <family val="3"/>
        <charset val="128"/>
      </rPr>
      <t>BA口座ﾖﾘ振替</t>
    </r>
    <rPh sb="3" eb="5">
      <t>コウザ</t>
    </rPh>
    <rPh sb="7" eb="9">
      <t>フリカエ</t>
    </rPh>
    <phoneticPr fontId="7"/>
  </si>
  <si>
    <t>第62回全日本ﾎﾟｹｯﾄﾋﾞﾘﾔｰﾄﾞ選手権 記載料</t>
    <rPh sb="0" eb="1">
      <t>ダイ</t>
    </rPh>
    <rPh sb="3" eb="4">
      <t>カイ</t>
    </rPh>
    <rPh sb="4" eb="7">
      <t>ゼンニホン</t>
    </rPh>
    <rPh sb="19" eb="22">
      <t>センシュケン</t>
    </rPh>
    <rPh sb="23" eb="25">
      <t>キサイ</t>
    </rPh>
    <rPh sb="25" eb="26">
      <t>リョウ</t>
    </rPh>
    <phoneticPr fontId="7"/>
  </si>
  <si>
    <t>北海道支部</t>
    <rPh sb="0" eb="3">
      <t>ホッカイドウ</t>
    </rPh>
    <rPh sb="3" eb="5">
      <t>シブ</t>
    </rPh>
    <phoneticPr fontId="7"/>
  </si>
  <si>
    <t>誤入金返金 24/8/2  内振込手数料 \210</t>
    <rPh sb="0" eb="1">
      <t>ゴ</t>
    </rPh>
    <rPh sb="1" eb="3">
      <t>ニュウキン</t>
    </rPh>
    <rPh sb="3" eb="5">
      <t>ヘンキン</t>
    </rPh>
    <rPh sb="14" eb="15">
      <t>ウチ</t>
    </rPh>
    <rPh sb="15" eb="17">
      <t>フリコミ</t>
    </rPh>
    <rPh sb="17" eb="20">
      <t>テスウリョウ</t>
    </rPh>
    <phoneticPr fontId="7"/>
  </si>
  <si>
    <t>四国支部</t>
    <rPh sb="0" eb="2">
      <t>シコク</t>
    </rPh>
    <rPh sb="2" eb="4">
      <t>シブ</t>
    </rPh>
    <phoneticPr fontId="7"/>
  </si>
  <si>
    <t>第44回全日本アマチュアカードル42／2選手権</t>
    <rPh sb="0" eb="1">
      <t>ダイ</t>
    </rPh>
    <rPh sb="3" eb="4">
      <t>カイ</t>
    </rPh>
    <phoneticPr fontId="7"/>
  </si>
  <si>
    <t>世界9ボール選手権　第3位　大井 直幸</t>
    <rPh sb="0" eb="2">
      <t>セカイ</t>
    </rPh>
    <rPh sb="6" eb="9">
      <t>センシュケン</t>
    </rPh>
    <rPh sb="10" eb="11">
      <t>ダイ</t>
    </rPh>
    <rPh sb="12" eb="13">
      <t>イ</t>
    </rPh>
    <rPh sb="14" eb="16">
      <t>オオイ</t>
    </rPh>
    <rPh sb="17" eb="19">
      <t>ナオユキ</t>
    </rPh>
    <phoneticPr fontId="7"/>
  </si>
  <si>
    <t>第16回全日本ﾌﾟﾛﾊﾞﾝﾄﾞ選手権大会 16名</t>
    <rPh sb="0" eb="1">
      <t>ダイ</t>
    </rPh>
    <rPh sb="3" eb="4">
      <t>カイ</t>
    </rPh>
    <rPh sb="4" eb="7">
      <t>ゼンニホン</t>
    </rPh>
    <rPh sb="15" eb="18">
      <t>センシュケン</t>
    </rPh>
    <rPh sb="18" eb="20">
      <t>タイカイ</t>
    </rPh>
    <rPh sb="23" eb="24">
      <t>メイ</t>
    </rPh>
    <phoneticPr fontId="7"/>
  </si>
  <si>
    <t>第11回全日本ｽﾇｰｶｰ選手権大会 16名</t>
    <rPh sb="0" eb="1">
      <t>ダイ</t>
    </rPh>
    <rPh sb="3" eb="4">
      <t>カイ</t>
    </rPh>
    <rPh sb="4" eb="7">
      <t>ゼンニホン</t>
    </rPh>
    <rPh sb="12" eb="15">
      <t>センシュケン</t>
    </rPh>
    <rPh sb="15" eb="17">
      <t>タイカイ</t>
    </rPh>
    <rPh sb="20" eb="21">
      <t>メイ</t>
    </rPh>
    <phoneticPr fontId="7"/>
  </si>
  <si>
    <r>
      <t xml:space="preserve">世界レディーススリークッション選手権大会 </t>
    </r>
    <r>
      <rPr>
        <sz val="11"/>
        <rFont val="ＭＳ Ｐゴシック"/>
        <family val="3"/>
        <charset val="128"/>
      </rPr>
      <t>11/21～23</t>
    </r>
    <rPh sb="0" eb="2">
      <t>セカイ</t>
    </rPh>
    <rPh sb="15" eb="18">
      <t>センシュケン</t>
    </rPh>
    <rPh sb="18" eb="20">
      <t>タイカイ</t>
    </rPh>
    <phoneticPr fontId="7"/>
  </si>
  <si>
    <t>カード手数料</t>
    <rPh sb="3" eb="6">
      <t>テスウリョウ</t>
    </rPh>
    <phoneticPr fontId="7"/>
  </si>
  <si>
    <t>JPBFシニア</t>
    <phoneticPr fontId="7"/>
  </si>
  <si>
    <t>第11回全日本シニアスリークッション選手権大会</t>
    <rPh sb="0" eb="1">
      <t>ダイ</t>
    </rPh>
    <rPh sb="3" eb="4">
      <t>カイ</t>
    </rPh>
    <phoneticPr fontId="7"/>
  </si>
  <si>
    <t>第62回全日本アマチュアスリークッション選手権大会</t>
    <rPh sb="0" eb="1">
      <t>ダイ</t>
    </rPh>
    <rPh sb="3" eb="4">
      <t>カイ</t>
    </rPh>
    <phoneticPr fontId="7"/>
  </si>
  <si>
    <t>第9回中部スポーツビリヤードフェア</t>
    <rPh sb="0" eb="1">
      <t>ダイ</t>
    </rPh>
    <rPh sb="2" eb="3">
      <t>カイ</t>
    </rPh>
    <phoneticPr fontId="7"/>
  </si>
  <si>
    <t>第12回スヌーカージャパンオープン 11/4 　12名</t>
    <phoneticPr fontId="7"/>
  </si>
  <si>
    <t>九州支部</t>
    <phoneticPr fontId="7"/>
  </si>
  <si>
    <t>第37回九州オープン 6/9,10  244名</t>
    <phoneticPr fontId="7"/>
  </si>
  <si>
    <t>第23回北海道オープン 4/21,22  144名</t>
    <phoneticPr fontId="7"/>
  </si>
  <si>
    <t>第40回全日本オープン14-1選手権大会 7/7,8  99名</t>
    <phoneticPr fontId="7"/>
  </si>
  <si>
    <r>
      <t>第16</t>
    </r>
    <r>
      <rPr>
        <sz val="11"/>
        <rFont val="ＭＳ Ｐゴシック"/>
        <family val="3"/>
        <charset val="128"/>
      </rPr>
      <t>回</t>
    </r>
    <r>
      <rPr>
        <sz val="11"/>
        <rFont val="ＭＳ Ｐ明朝"/>
        <family val="1"/>
        <charset val="128"/>
      </rPr>
      <t>九州レディースオープン</t>
    </r>
    <r>
      <rPr>
        <sz val="11"/>
        <rFont val="ＭＳ Ｐゴシック"/>
        <family val="3"/>
        <charset val="128"/>
      </rPr>
      <t xml:space="preserve"> 7/28,29  54名</t>
    </r>
    <phoneticPr fontId="7"/>
  </si>
  <si>
    <t>第20回ジュニアナインボール選手権大会 8/5  192名</t>
    <phoneticPr fontId="7"/>
  </si>
  <si>
    <t>第26回北陸オープン　10/27,28  234名</t>
    <phoneticPr fontId="7"/>
  </si>
  <si>
    <t>第45回全日本選手権大会</t>
    <phoneticPr fontId="7"/>
  </si>
  <si>
    <t>第20回全日本バンド選手権大会　8/11、12　14名</t>
    <phoneticPr fontId="7"/>
  </si>
  <si>
    <t>第60回全日本アマチュアポケットビリヤード選手権　11/3,4 　384名</t>
    <phoneticPr fontId="7"/>
  </si>
  <si>
    <t>第23回JAPAN CUP　カレンダー非掲載により公認料のみ</t>
    <rPh sb="0" eb="1">
      <t>ダイ</t>
    </rPh>
    <rPh sb="3" eb="4">
      <t>カイ</t>
    </rPh>
    <phoneticPr fontId="7"/>
  </si>
  <si>
    <t>NSF24年度末</t>
    <rPh sb="5" eb="7">
      <t>ネンド</t>
    </rPh>
    <rPh sb="7" eb="8">
      <t>マツ</t>
    </rPh>
    <phoneticPr fontId="3"/>
  </si>
  <si>
    <t>第23回全日本プロ選手権　アダムジャパン杯　カレンダー非掲載により公認料のみ</t>
    <rPh sb="0" eb="1">
      <t>ダイ</t>
    </rPh>
    <rPh sb="3" eb="4">
      <t>カイ</t>
    </rPh>
    <phoneticPr fontId="7"/>
  </si>
  <si>
    <t>NSF25年度期首</t>
    <rPh sb="5" eb="7">
      <t>ネンド</t>
    </rPh>
    <rPh sb="7" eb="9">
      <t>キシュ</t>
    </rPh>
    <phoneticPr fontId="3"/>
  </si>
  <si>
    <t>24年度未払い分として</t>
    <rPh sb="2" eb="4">
      <t>ネンド</t>
    </rPh>
    <rPh sb="4" eb="6">
      <t>ミハラ</t>
    </rPh>
    <rPh sb="7" eb="8">
      <t>ブン</t>
    </rPh>
    <phoneticPr fontId="7"/>
  </si>
  <si>
    <t>24年度未払い分</t>
    <rPh sb="2" eb="4">
      <t>ネンド</t>
    </rPh>
    <rPh sb="4" eb="6">
      <t>ミハラ</t>
    </rPh>
    <rPh sb="7" eb="8">
      <t>ブン</t>
    </rPh>
    <phoneticPr fontId="7"/>
  </si>
  <si>
    <t>沖縄支部</t>
    <phoneticPr fontId="7"/>
  </si>
  <si>
    <t>支部割当金、NBA口座に既入金、口座振替</t>
    <rPh sb="0" eb="2">
      <t>シブ</t>
    </rPh>
    <rPh sb="2" eb="4">
      <t>ワリアテ</t>
    </rPh>
    <rPh sb="4" eb="5">
      <t>キン</t>
    </rPh>
    <phoneticPr fontId="7"/>
  </si>
  <si>
    <r>
      <t>2</t>
    </r>
    <r>
      <rPr>
        <sz val="11"/>
        <rFont val="ＭＳ Ｐゴシック"/>
        <family val="3"/>
        <charset val="128"/>
      </rPr>
      <t>4</t>
    </r>
    <r>
      <rPr>
        <sz val="11"/>
        <rFont val="ＭＳ Ｐ明朝"/>
        <family val="1"/>
        <charset val="128"/>
      </rPr>
      <t>年度集金分</t>
    </r>
    <rPh sb="2" eb="4">
      <t>ネンド</t>
    </rPh>
    <rPh sb="4" eb="6">
      <t>シュウキン</t>
    </rPh>
    <rPh sb="6" eb="7">
      <t>ブン</t>
    </rPh>
    <phoneticPr fontId="7"/>
  </si>
  <si>
    <t>第28回関東オープン　第28回関東レディースオープン　218名</t>
    <rPh sb="0" eb="1">
      <t>ダイ</t>
    </rPh>
    <rPh sb="3" eb="4">
      <t>カイ</t>
    </rPh>
    <rPh sb="4" eb="6">
      <t>カントウ</t>
    </rPh>
    <rPh sb="11" eb="12">
      <t>ダイ</t>
    </rPh>
    <rPh sb="14" eb="15">
      <t>カイ</t>
    </rPh>
    <rPh sb="15" eb="17">
      <t>カントウ</t>
    </rPh>
    <rPh sb="30" eb="31">
      <t>メイ</t>
    </rPh>
    <phoneticPr fontId="7"/>
  </si>
  <si>
    <t>第23回関西ナインボールオープン　249名</t>
    <rPh sb="0" eb="1">
      <t>ダイ</t>
    </rPh>
    <rPh sb="3" eb="4">
      <t>カイ</t>
    </rPh>
    <rPh sb="4" eb="6">
      <t>カンサイ</t>
    </rPh>
    <rPh sb="20" eb="21">
      <t>メイ</t>
    </rPh>
    <phoneticPr fontId="7"/>
  </si>
  <si>
    <t>24年度未払い分として　NBA口座に誤入金　NBAより振替</t>
    <rPh sb="2" eb="4">
      <t>ネンド</t>
    </rPh>
    <rPh sb="4" eb="6">
      <t>ミハラ</t>
    </rPh>
    <rPh sb="7" eb="8">
      <t>ブン</t>
    </rPh>
    <rPh sb="15" eb="17">
      <t>コウザ</t>
    </rPh>
    <rPh sb="18" eb="19">
      <t>ゴ</t>
    </rPh>
    <rPh sb="19" eb="21">
      <t>ニュウキン</t>
    </rPh>
    <rPh sb="27" eb="29">
      <t>フリカエ</t>
    </rPh>
    <phoneticPr fontId="7"/>
  </si>
  <si>
    <r>
      <t xml:space="preserve">誤入金 </t>
    </r>
    <r>
      <rPr>
        <sz val="11"/>
        <rFont val="ＭＳ Ｐゴシック"/>
        <family val="3"/>
        <charset val="128"/>
      </rPr>
      <t xml:space="preserve"> NBA本部支払分</t>
    </r>
    <rPh sb="0" eb="1">
      <t>ゴ</t>
    </rPh>
    <rPh sb="1" eb="3">
      <t>ニュウキン</t>
    </rPh>
    <rPh sb="8" eb="10">
      <t>ホンブ</t>
    </rPh>
    <rPh sb="10" eb="12">
      <t>シハライ</t>
    </rPh>
    <rPh sb="12" eb="13">
      <t>ブン</t>
    </rPh>
    <phoneticPr fontId="7"/>
  </si>
  <si>
    <t>奈良県協会</t>
    <rPh sb="0" eb="3">
      <t>ナラケン</t>
    </rPh>
    <rPh sb="3" eb="5">
      <t>キョウカイ</t>
    </rPh>
    <phoneticPr fontId="7"/>
  </si>
  <si>
    <t>第11回奈良エキサイトオープン 10/21  129名</t>
    <rPh sb="3" eb="15">
      <t>0</t>
    </rPh>
    <rPh sb="26" eb="27">
      <t>メイ</t>
    </rPh>
    <phoneticPr fontId="7"/>
  </si>
  <si>
    <t>京都府協会</t>
    <rPh sb="0" eb="3">
      <t>キョウトフ</t>
    </rPh>
    <rPh sb="3" eb="5">
      <t>キョウカイ</t>
    </rPh>
    <phoneticPr fontId="7"/>
  </si>
  <si>
    <t>第18回京都オープン 2/17</t>
    <rPh sb="0" eb="1">
      <t>2</t>
    </rPh>
    <rPh sb="2" eb="10">
      <t>7</t>
    </rPh>
    <phoneticPr fontId="7"/>
  </si>
  <si>
    <t xml:space="preserve">誤入金返金 </t>
    <rPh sb="0" eb="1">
      <t>ゴ</t>
    </rPh>
    <rPh sb="1" eb="3">
      <t>ニュウキン</t>
    </rPh>
    <rPh sb="3" eb="5">
      <t>ヘンキン</t>
    </rPh>
    <phoneticPr fontId="7"/>
  </si>
  <si>
    <r>
      <t>J</t>
    </r>
    <r>
      <rPr>
        <sz val="11"/>
        <rFont val="ＭＳ Ｐゴシック"/>
        <family val="3"/>
        <charset val="128"/>
      </rPr>
      <t>PBA</t>
    </r>
    <phoneticPr fontId="7"/>
  </si>
  <si>
    <t>第19回東京オープンスリークッショントーナメント 2/9,10 48名</t>
    <rPh sb="0" eb="24">
      <t>29</t>
    </rPh>
    <rPh sb="34" eb="35">
      <t>メイ</t>
    </rPh>
    <phoneticPr fontId="7"/>
  </si>
  <si>
    <t>24年度支部割当</t>
    <rPh sb="2" eb="4">
      <t>ネンド</t>
    </rPh>
    <rPh sb="4" eb="6">
      <t>シブ</t>
    </rPh>
    <rPh sb="6" eb="8">
      <t>ワリアテ</t>
    </rPh>
    <phoneticPr fontId="7"/>
  </si>
  <si>
    <r>
      <t>2</t>
    </r>
    <r>
      <rPr>
        <sz val="11"/>
        <rFont val="ＭＳ Ｐゴシック"/>
        <family val="3"/>
        <charset val="128"/>
      </rPr>
      <t>4</t>
    </r>
    <r>
      <rPr>
        <sz val="11"/>
        <rFont val="ＭＳ Ｐ明朝"/>
        <family val="1"/>
        <charset val="128"/>
      </rPr>
      <t>年度未収分</t>
    </r>
    <rPh sb="2" eb="4">
      <t>ネンド</t>
    </rPh>
    <rPh sb="4" eb="6">
      <t>ミシュウ</t>
    </rPh>
    <rPh sb="6" eb="7">
      <t>ブン</t>
    </rPh>
    <phoneticPr fontId="7"/>
  </si>
  <si>
    <r>
      <t>第55回全日本アマチュア四ッ玉選手権大会  2012/5/19、20</t>
    </r>
    <r>
      <rPr>
        <sz val="11"/>
        <rFont val="ＭＳ Ｐゴシック"/>
        <family val="3"/>
        <charset val="128"/>
      </rPr>
      <t xml:space="preserve"> 24名</t>
    </r>
    <rPh sb="37" eb="38">
      <t>メイ</t>
    </rPh>
    <phoneticPr fontId="7"/>
  </si>
  <si>
    <r>
      <t>第19回全日本レディーススリークッション選手権  2012/8/26</t>
    </r>
    <r>
      <rPr>
        <sz val="11"/>
        <rFont val="ＭＳ Ｐゴシック"/>
        <family val="3"/>
        <charset val="128"/>
      </rPr>
      <t xml:space="preserve"> 10名</t>
    </r>
    <rPh sb="37" eb="38">
      <t>メイ</t>
    </rPh>
    <phoneticPr fontId="7"/>
  </si>
  <si>
    <r>
      <t>第1回全日本アマチュアバンド選手権大会  2012/11/4</t>
    </r>
    <r>
      <rPr>
        <sz val="11"/>
        <rFont val="ＭＳ Ｐゴシック"/>
        <family val="3"/>
        <charset val="128"/>
      </rPr>
      <t xml:space="preserve"> 16名</t>
    </r>
    <rPh sb="33" eb="34">
      <t>メイ</t>
    </rPh>
    <phoneticPr fontId="7"/>
  </si>
  <si>
    <t>事業費</t>
    <rPh sb="0" eb="3">
      <t>ジギョウヒ</t>
    </rPh>
    <phoneticPr fontId="7"/>
  </si>
  <si>
    <t>NSF</t>
    <phoneticPr fontId="7"/>
  </si>
  <si>
    <t>委員長理事会交通費</t>
    <rPh sb="0" eb="3">
      <t>イインチョウ</t>
    </rPh>
    <rPh sb="3" eb="6">
      <t>リジカイ</t>
    </rPh>
    <rPh sb="6" eb="9">
      <t>コウツウヒ</t>
    </rPh>
    <phoneticPr fontId="7"/>
  </si>
  <si>
    <r>
      <t>第16回四国９ボールフェスティバルオープン　</t>
    </r>
    <r>
      <rPr>
        <sz val="11"/>
        <rFont val="ＭＳ Ｐゴシック"/>
        <family val="3"/>
        <charset val="128"/>
      </rPr>
      <t>2012/6/23,24 中止</t>
    </r>
    <rPh sb="0" eb="1">
      <t>ダイ</t>
    </rPh>
    <rPh sb="3" eb="4">
      <t>カイ</t>
    </rPh>
    <rPh sb="35" eb="37">
      <t>チュウシ</t>
    </rPh>
    <phoneticPr fontId="7"/>
  </si>
  <si>
    <t>NBA24年度末</t>
    <rPh sb="5" eb="7">
      <t>ネンド</t>
    </rPh>
    <rPh sb="7" eb="8">
      <t>マツ</t>
    </rPh>
    <phoneticPr fontId="7"/>
  </si>
  <si>
    <r>
      <t>2</t>
    </r>
    <r>
      <rPr>
        <sz val="11"/>
        <rFont val="ＭＳ Ｐゴシック"/>
        <family val="3"/>
        <charset val="128"/>
      </rPr>
      <t>4</t>
    </r>
    <r>
      <rPr>
        <sz val="11"/>
        <rFont val="ＭＳ Ｐ明朝"/>
        <family val="1"/>
        <charset val="128"/>
      </rPr>
      <t>年度預り金</t>
    </r>
    <rPh sb="2" eb="4">
      <t>ネンド</t>
    </rPh>
    <rPh sb="4" eb="5">
      <t>アズカ</t>
    </rPh>
    <rPh sb="6" eb="7">
      <t>キン</t>
    </rPh>
    <phoneticPr fontId="7"/>
  </si>
  <si>
    <t>NBA25年度期首</t>
    <rPh sb="5" eb="7">
      <t>ネンド</t>
    </rPh>
    <rPh sb="7" eb="9">
      <t>キシュ</t>
    </rPh>
    <phoneticPr fontId="3"/>
  </si>
  <si>
    <t>第13回JOCｶｯﾌﾟ本戦  交通費</t>
    <rPh sb="0" eb="1">
      <t>ダイ</t>
    </rPh>
    <rPh sb="3" eb="4">
      <t>カイ</t>
    </rPh>
    <rPh sb="11" eb="13">
      <t>ホンセン</t>
    </rPh>
    <rPh sb="15" eb="18">
      <t>コウツウヒ</t>
    </rPh>
    <phoneticPr fontId="7"/>
  </si>
  <si>
    <t>静岡支部</t>
    <rPh sb="0" eb="2">
      <t>シズオカ</t>
    </rPh>
    <rPh sb="2" eb="4">
      <t>シブ</t>
    </rPh>
    <phoneticPr fontId="7"/>
  </si>
  <si>
    <t>25年度支部分担金</t>
    <rPh sb="2" eb="4">
      <t>ネンド</t>
    </rPh>
    <rPh sb="4" eb="6">
      <t>シブ</t>
    </rPh>
    <rPh sb="6" eb="9">
      <t>ブンタンキン</t>
    </rPh>
    <phoneticPr fontId="7"/>
  </si>
  <si>
    <t>三井住友銀行</t>
    <rPh sb="0" eb="2">
      <t>ミツイ</t>
    </rPh>
    <rPh sb="2" eb="4">
      <t>スミトモ</t>
    </rPh>
    <rPh sb="4" eb="6">
      <t>ギンコウ</t>
    </rPh>
    <phoneticPr fontId="7"/>
  </si>
  <si>
    <t>証明書発行</t>
    <rPh sb="0" eb="3">
      <t>ショウメイショ</t>
    </rPh>
    <rPh sb="3" eb="5">
      <t>ハッコウ</t>
    </rPh>
    <phoneticPr fontId="7"/>
  </si>
  <si>
    <t>委員会開催費用</t>
    <rPh sb="0" eb="3">
      <t>イインカイ</t>
    </rPh>
    <rPh sb="3" eb="5">
      <t>カイサイ</t>
    </rPh>
    <rPh sb="5" eb="7">
      <t>ヒヨウ</t>
    </rPh>
    <phoneticPr fontId="7"/>
  </si>
  <si>
    <t>13/4/31</t>
    <phoneticPr fontId="7"/>
  </si>
  <si>
    <t>東北支部</t>
    <rPh sb="0" eb="2">
      <t>トウホク</t>
    </rPh>
    <rPh sb="2" eb="4">
      <t>シブ</t>
    </rPh>
    <phoneticPr fontId="7"/>
  </si>
  <si>
    <t>埼玉支部</t>
    <rPh sb="0" eb="2">
      <t>サイタマ</t>
    </rPh>
    <rPh sb="2" eb="4">
      <t>シブ</t>
    </rPh>
    <phoneticPr fontId="7"/>
  </si>
  <si>
    <t>大阪府組合</t>
    <rPh sb="0" eb="3">
      <t>オオサカフ</t>
    </rPh>
    <rPh sb="3" eb="5">
      <t>クミアイ</t>
    </rPh>
    <phoneticPr fontId="7"/>
  </si>
  <si>
    <r>
      <t>第37回全日本アマチュア9ボール選手権大会、29回</t>
    </r>
    <r>
      <rPr>
        <sz val="11"/>
        <rFont val="ＭＳ Ｐゴシック"/>
        <family val="3"/>
        <charset val="128"/>
      </rPr>
      <t>B、14回L</t>
    </r>
    <rPh sb="0" eb="21">
      <t>615</t>
    </rPh>
    <rPh sb="24" eb="25">
      <t>カイ</t>
    </rPh>
    <rPh sb="29" eb="30">
      <t>カイ</t>
    </rPh>
    <phoneticPr fontId="7"/>
  </si>
  <si>
    <t>全日本アマチュア9ボール選手権大会　公認料</t>
    <rPh sb="18" eb="20">
      <t>コウニン</t>
    </rPh>
    <rPh sb="20" eb="21">
      <t>リョウ</t>
    </rPh>
    <phoneticPr fontId="7"/>
  </si>
  <si>
    <r>
      <t>第12回全日本スヌーカー選手権大会　</t>
    </r>
    <r>
      <rPr>
        <sz val="11"/>
        <rFont val="ＭＳ Ｐゴシック"/>
        <family val="3"/>
        <charset val="128"/>
      </rPr>
      <t>5/26　16名</t>
    </r>
    <rPh sb="0" eb="17">
      <t>526</t>
    </rPh>
    <rPh sb="25" eb="26">
      <t>メイ</t>
    </rPh>
    <phoneticPr fontId="7"/>
  </si>
  <si>
    <t>アジアインドア＆マーシャルアーツゲームズ　派遣旅費の一部</t>
    <rPh sb="21" eb="23">
      <t>ハケン</t>
    </rPh>
    <rPh sb="23" eb="25">
      <t>リョヒ</t>
    </rPh>
    <rPh sb="26" eb="28">
      <t>イチブ</t>
    </rPh>
    <phoneticPr fontId="7"/>
  </si>
  <si>
    <t>派遣13選手</t>
    <rPh sb="0" eb="2">
      <t>ハケン</t>
    </rPh>
    <rPh sb="4" eb="6">
      <t>センシュ</t>
    </rPh>
    <phoneticPr fontId="7"/>
  </si>
  <si>
    <t>アジアインドア＆マーシャルアーツゲームズ</t>
    <phoneticPr fontId="7"/>
  </si>
  <si>
    <r>
      <t>詳細　台帳#</t>
    </r>
    <r>
      <rPr>
        <sz val="11"/>
        <rFont val="ＭＳ Ｐゴシック"/>
        <family val="3"/>
        <charset val="128"/>
      </rPr>
      <t>6</t>
    </r>
    <rPh sb="0" eb="2">
      <t>ショウサイ</t>
    </rPh>
    <rPh sb="3" eb="5">
      <t>ダイチョウ</t>
    </rPh>
    <phoneticPr fontId="7"/>
  </si>
  <si>
    <r>
      <t>第24回全日本アーティスティック選手権　</t>
    </r>
    <r>
      <rPr>
        <sz val="11"/>
        <rFont val="ＭＳ Ｐゴシック"/>
        <family val="3"/>
        <charset val="128"/>
      </rPr>
      <t>7/21　12名</t>
    </r>
    <rPh sb="0" eb="19">
      <t>77</t>
    </rPh>
    <rPh sb="27" eb="28">
      <t>メイ</t>
    </rPh>
    <phoneticPr fontId="7"/>
  </si>
  <si>
    <t>第26回ジャパンオープン10ボール男子、9ボール女子</t>
    <rPh sb="0" eb="1">
      <t>ダイ</t>
    </rPh>
    <rPh sb="3" eb="4">
      <t>カイ</t>
    </rPh>
    <rPh sb="17" eb="19">
      <t>ダンシ</t>
    </rPh>
    <rPh sb="24" eb="26">
      <t>ジョシ</t>
    </rPh>
    <phoneticPr fontId="7"/>
  </si>
  <si>
    <t xml:space="preserve">誤入金2013/7/10返金 </t>
    <rPh sb="0" eb="1">
      <t>ゴ</t>
    </rPh>
    <rPh sb="1" eb="3">
      <t>ニュウキン</t>
    </rPh>
    <rPh sb="12" eb="14">
      <t>ヘンキン</t>
    </rPh>
    <phoneticPr fontId="7"/>
  </si>
  <si>
    <r>
      <t>誤入金　振込口座（N</t>
    </r>
    <r>
      <rPr>
        <sz val="11"/>
        <rFont val="ＭＳ Ｐゴシック"/>
        <family val="3"/>
        <charset val="128"/>
      </rPr>
      <t>BA本会計）間違い</t>
    </r>
    <rPh sb="0" eb="1">
      <t>ゴ</t>
    </rPh>
    <rPh sb="1" eb="3">
      <t>ニュウキン</t>
    </rPh>
    <rPh sb="4" eb="6">
      <t>フリコミ</t>
    </rPh>
    <rPh sb="6" eb="8">
      <t>コウザ</t>
    </rPh>
    <rPh sb="12" eb="14">
      <t>ホンカイ</t>
    </rPh>
    <rPh sb="14" eb="15">
      <t>ケイ</t>
    </rPh>
    <rPh sb="16" eb="18">
      <t>マチガ</t>
    </rPh>
    <phoneticPr fontId="7"/>
  </si>
  <si>
    <t xml:space="preserve">誤入金2013/8/7返金 </t>
    <rPh sb="0" eb="1">
      <t>ゴ</t>
    </rPh>
    <rPh sb="1" eb="3">
      <t>ニュウキン</t>
    </rPh>
    <rPh sb="11" eb="13">
      <t>ヘンキン</t>
    </rPh>
    <phoneticPr fontId="7"/>
  </si>
  <si>
    <r>
      <t>JPB</t>
    </r>
    <r>
      <rPr>
        <sz val="11"/>
        <rFont val="ＭＳ Ｐゴシック"/>
        <family val="3"/>
        <charset val="128"/>
      </rPr>
      <t>A</t>
    </r>
    <phoneticPr fontId="7"/>
  </si>
  <si>
    <r>
      <t>第29回関東オープン　</t>
    </r>
    <r>
      <rPr>
        <sz val="11"/>
        <rFont val="ＭＳ Ｐゴシック"/>
        <family val="3"/>
        <charset val="128"/>
      </rPr>
      <t>第29回関東レディースオープン</t>
    </r>
    <rPh sb="0" eb="1">
      <t>8</t>
    </rPh>
    <rPh sb="2" eb="10">
      <t>4</t>
    </rPh>
    <rPh sb="11" eb="12">
      <t>8</t>
    </rPh>
    <rPh sb="13" eb="26">
      <t>4</t>
    </rPh>
    <phoneticPr fontId="7"/>
  </si>
  <si>
    <t>JAPAN CUP  NBA公認料のみ</t>
  </si>
  <si>
    <t>ｶﾚﾝﾀﾞｰ非掲載</t>
  </si>
  <si>
    <r>
      <t>第45回全日本カードル47/2選手権大会</t>
    </r>
    <r>
      <rPr>
        <sz val="11"/>
        <rFont val="ＭＳ Ｐゴシック"/>
        <family val="3"/>
        <charset val="128"/>
      </rPr>
      <t xml:space="preserve"> 9/15,16 12名</t>
    </r>
    <rPh sb="0" eb="20">
      <t>915</t>
    </rPh>
    <rPh sb="31" eb="32">
      <t>メイ</t>
    </rPh>
    <phoneticPr fontId="7"/>
  </si>
  <si>
    <r>
      <t xml:space="preserve">全日本女子四ﾂ玉選手権大会 </t>
    </r>
    <r>
      <rPr>
        <sz val="11"/>
        <rFont val="ＭＳ Ｐゴシック"/>
        <family val="3"/>
        <charset val="128"/>
      </rPr>
      <t>12名</t>
    </r>
    <rPh sb="0" eb="1">
      <t>ゼン</t>
    </rPh>
    <rPh sb="1" eb="3">
      <t>ニホン</t>
    </rPh>
    <rPh sb="3" eb="5">
      <t>ジョシ</t>
    </rPh>
    <rPh sb="5" eb="6">
      <t>4</t>
    </rPh>
    <rPh sb="7" eb="8">
      <t>タマ</t>
    </rPh>
    <rPh sb="8" eb="11">
      <t>センシュケン</t>
    </rPh>
    <rPh sb="11" eb="13">
      <t>タイカイ</t>
    </rPh>
    <rPh sb="16" eb="17">
      <t>メイ</t>
    </rPh>
    <phoneticPr fontId="7"/>
  </si>
  <si>
    <t>ｶﾚﾝﾀﾞｰ非掲載</t>
    <rPh sb="6" eb="7">
      <t>ヒ</t>
    </rPh>
    <rPh sb="7" eb="9">
      <t>ケイサイ</t>
    </rPh>
    <phoneticPr fontId="7"/>
  </si>
  <si>
    <r>
      <t>N</t>
    </r>
    <r>
      <rPr>
        <sz val="11"/>
        <rFont val="ＭＳ Ｐゴシック"/>
        <family val="3"/>
        <charset val="128"/>
      </rPr>
      <t>BA本部</t>
    </r>
    <rPh sb="3" eb="5">
      <t>ホンブ</t>
    </rPh>
    <phoneticPr fontId="7"/>
  </si>
  <si>
    <t>平成25年度体育の日中央記念行事助成金</t>
    <rPh sb="0" eb="2">
      <t>ヘイセイ</t>
    </rPh>
    <rPh sb="4" eb="6">
      <t>ネンド</t>
    </rPh>
    <rPh sb="6" eb="8">
      <t>タイイク</t>
    </rPh>
    <rPh sb="9" eb="10">
      <t>ヒ</t>
    </rPh>
    <rPh sb="10" eb="12">
      <t>チュウオウ</t>
    </rPh>
    <rPh sb="12" eb="14">
      <t>キネン</t>
    </rPh>
    <rPh sb="14" eb="16">
      <t>ギョウジ</t>
    </rPh>
    <rPh sb="16" eb="18">
      <t>ジョセイ</t>
    </rPh>
    <rPh sb="18" eb="19">
      <t>キン</t>
    </rPh>
    <phoneticPr fontId="7"/>
  </si>
  <si>
    <t>スポーツフェスティバル2013　10/14開催</t>
    <rPh sb="21" eb="23">
      <t>カイサイ</t>
    </rPh>
    <phoneticPr fontId="7"/>
  </si>
  <si>
    <t>希望郷いわてスポーツフェスタ助成金　10/19開催</t>
    <rPh sb="0" eb="2">
      <t>キボウ</t>
    </rPh>
    <rPh sb="2" eb="3">
      <t>ゴウ</t>
    </rPh>
    <rPh sb="14" eb="17">
      <t>ジョセイキン</t>
    </rPh>
    <rPh sb="23" eb="25">
      <t>カイサイ</t>
    </rPh>
    <phoneticPr fontId="7"/>
  </si>
  <si>
    <t xml:space="preserve">誤入金2013/9/9返金 </t>
    <rPh sb="0" eb="1">
      <t>ゴ</t>
    </rPh>
    <rPh sb="1" eb="3">
      <t>ニュウキン</t>
    </rPh>
    <rPh sb="11" eb="13">
      <t>ヘンキン</t>
    </rPh>
    <phoneticPr fontId="7"/>
  </si>
  <si>
    <t>手数料相手払（合計44、000）</t>
    <rPh sb="0" eb="3">
      <t>テスウリョウ</t>
    </rPh>
    <rPh sb="3" eb="5">
      <t>アイテ</t>
    </rPh>
    <rPh sb="5" eb="6">
      <t>バライ</t>
    </rPh>
    <rPh sb="7" eb="9">
      <t>ゴウケイ</t>
    </rPh>
    <phoneticPr fontId="7"/>
  </si>
  <si>
    <t>第13回スヌーカージャパンオープン</t>
    <rPh sb="0" eb="17">
      <t>113</t>
    </rPh>
    <phoneticPr fontId="7"/>
  </si>
  <si>
    <t>〃</t>
    <phoneticPr fontId="7"/>
  </si>
  <si>
    <r>
      <t>N</t>
    </r>
    <r>
      <rPr>
        <sz val="11"/>
        <rFont val="ＭＳ Ｐゴシック"/>
        <family val="3"/>
        <charset val="128"/>
      </rPr>
      <t>BA</t>
    </r>
    <phoneticPr fontId="7"/>
  </si>
  <si>
    <t>NBA公認料支払（集金代行分）</t>
    <rPh sb="3" eb="5">
      <t>コウニン</t>
    </rPh>
    <rPh sb="5" eb="6">
      <t>リョウ</t>
    </rPh>
    <rPh sb="6" eb="8">
      <t>シハライ</t>
    </rPh>
    <rPh sb="9" eb="11">
      <t>シュウキン</t>
    </rPh>
    <rPh sb="11" eb="13">
      <t>ダイコウ</t>
    </rPh>
    <rPh sb="13" eb="14">
      <t>ブン</t>
    </rPh>
    <phoneticPr fontId="7"/>
  </si>
  <si>
    <t>第２３回アダムジャパンカップ　NBA公認料のみ</t>
    <rPh sb="0" eb="1">
      <t>ダイ</t>
    </rPh>
    <rPh sb="3" eb="4">
      <t>カイ</t>
    </rPh>
    <rPh sb="18" eb="20">
      <t>コウニン</t>
    </rPh>
    <rPh sb="20" eb="21">
      <t>リョウ</t>
    </rPh>
    <phoneticPr fontId="7"/>
  </si>
  <si>
    <r>
      <t>JPB</t>
    </r>
    <r>
      <rPr>
        <sz val="11"/>
        <rFont val="ＭＳ Ｐゴシック"/>
        <family val="3"/>
        <charset val="128"/>
      </rPr>
      <t>A</t>
    </r>
    <phoneticPr fontId="7"/>
  </si>
  <si>
    <r>
      <t>第63回全日本ポケットビリヤード選手権大会、</t>
    </r>
    <r>
      <rPr>
        <sz val="11"/>
        <rFont val="ＭＳ Ｐゴシック"/>
        <family val="3"/>
        <charset val="128"/>
      </rPr>
      <t>53回B級大会 128名</t>
    </r>
    <rPh sb="0" eb="21">
      <t>317</t>
    </rPh>
    <rPh sb="24" eb="25">
      <t>カイ</t>
    </rPh>
    <rPh sb="26" eb="27">
      <t>キュウ</t>
    </rPh>
    <rPh sb="27" eb="29">
      <t>タイカイ</t>
    </rPh>
    <rPh sb="33" eb="34">
      <t>メイ</t>
    </rPh>
    <phoneticPr fontId="7"/>
  </si>
  <si>
    <r>
      <t>第24回関西オープン　</t>
    </r>
    <r>
      <rPr>
        <sz val="11"/>
        <rFont val="ＭＳ Ｐゴシック"/>
        <family val="3"/>
        <charset val="128"/>
      </rPr>
      <t>234名</t>
    </r>
    <rPh sb="0" eb="10">
      <t>330</t>
    </rPh>
    <rPh sb="14" eb="15">
      <t>メイ</t>
    </rPh>
    <phoneticPr fontId="7"/>
  </si>
  <si>
    <t>第41回全日本オープン14-1選手権大会　97名</t>
    <rPh sb="0" eb="20">
      <t>622</t>
    </rPh>
    <rPh sb="23" eb="24">
      <t>メイ</t>
    </rPh>
    <phoneticPr fontId="7"/>
  </si>
  <si>
    <r>
      <t>第21回ジュニアナインボール選手権大会　</t>
    </r>
    <r>
      <rPr>
        <sz val="11"/>
        <rFont val="ＭＳ Ｐゴシック"/>
        <family val="3"/>
        <charset val="128"/>
      </rPr>
      <t>228名</t>
    </r>
    <rPh sb="23" eb="24">
      <t>メイ</t>
    </rPh>
    <phoneticPr fontId="7"/>
  </si>
  <si>
    <t>第18回東海グランプリ　177名</t>
    <rPh sb="0" eb="1">
      <t>ダイ</t>
    </rPh>
    <rPh sb="3" eb="4">
      <t>カイ</t>
    </rPh>
    <rPh sb="4" eb="6">
      <t>トウカイ</t>
    </rPh>
    <rPh sb="15" eb="16">
      <t>メイ</t>
    </rPh>
    <phoneticPr fontId="7"/>
  </si>
  <si>
    <t>第27回北陸オープン　258名</t>
    <rPh sb="0" eb="1">
      <t>ダイ</t>
    </rPh>
    <rPh sb="3" eb="4">
      <t>カイ</t>
    </rPh>
    <rPh sb="4" eb="6">
      <t>ホクリク</t>
    </rPh>
    <rPh sb="14" eb="15">
      <t>メイ</t>
    </rPh>
    <phoneticPr fontId="7"/>
  </si>
  <si>
    <r>
      <t>JPB</t>
    </r>
    <r>
      <rPr>
        <sz val="11"/>
        <rFont val="ＭＳ Ｐゴシック"/>
        <family val="3"/>
        <charset val="128"/>
      </rPr>
      <t>A</t>
    </r>
    <phoneticPr fontId="7"/>
  </si>
  <si>
    <t>第46回全日本選手権大会（10ボール国際オープン）　192名</t>
    <rPh sb="0" eb="1">
      <t>ダイ</t>
    </rPh>
    <rPh sb="3" eb="4">
      <t>カイ</t>
    </rPh>
    <rPh sb="4" eb="7">
      <t>ゼンニホン</t>
    </rPh>
    <rPh sb="7" eb="10">
      <t>センシュケン</t>
    </rPh>
    <rPh sb="10" eb="12">
      <t>タイカイ</t>
    </rPh>
    <rPh sb="18" eb="20">
      <t>コクサイ</t>
    </rPh>
    <rPh sb="29" eb="30">
      <t>メイ</t>
    </rPh>
    <phoneticPr fontId="7"/>
  </si>
  <si>
    <r>
      <t>誤入金　第26回ジャパンオープン　重複入金</t>
    </r>
    <r>
      <rPr>
        <sz val="11"/>
        <rFont val="ＭＳ Ｐゴシック"/>
        <family val="3"/>
        <charset val="128"/>
      </rPr>
      <t>(8/1入金済み）</t>
    </r>
    <rPh sb="0" eb="1">
      <t>ゴ</t>
    </rPh>
    <rPh sb="1" eb="3">
      <t>ニュウキン</t>
    </rPh>
    <rPh sb="4" eb="5">
      <t>ダイ</t>
    </rPh>
    <rPh sb="7" eb="8">
      <t>カイ</t>
    </rPh>
    <rPh sb="17" eb="19">
      <t>ジュウフク</t>
    </rPh>
    <rPh sb="19" eb="21">
      <t>ニュウキン</t>
    </rPh>
    <rPh sb="25" eb="27">
      <t>ニュウキン</t>
    </rPh>
    <rPh sb="27" eb="28">
      <t>ズ</t>
    </rPh>
    <phoneticPr fontId="7"/>
  </si>
  <si>
    <r>
      <t>誤入金　第29回関東オープン　重複入金</t>
    </r>
    <r>
      <rPr>
        <sz val="11"/>
        <rFont val="ＭＳ Ｐゴシック"/>
        <family val="3"/>
        <charset val="128"/>
      </rPr>
      <t>(9/2</t>
    </r>
    <r>
      <rPr>
        <sz val="11"/>
        <rFont val="ＭＳ Ｐ明朝"/>
        <family val="1"/>
        <charset val="128"/>
      </rPr>
      <t>入金済み）</t>
    </r>
    <rPh sb="4" eb="5">
      <t>8</t>
    </rPh>
    <rPh sb="6" eb="14">
      <t>4</t>
    </rPh>
    <phoneticPr fontId="7"/>
  </si>
  <si>
    <r>
      <t>誤入金　J</t>
    </r>
    <r>
      <rPr>
        <sz val="11"/>
        <rFont val="ＭＳ Ｐゴシック"/>
        <family val="3"/>
        <charset val="128"/>
      </rPr>
      <t>PBA支部分担金　重複入金(4/30入金済み）</t>
    </r>
    <rPh sb="8" eb="10">
      <t>シブ</t>
    </rPh>
    <rPh sb="10" eb="13">
      <t>ブンタンキン</t>
    </rPh>
    <phoneticPr fontId="7"/>
  </si>
  <si>
    <r>
      <t>第17回全日本プロバンド選手権大会　</t>
    </r>
    <r>
      <rPr>
        <sz val="11"/>
        <rFont val="ＭＳ Ｐゴシック"/>
        <family val="3"/>
        <charset val="128"/>
      </rPr>
      <t>12名</t>
    </r>
    <rPh sb="0" eb="17">
      <t>923</t>
    </rPh>
    <rPh sb="20" eb="21">
      <t>メイ</t>
    </rPh>
    <phoneticPr fontId="7"/>
  </si>
  <si>
    <r>
      <t>J</t>
    </r>
    <r>
      <rPr>
        <sz val="11"/>
        <rFont val="ＭＳ Ｐゴシック"/>
        <family val="3"/>
        <charset val="128"/>
      </rPr>
      <t>PBF東　水谷幸治</t>
    </r>
    <rPh sb="4" eb="5">
      <t>ヒガシ</t>
    </rPh>
    <rPh sb="6" eb="8">
      <t>ミズタニ</t>
    </rPh>
    <rPh sb="8" eb="10">
      <t>コウジ</t>
    </rPh>
    <phoneticPr fontId="7"/>
  </si>
  <si>
    <r>
      <t>N</t>
    </r>
    <r>
      <rPr>
        <sz val="11"/>
        <rFont val="ＭＳ Ｐゴシック"/>
        <family val="3"/>
        <charset val="128"/>
      </rPr>
      <t>BA</t>
    </r>
    <phoneticPr fontId="7"/>
  </si>
  <si>
    <r>
      <t>N</t>
    </r>
    <r>
      <rPr>
        <sz val="11"/>
        <rFont val="ＭＳ Ｐゴシック"/>
        <family val="3"/>
        <charset val="128"/>
      </rPr>
      <t>BA事務局</t>
    </r>
    <rPh sb="3" eb="6">
      <t>ジムキョク</t>
    </rPh>
    <phoneticPr fontId="7"/>
  </si>
  <si>
    <t>JPBF</t>
    <phoneticPr fontId="7"/>
  </si>
  <si>
    <r>
      <t>第12回全日本シニアスリークッション選手権大会　</t>
    </r>
    <r>
      <rPr>
        <sz val="11"/>
        <rFont val="ＭＳ Ｐゴシック"/>
        <family val="3"/>
        <charset val="128"/>
      </rPr>
      <t>39名</t>
    </r>
    <rPh sb="0" eb="23">
      <t>1014</t>
    </rPh>
    <rPh sb="26" eb="27">
      <t>メイ</t>
    </rPh>
    <phoneticPr fontId="7"/>
  </si>
  <si>
    <t>JPBFシニア会</t>
    <rPh sb="7" eb="8">
      <t>カイ</t>
    </rPh>
    <phoneticPr fontId="7"/>
  </si>
  <si>
    <r>
      <t>J</t>
    </r>
    <r>
      <rPr>
        <sz val="11"/>
        <rFont val="ＭＳ Ｐゴシック"/>
        <family val="3"/>
        <charset val="128"/>
      </rPr>
      <t>APA</t>
    </r>
    <phoneticPr fontId="7"/>
  </si>
  <si>
    <r>
      <t>第61回全日本アマチュアポケットビリヤード選手権大会　</t>
    </r>
    <r>
      <rPr>
        <sz val="11"/>
        <rFont val="ＭＳ Ｐゴシック"/>
        <family val="3"/>
        <charset val="128"/>
      </rPr>
      <t>384名</t>
    </r>
    <rPh sb="0" eb="26">
      <t>112</t>
    </rPh>
    <rPh sb="30" eb="31">
      <t>メイ</t>
    </rPh>
    <phoneticPr fontId="7"/>
  </si>
  <si>
    <r>
      <t>第12回奈良エキサイトオープン　</t>
    </r>
    <r>
      <rPr>
        <sz val="11"/>
        <rFont val="ＭＳ Ｐゴシック"/>
        <family val="3"/>
        <charset val="128"/>
      </rPr>
      <t>153名</t>
    </r>
    <rPh sb="3" eb="15">
      <t>0</t>
    </rPh>
    <rPh sb="19" eb="20">
      <t>メイ</t>
    </rPh>
    <phoneticPr fontId="7"/>
  </si>
  <si>
    <t>NSF25年度末</t>
    <rPh sb="5" eb="7">
      <t>ネンド</t>
    </rPh>
    <rPh sb="7" eb="8">
      <t>マツ</t>
    </rPh>
    <phoneticPr fontId="3"/>
  </si>
  <si>
    <r>
      <t>J</t>
    </r>
    <r>
      <rPr>
        <sz val="11"/>
        <rFont val="ＭＳ Ｐゴシック"/>
        <family val="3"/>
        <charset val="128"/>
      </rPr>
      <t>WBA</t>
    </r>
    <phoneticPr fontId="7"/>
  </si>
  <si>
    <t>NSF26年度期首</t>
    <rPh sb="5" eb="7">
      <t>ネンド</t>
    </rPh>
    <rPh sb="7" eb="9">
      <t>キシュ</t>
    </rPh>
    <phoneticPr fontId="3"/>
  </si>
  <si>
    <t>25年度未払い分として</t>
    <rPh sb="2" eb="4">
      <t>ネンド</t>
    </rPh>
    <rPh sb="4" eb="6">
      <t>ミハラ</t>
    </rPh>
    <rPh sb="7" eb="8">
      <t>ブン</t>
    </rPh>
    <phoneticPr fontId="7"/>
  </si>
  <si>
    <r>
      <t>2</t>
    </r>
    <r>
      <rPr>
        <sz val="11"/>
        <rFont val="ＭＳ Ｐゴシック"/>
        <family val="3"/>
        <charset val="128"/>
      </rPr>
      <t>5</t>
    </r>
    <r>
      <rPr>
        <sz val="11"/>
        <rFont val="ＭＳ Ｐ明朝"/>
        <family val="1"/>
        <charset val="128"/>
      </rPr>
      <t>年度未払い分</t>
    </r>
    <rPh sb="2" eb="4">
      <t>ネンド</t>
    </rPh>
    <rPh sb="4" eb="6">
      <t>ミハラ</t>
    </rPh>
    <rPh sb="7" eb="8">
      <t>ブン</t>
    </rPh>
    <phoneticPr fontId="7"/>
  </si>
  <si>
    <t xml:space="preserve">誤入金2013/12/24 返金 </t>
    <rPh sb="0" eb="1">
      <t>ゴ</t>
    </rPh>
    <rPh sb="1" eb="3">
      <t>ニュウキン</t>
    </rPh>
    <rPh sb="14" eb="16">
      <t>ヘンキン</t>
    </rPh>
    <phoneticPr fontId="7"/>
  </si>
  <si>
    <t>振込手数料相手持ち 合計188,200</t>
    <rPh sb="0" eb="5">
      <t>フリコミテスウリョウ</t>
    </rPh>
    <rPh sb="5" eb="7">
      <t>アイテ</t>
    </rPh>
    <rPh sb="7" eb="8">
      <t>モ</t>
    </rPh>
    <rPh sb="10" eb="12">
      <t>ゴウケイ</t>
    </rPh>
    <phoneticPr fontId="7"/>
  </si>
  <si>
    <t>第38回九州オープン　123名</t>
    <rPh sb="0" eb="1">
      <t>ダイ</t>
    </rPh>
    <rPh sb="3" eb="4">
      <t>カイ</t>
    </rPh>
    <rPh sb="4" eb="6">
      <t>キュウシュウ</t>
    </rPh>
    <rPh sb="14" eb="15">
      <t>メイ</t>
    </rPh>
    <phoneticPr fontId="7"/>
  </si>
  <si>
    <t>第16回エイトボールオープン　大会中止により、記載料のみ支払</t>
    <rPh sb="0" eb="1">
      <t>ダイ</t>
    </rPh>
    <rPh sb="3" eb="4">
      <t>カイ</t>
    </rPh>
    <rPh sb="15" eb="17">
      <t>タイカイ</t>
    </rPh>
    <rPh sb="17" eb="19">
      <t>チュウシ</t>
    </rPh>
    <rPh sb="23" eb="25">
      <t>キサイ</t>
    </rPh>
    <rPh sb="25" eb="26">
      <t>リョウ</t>
    </rPh>
    <rPh sb="28" eb="30">
      <t>シハライ</t>
    </rPh>
    <phoneticPr fontId="7"/>
  </si>
  <si>
    <t>第25回関西ナインボールオープン</t>
    <rPh sb="0" eb="1">
      <t>１</t>
    </rPh>
    <phoneticPr fontId="7"/>
  </si>
  <si>
    <t>第19回京都オープン 214名</t>
    <rPh sb="0" eb="1">
      <t>２</t>
    </rPh>
    <rPh sb="2" eb="10">
      <t>６</t>
    </rPh>
    <rPh sb="14" eb="15">
      <t>メイ</t>
    </rPh>
    <phoneticPr fontId="7"/>
  </si>
  <si>
    <t>第20回東京オープンスリークッショントーナメント 48名</t>
    <rPh sb="0" eb="24">
      <t>２０８</t>
    </rPh>
    <rPh sb="27" eb="28">
      <t>メイ</t>
    </rPh>
    <phoneticPr fontId="7"/>
  </si>
  <si>
    <t>第70回全日本スリークッション選手権大会 48名</t>
    <rPh sb="0" eb="1">
      <t>ダイ</t>
    </rPh>
    <rPh sb="3" eb="4">
      <t>カイ</t>
    </rPh>
    <rPh sb="4" eb="7">
      <t>ゼンニホン</t>
    </rPh>
    <rPh sb="15" eb="18">
      <t>センシュケン</t>
    </rPh>
    <rPh sb="18" eb="20">
      <t>タイカイ</t>
    </rPh>
    <rPh sb="23" eb="24">
      <t>メイ</t>
    </rPh>
    <phoneticPr fontId="7"/>
  </si>
  <si>
    <t>25年度未払い分</t>
    <rPh sb="2" eb="4">
      <t>ネンド</t>
    </rPh>
    <rPh sb="4" eb="6">
      <t>ミハラ</t>
    </rPh>
    <rPh sb="7" eb="8">
      <t>ブン</t>
    </rPh>
    <phoneticPr fontId="7"/>
  </si>
  <si>
    <t>第56回全日本アマチュア四ッ玉選手権大会 24名</t>
    <rPh sb="0" eb="1">
      <t>ダイ</t>
    </rPh>
    <rPh sb="3" eb="4">
      <t>カイ</t>
    </rPh>
    <rPh sb="4" eb="7">
      <t>ゼンニホン</t>
    </rPh>
    <rPh sb="12" eb="13">
      <t>ヨン</t>
    </rPh>
    <rPh sb="14" eb="15">
      <t>タマ</t>
    </rPh>
    <rPh sb="15" eb="18">
      <t>センシュケン</t>
    </rPh>
    <rPh sb="18" eb="20">
      <t>タイカイ</t>
    </rPh>
    <rPh sb="23" eb="24">
      <t>メイ</t>
    </rPh>
    <phoneticPr fontId="7"/>
  </si>
  <si>
    <r>
      <t>JPBF</t>
    </r>
    <r>
      <rPr>
        <sz val="11"/>
        <rFont val="ＭＳ Ｐゴシック"/>
        <family val="3"/>
        <charset val="128"/>
      </rPr>
      <t>関西</t>
    </r>
    <rPh sb="4" eb="6">
      <t>カンサイ</t>
    </rPh>
    <phoneticPr fontId="7"/>
  </si>
  <si>
    <t>第45回全日本ｱﾏﾁｭｱｶｰﾄﾞﾙ42/2  30名</t>
    <rPh sb="0" eb="1">
      <t>ダイ</t>
    </rPh>
    <rPh sb="3" eb="4">
      <t>カイ</t>
    </rPh>
    <rPh sb="4" eb="7">
      <t>ゼンニホン</t>
    </rPh>
    <rPh sb="25" eb="26">
      <t>メイ</t>
    </rPh>
    <phoneticPr fontId="7"/>
  </si>
  <si>
    <t>第21回全日本バンド選手権大会 14名</t>
    <rPh sb="0" eb="1">
      <t>ダイ</t>
    </rPh>
    <rPh sb="3" eb="4">
      <t>カイ</t>
    </rPh>
    <rPh sb="4" eb="7">
      <t>ゼンニホン</t>
    </rPh>
    <rPh sb="10" eb="13">
      <t>センシュケン</t>
    </rPh>
    <rPh sb="13" eb="15">
      <t>タイカイ</t>
    </rPh>
    <rPh sb="18" eb="19">
      <t>メイ</t>
    </rPh>
    <phoneticPr fontId="7"/>
  </si>
  <si>
    <t>第2回全日本アマチュアバンド選手権大会 16名</t>
    <rPh sb="0" eb="1">
      <t>ダイ</t>
    </rPh>
    <rPh sb="2" eb="3">
      <t>カイ</t>
    </rPh>
    <rPh sb="3" eb="6">
      <t>ゼンニホン</t>
    </rPh>
    <rPh sb="14" eb="17">
      <t>センシュケン</t>
    </rPh>
    <rPh sb="17" eb="19">
      <t>タイカイ</t>
    </rPh>
    <rPh sb="22" eb="23">
      <t>メイ</t>
    </rPh>
    <phoneticPr fontId="7"/>
  </si>
  <si>
    <t>第63回全日本アマチュアスリークッション選手権大会 20名</t>
    <rPh sb="0" eb="1">
      <t>ダイ</t>
    </rPh>
    <rPh sb="3" eb="4">
      <t>カイ</t>
    </rPh>
    <rPh sb="4" eb="7">
      <t>ゼンニホン</t>
    </rPh>
    <rPh sb="20" eb="23">
      <t>センシュケン</t>
    </rPh>
    <rPh sb="23" eb="25">
      <t>タイカイ</t>
    </rPh>
    <rPh sb="28" eb="29">
      <t>メイ</t>
    </rPh>
    <phoneticPr fontId="7"/>
  </si>
  <si>
    <t>NBA25年度末</t>
    <rPh sb="5" eb="7">
      <t>ネンド</t>
    </rPh>
    <rPh sb="7" eb="8">
      <t>マツ</t>
    </rPh>
    <phoneticPr fontId="7"/>
  </si>
  <si>
    <t>NBA26年度期首</t>
    <rPh sb="5" eb="7">
      <t>ネンド</t>
    </rPh>
    <rPh sb="7" eb="9">
      <t>キシュ</t>
    </rPh>
    <phoneticPr fontId="3"/>
  </si>
  <si>
    <t>第14回全日本ジュニアナインボール選手権大会（JOCカップ） 4/13</t>
    <rPh sb="0" eb="1">
      <t>４</t>
    </rPh>
    <rPh sb="2" eb="30">
      <t>３</t>
    </rPh>
    <phoneticPr fontId="7"/>
  </si>
  <si>
    <t>交通費補助</t>
    <rPh sb="0" eb="3">
      <t>コウツウヒ</t>
    </rPh>
    <rPh sb="3" eb="5">
      <t>ホジョ</t>
    </rPh>
    <phoneticPr fontId="7"/>
  </si>
  <si>
    <t>証明手数料</t>
    <rPh sb="0" eb="2">
      <t>ショウメイ</t>
    </rPh>
    <rPh sb="2" eb="5">
      <t>テスウリョウ</t>
    </rPh>
    <phoneticPr fontId="7"/>
  </si>
  <si>
    <t>平成26年度分　支部割当協力金</t>
    <phoneticPr fontId="7"/>
  </si>
  <si>
    <t>平成26年度分　支部割当協力金</t>
    <phoneticPr fontId="7"/>
  </si>
  <si>
    <r>
      <t>J</t>
    </r>
    <r>
      <rPr>
        <sz val="11"/>
        <rFont val="ＭＳ Ｐゴシック"/>
        <family val="3"/>
        <charset val="128"/>
      </rPr>
      <t>SA</t>
    </r>
    <phoneticPr fontId="7"/>
  </si>
  <si>
    <r>
      <t>J</t>
    </r>
    <r>
      <rPr>
        <sz val="11"/>
        <rFont val="ＭＳ Ｐゴシック"/>
        <family val="3"/>
        <charset val="128"/>
      </rPr>
      <t>PBF</t>
    </r>
    <phoneticPr fontId="7"/>
  </si>
  <si>
    <t>第71回全日本スリークッション選手権大会</t>
    <rPh sb="0" eb="20">
      <t>５０１</t>
    </rPh>
    <phoneticPr fontId="7"/>
  </si>
  <si>
    <t>預り金</t>
    <phoneticPr fontId="7"/>
  </si>
  <si>
    <r>
      <t>J</t>
    </r>
    <r>
      <rPr>
        <sz val="11"/>
        <rFont val="ＭＳ Ｐゴシック"/>
        <family val="3"/>
        <charset val="128"/>
      </rPr>
      <t>PBF</t>
    </r>
    <phoneticPr fontId="7"/>
  </si>
  <si>
    <t>第21回全日本女子スリークッション選手権大会</t>
    <rPh sb="0" eb="1">
      <t>ダイ</t>
    </rPh>
    <rPh sb="3" eb="4">
      <t>カイ</t>
    </rPh>
    <rPh sb="4" eb="7">
      <t>ゼンニホン</t>
    </rPh>
    <rPh sb="7" eb="9">
      <t>ジョシ</t>
    </rPh>
    <rPh sb="17" eb="20">
      <t>センシュケン</t>
    </rPh>
    <rPh sb="20" eb="22">
      <t>タイカイ</t>
    </rPh>
    <phoneticPr fontId="7"/>
  </si>
  <si>
    <t>第21回全日本女子3C選手権大会 カレンダー非掲載のため要返却</t>
    <rPh sb="0" eb="1">
      <t>ダイ</t>
    </rPh>
    <rPh sb="3" eb="4">
      <t>カイ</t>
    </rPh>
    <rPh sb="4" eb="7">
      <t>ゼンニホン</t>
    </rPh>
    <rPh sb="7" eb="9">
      <t>ジョシ</t>
    </rPh>
    <rPh sb="11" eb="14">
      <t>センシュケン</t>
    </rPh>
    <rPh sb="14" eb="16">
      <t>タイカイ</t>
    </rPh>
    <rPh sb="22" eb="23">
      <t>ヒ</t>
    </rPh>
    <rPh sb="23" eb="25">
      <t>ケイサイ</t>
    </rPh>
    <rPh sb="28" eb="29">
      <t>ヨウ</t>
    </rPh>
    <rPh sb="29" eb="31">
      <t>ヘンキャク</t>
    </rPh>
    <phoneticPr fontId="7"/>
  </si>
  <si>
    <t>JWBA</t>
    <phoneticPr fontId="7"/>
  </si>
  <si>
    <r>
      <t>第38</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B、15回L 318名</t>
    </r>
    <rPh sb="0" eb="21">
      <t>５１７</t>
    </rPh>
    <rPh sb="24" eb="25">
      <t>カイ</t>
    </rPh>
    <rPh sb="29" eb="30">
      <t>カイ</t>
    </rPh>
    <rPh sb="35" eb="36">
      <t>メイ</t>
    </rPh>
    <phoneticPr fontId="7"/>
  </si>
  <si>
    <t xml:space="preserve">誤入金2014/5/12 返金 </t>
    <rPh sb="0" eb="1">
      <t>ゴ</t>
    </rPh>
    <rPh sb="1" eb="3">
      <t>ニュウキン</t>
    </rPh>
    <rPh sb="13" eb="15">
      <t>ヘンキン</t>
    </rPh>
    <phoneticPr fontId="7"/>
  </si>
  <si>
    <t>振込手数料(JPBF負担)</t>
    <rPh sb="0" eb="2">
      <t>フリコミ</t>
    </rPh>
    <rPh sb="2" eb="5">
      <t>テスウリョウ</t>
    </rPh>
    <rPh sb="10" eb="12">
      <t>フタン</t>
    </rPh>
    <phoneticPr fontId="7"/>
  </si>
  <si>
    <t>振込手数料(大阪府組合負担)</t>
    <rPh sb="0" eb="2">
      <t>フリコミ</t>
    </rPh>
    <rPh sb="2" eb="5">
      <t>テスウリョウ</t>
    </rPh>
    <rPh sb="6" eb="9">
      <t>オオサカフ</t>
    </rPh>
    <rPh sb="9" eb="11">
      <t>クミアイ</t>
    </rPh>
    <rPh sb="11" eb="13">
      <t>フタン</t>
    </rPh>
    <phoneticPr fontId="7"/>
  </si>
  <si>
    <r>
      <t>第20回全日本レディーススリークッション選手権</t>
    </r>
    <r>
      <rPr>
        <sz val="11"/>
        <rFont val="ＭＳ Ｐゴシック"/>
        <family val="3"/>
        <charset val="128"/>
      </rPr>
      <t>大会 10名</t>
    </r>
    <rPh sb="23" eb="25">
      <t>タイカイ</t>
    </rPh>
    <rPh sb="28" eb="29">
      <t>メイ</t>
    </rPh>
    <phoneticPr fontId="7"/>
  </si>
  <si>
    <t>預り金</t>
    <phoneticPr fontId="7"/>
  </si>
  <si>
    <t>JSA</t>
  </si>
  <si>
    <t>第13回全日本スヌーカー選手権大会 16名</t>
    <rPh sb="0" eb="17">
      <t>５２４</t>
    </rPh>
    <rPh sb="20" eb="21">
      <t>メイ</t>
    </rPh>
    <phoneticPr fontId="7"/>
  </si>
  <si>
    <t>振込口座間違い 要返却</t>
    <rPh sb="0" eb="2">
      <t>フリコミ</t>
    </rPh>
    <rPh sb="2" eb="4">
      <t>コウザ</t>
    </rPh>
    <rPh sb="4" eb="6">
      <t>マチガ</t>
    </rPh>
    <rPh sb="8" eb="9">
      <t>ヨウ</t>
    </rPh>
    <rPh sb="9" eb="11">
      <t>ヘンキャク</t>
    </rPh>
    <phoneticPr fontId="7"/>
  </si>
  <si>
    <t>振込口座間違い2014/6/3 返金</t>
    <rPh sb="0" eb="2">
      <t>フリコミ</t>
    </rPh>
    <rPh sb="2" eb="4">
      <t>コウザ</t>
    </rPh>
    <rPh sb="4" eb="6">
      <t>マチガ</t>
    </rPh>
    <rPh sb="16" eb="18">
      <t>ヘンキン</t>
    </rPh>
    <phoneticPr fontId="7"/>
  </si>
  <si>
    <t>関西支部</t>
    <rPh sb="0" eb="4">
      <t>カンサイシブ</t>
    </rPh>
    <phoneticPr fontId="7"/>
  </si>
  <si>
    <t>第13回奈良エキサイトオープン　中止により記載料のみ</t>
    <rPh sb="0" eb="15">
      <t>１２０７</t>
    </rPh>
    <rPh sb="16" eb="18">
      <t>チュウシ</t>
    </rPh>
    <rPh sb="21" eb="23">
      <t>キサイ</t>
    </rPh>
    <rPh sb="23" eb="24">
      <t>リョウ</t>
    </rPh>
    <phoneticPr fontId="7"/>
  </si>
  <si>
    <t>第30回関東オープン、第30回関東レディースオープン　211名</t>
    <rPh sb="0" eb="10">
      <t>９０６</t>
    </rPh>
    <rPh sb="11" eb="26">
      <t>９０６</t>
    </rPh>
    <rPh sb="30" eb="31">
      <t>メイ</t>
    </rPh>
    <phoneticPr fontId="7"/>
  </si>
  <si>
    <t>第46回全日本カードル47/2選手権大会　12名</t>
    <rPh sb="0" eb="20">
      <t>９１３</t>
    </rPh>
    <rPh sb="23" eb="24">
      <t>メイ</t>
    </rPh>
    <phoneticPr fontId="7"/>
  </si>
  <si>
    <t>第27回ジャパンオープン10ボール男子、同9ボール女子　441名</t>
    <rPh sb="0" eb="19">
      <t>７１９</t>
    </rPh>
    <rPh sb="20" eb="21">
      <t>ドウ</t>
    </rPh>
    <rPh sb="25" eb="27">
      <t>ジョシ</t>
    </rPh>
    <rPh sb="31" eb="32">
      <t>メイ</t>
    </rPh>
    <phoneticPr fontId="7"/>
  </si>
  <si>
    <t>第46回全日本アマチュアカードル42/2選手権大会 24名</t>
    <rPh sb="0" eb="25">
      <t>１０１１</t>
    </rPh>
    <rPh sb="28" eb="29">
      <t>メイ</t>
    </rPh>
    <phoneticPr fontId="7"/>
  </si>
  <si>
    <t>JPBF東日本</t>
    <rPh sb="4" eb="5">
      <t>ヒガシ</t>
    </rPh>
    <rPh sb="5" eb="7">
      <t>ニホン</t>
    </rPh>
    <phoneticPr fontId="7"/>
  </si>
  <si>
    <r>
      <t>第25回</t>
    </r>
    <r>
      <rPr>
        <sz val="11"/>
        <rFont val="ＭＳ Ｐゴシック"/>
        <family val="3"/>
        <charset val="128"/>
      </rPr>
      <t xml:space="preserve"> JAPAN CUP  ｶﾚﾝﾀﾞｰ非記載 公認料のみ</t>
    </r>
    <rPh sb="0" eb="1">
      <t>ダイ</t>
    </rPh>
    <rPh sb="3" eb="4">
      <t>カイ</t>
    </rPh>
    <rPh sb="22" eb="23">
      <t>ヒ</t>
    </rPh>
    <rPh sb="23" eb="25">
      <t>キサイ</t>
    </rPh>
    <rPh sb="26" eb="28">
      <t>コウニン</t>
    </rPh>
    <rPh sb="28" eb="29">
      <t>リョウ</t>
    </rPh>
    <phoneticPr fontId="7"/>
  </si>
  <si>
    <t>第64回全日本アマチュアスリークッション選手権大会 20名</t>
    <rPh sb="0" eb="25">
      <t>１１０８</t>
    </rPh>
    <rPh sb="28" eb="29">
      <t>メイ</t>
    </rPh>
    <phoneticPr fontId="7"/>
  </si>
  <si>
    <r>
      <t>J</t>
    </r>
    <r>
      <rPr>
        <sz val="11"/>
        <rFont val="ＭＳ Ｐゴシック"/>
        <family val="3"/>
        <charset val="128"/>
      </rPr>
      <t>APA</t>
    </r>
    <phoneticPr fontId="7"/>
  </si>
  <si>
    <t>第62回全日本アマチュアポケットビリヤード選手権大会 384名</t>
    <rPh sb="0" eb="26">
      <t>１１０８</t>
    </rPh>
    <rPh sb="30" eb="31">
      <t>メイ</t>
    </rPh>
    <phoneticPr fontId="7"/>
  </si>
  <si>
    <t>第13回全日本シニアスリークッション選手権大会 35名</t>
    <rPh sb="0" eb="1">
      <t>１０</t>
    </rPh>
    <rPh sb="2" eb="23">
      <t>２</t>
    </rPh>
    <rPh sb="26" eb="27">
      <t>メイ</t>
    </rPh>
    <phoneticPr fontId="7"/>
  </si>
  <si>
    <t>第4回世界ﾚﾃﾞｨｰｽｽﾘｰｸｯｼｮﾝ選手権大会 準優勝</t>
    <rPh sb="0" eb="1">
      <t>ダイ</t>
    </rPh>
    <rPh sb="2" eb="3">
      <t>カイ</t>
    </rPh>
    <rPh sb="3" eb="5">
      <t>セカイ</t>
    </rPh>
    <rPh sb="19" eb="22">
      <t>センシュケン</t>
    </rPh>
    <rPh sb="22" eb="24">
      <t>タイカイ</t>
    </rPh>
    <rPh sb="25" eb="28">
      <t>ジュンユウショウ</t>
    </rPh>
    <phoneticPr fontId="7"/>
  </si>
  <si>
    <t>西本優子</t>
    <phoneticPr fontId="7"/>
  </si>
  <si>
    <t>平成26年度分　支部割当協力金</t>
  </si>
  <si>
    <t>第26回北海道オープン 155名</t>
    <rPh sb="0" eb="11">
      <t>４１９</t>
    </rPh>
    <rPh sb="15" eb="16">
      <t>メイ</t>
    </rPh>
    <phoneticPr fontId="7"/>
  </si>
  <si>
    <t>第42回全日本オープン14-1選手権大会 102名</t>
    <rPh sb="0" eb="20">
      <t>６２１</t>
    </rPh>
    <rPh sb="24" eb="25">
      <t>メイ</t>
    </rPh>
    <phoneticPr fontId="7"/>
  </si>
  <si>
    <t>第22回ジュニアナインボール選手権大会 249名</t>
    <rPh sb="0" eb="19">
      <t>８０３</t>
    </rPh>
    <rPh sb="23" eb="24">
      <t>メイ</t>
    </rPh>
    <phoneticPr fontId="7"/>
  </si>
  <si>
    <t>第11回中部スポーツビリヤードフェア 183名</t>
    <rPh sb="0" eb="1">
      <t>９</t>
    </rPh>
    <rPh sb="2" eb="18">
      <t>３</t>
    </rPh>
    <rPh sb="22" eb="23">
      <t>メイ</t>
    </rPh>
    <phoneticPr fontId="7"/>
  </si>
  <si>
    <t>第28回北陸オープン 252名</t>
    <rPh sb="0" eb="10">
      <t>１０１１</t>
    </rPh>
    <rPh sb="14" eb="15">
      <t>メイ</t>
    </rPh>
    <phoneticPr fontId="7"/>
  </si>
  <si>
    <t>第47回全日本選手権大会 192名</t>
    <rPh sb="0" eb="1">
      <t>ダイ</t>
    </rPh>
    <rPh sb="3" eb="4">
      <t>カイ</t>
    </rPh>
    <rPh sb="4" eb="7">
      <t>ゼンニホン</t>
    </rPh>
    <rPh sb="7" eb="10">
      <t>センシュケン</t>
    </rPh>
    <rPh sb="10" eb="12">
      <t>タイカイ</t>
    </rPh>
    <rPh sb="16" eb="17">
      <t>メイ</t>
    </rPh>
    <phoneticPr fontId="7"/>
  </si>
  <si>
    <t>第63回全日本ポケットビリヤード選手権大会</t>
    <rPh sb="0" eb="1">
      <t>３１</t>
    </rPh>
    <phoneticPr fontId="7"/>
  </si>
  <si>
    <t>預り金</t>
    <phoneticPr fontId="7"/>
  </si>
  <si>
    <t>JPBF中部</t>
    <rPh sb="4" eb="6">
      <t>チュウブ</t>
    </rPh>
    <phoneticPr fontId="7"/>
  </si>
  <si>
    <t>第3回全日本アマチュアバンド選手権大会</t>
    <rPh sb="0" eb="19">
      <t>１２１４</t>
    </rPh>
    <phoneticPr fontId="7"/>
  </si>
  <si>
    <t>NSF26年度末</t>
    <rPh sb="5" eb="7">
      <t>ネンド</t>
    </rPh>
    <rPh sb="7" eb="8">
      <t>マツ</t>
    </rPh>
    <phoneticPr fontId="3"/>
  </si>
  <si>
    <t>NSF27年度期首</t>
    <rPh sb="5" eb="7">
      <t>ネンド</t>
    </rPh>
    <rPh sb="7" eb="9">
      <t>キシュ</t>
    </rPh>
    <phoneticPr fontId="3"/>
  </si>
  <si>
    <r>
      <t>2</t>
    </r>
    <r>
      <rPr>
        <sz val="11"/>
        <rFont val="ＭＳ Ｐゴシック"/>
        <family val="3"/>
        <charset val="128"/>
      </rPr>
      <t>6</t>
    </r>
    <r>
      <rPr>
        <sz val="11"/>
        <rFont val="ＭＳ Ｐ明朝"/>
        <family val="1"/>
        <charset val="128"/>
      </rPr>
      <t>年度未払い分</t>
    </r>
    <rPh sb="2" eb="4">
      <t>ネンド</t>
    </rPh>
    <rPh sb="4" eb="6">
      <t>ミハラ</t>
    </rPh>
    <rPh sb="7" eb="8">
      <t>ブン</t>
    </rPh>
    <phoneticPr fontId="7"/>
  </si>
  <si>
    <t>第１８回全日本プロバンド選手権大会</t>
  </si>
  <si>
    <t xml:space="preserve">   〃</t>
    <phoneticPr fontId="7"/>
  </si>
  <si>
    <t>第14回スヌーカージャパンオープン</t>
  </si>
  <si>
    <t>第21回東京オープンスリークッショントーナメント 56名</t>
    <rPh sb="0" eb="24">
      <t>２０７</t>
    </rPh>
    <phoneticPr fontId="7"/>
  </si>
  <si>
    <t>第26回九州オープン 149名</t>
    <rPh sb="0" eb="10">
      <t>６０１</t>
    </rPh>
    <rPh sb="14" eb="15">
      <t>メイ</t>
    </rPh>
    <phoneticPr fontId="7"/>
  </si>
  <si>
    <t>IF会長訪日交通費の一部助成</t>
    <rPh sb="2" eb="4">
      <t>カイチョウ</t>
    </rPh>
    <rPh sb="4" eb="6">
      <t>ホウニチ</t>
    </rPh>
    <rPh sb="6" eb="9">
      <t>コウツウヒ</t>
    </rPh>
    <rPh sb="10" eb="12">
      <t>イチブ</t>
    </rPh>
    <rPh sb="12" eb="14">
      <t>ジョセイ</t>
    </rPh>
    <phoneticPr fontId="7"/>
  </si>
  <si>
    <t>第22回全日本バンド選手権大会 14名</t>
    <rPh sb="0" eb="15">
      <t>７０５</t>
    </rPh>
    <rPh sb="18" eb="19">
      <t>メイ</t>
    </rPh>
    <phoneticPr fontId="7"/>
  </si>
  <si>
    <t>元帳非掲載</t>
    <rPh sb="0" eb="2">
      <t>モトチョウ</t>
    </rPh>
    <rPh sb="2" eb="3">
      <t>ヒ</t>
    </rPh>
    <rPh sb="3" eb="5">
      <t>ケイサイ</t>
    </rPh>
    <phoneticPr fontId="7"/>
  </si>
  <si>
    <t>操作ﾐｽによる誤出金</t>
    <rPh sb="0" eb="2">
      <t>ソウサ</t>
    </rPh>
    <rPh sb="7" eb="8">
      <t>ゴ</t>
    </rPh>
    <rPh sb="8" eb="10">
      <t>シュッキン</t>
    </rPh>
    <phoneticPr fontId="7"/>
  </si>
  <si>
    <t>第57回全日本アマチュア四ッ玉選手権大会 24名</t>
    <rPh sb="0" eb="20">
      <t>５１７</t>
    </rPh>
    <rPh sb="23" eb="24">
      <t>メイ</t>
    </rPh>
    <phoneticPr fontId="7"/>
  </si>
  <si>
    <r>
      <t>NBA公認料支払（</t>
    </r>
    <r>
      <rPr>
        <sz val="11"/>
        <rFont val="ＭＳ Ｐゴシック"/>
        <family val="3"/>
        <charset val="128"/>
      </rPr>
      <t>26年度</t>
    </r>
    <r>
      <rPr>
        <sz val="11"/>
        <rFont val="ＭＳ Ｐ明朝"/>
        <family val="1"/>
        <charset val="128"/>
      </rPr>
      <t>集金代行分）</t>
    </r>
    <rPh sb="3" eb="5">
      <t>コウニン</t>
    </rPh>
    <rPh sb="5" eb="6">
      <t>リョウ</t>
    </rPh>
    <rPh sb="6" eb="8">
      <t>シハライ</t>
    </rPh>
    <rPh sb="11" eb="13">
      <t>ネンド</t>
    </rPh>
    <rPh sb="13" eb="15">
      <t>シュウキン</t>
    </rPh>
    <rPh sb="15" eb="17">
      <t>ダイコウ</t>
    </rPh>
    <rPh sb="17" eb="18">
      <t>ブン</t>
    </rPh>
    <phoneticPr fontId="7"/>
  </si>
  <si>
    <r>
      <t>26</t>
    </r>
    <r>
      <rPr>
        <sz val="11"/>
        <rFont val="ＭＳ Ｐ明朝"/>
        <family val="1"/>
        <charset val="128"/>
      </rPr>
      <t>年度</t>
    </r>
    <r>
      <rPr>
        <sz val="11"/>
        <rFont val="ＭＳ Ｐゴシック"/>
        <family val="3"/>
        <charset val="128"/>
      </rPr>
      <t>集金分</t>
    </r>
    <rPh sb="2" eb="4">
      <t>ネンド</t>
    </rPh>
    <rPh sb="4" eb="7">
      <t>シュウキンブン</t>
    </rPh>
    <phoneticPr fontId="7"/>
  </si>
  <si>
    <t>3/16振込み口座間違い 返却</t>
    <rPh sb="4" eb="6">
      <t>フリコ</t>
    </rPh>
    <rPh sb="7" eb="9">
      <t>コウザ</t>
    </rPh>
    <rPh sb="9" eb="11">
      <t>マチガ</t>
    </rPh>
    <rPh sb="13" eb="15">
      <t>ヘンキャク</t>
    </rPh>
    <phoneticPr fontId="7"/>
  </si>
  <si>
    <t>第1回全日本学生ナインボール選手権大会 参加賞､トロフィー 助成</t>
    <rPh sb="0" eb="1">
      <t>ダイ</t>
    </rPh>
    <rPh sb="2" eb="3">
      <t>カイ</t>
    </rPh>
    <rPh sb="3" eb="6">
      <t>ゼンニホン</t>
    </rPh>
    <rPh sb="6" eb="8">
      <t>ガクセイ</t>
    </rPh>
    <rPh sb="14" eb="17">
      <t>センシュケン</t>
    </rPh>
    <rPh sb="17" eb="19">
      <t>タイカイ</t>
    </rPh>
    <rPh sb="20" eb="23">
      <t>サンカショウ</t>
    </rPh>
    <rPh sb="30" eb="32">
      <t>ジョセイ</t>
    </rPh>
    <phoneticPr fontId="7"/>
  </si>
  <si>
    <t>NBA26年度末</t>
    <rPh sb="5" eb="7">
      <t>ネンド</t>
    </rPh>
    <rPh sb="7" eb="8">
      <t>マツ</t>
    </rPh>
    <phoneticPr fontId="7"/>
  </si>
  <si>
    <t>14/10/13 体育の日ｲﾍﾞﾝﾄ 助成</t>
    <rPh sb="9" eb="11">
      <t>タイイク</t>
    </rPh>
    <rPh sb="12" eb="13">
      <t>ヒ</t>
    </rPh>
    <rPh sb="19" eb="21">
      <t>ジョセイ</t>
    </rPh>
    <phoneticPr fontId="7"/>
  </si>
  <si>
    <t>NBA27年度期首</t>
    <rPh sb="5" eb="7">
      <t>ネンド</t>
    </rPh>
    <rPh sb="7" eb="9">
      <t>キシュ</t>
    </rPh>
    <phoneticPr fontId="3"/>
  </si>
  <si>
    <t>平成27年度分　支部割当協力金</t>
    <phoneticPr fontId="7"/>
  </si>
  <si>
    <t>第15回全日本ジュニアナインボール選手権大会（ＪＯＣカップ）</t>
    <rPh sb="0" eb="1">
      <t>４</t>
    </rPh>
    <rPh sb="2" eb="30">
      <t>２</t>
    </rPh>
    <phoneticPr fontId="7"/>
  </si>
  <si>
    <t>第72回全日本スリークッション選手権大会 42名</t>
    <rPh sb="0" eb="20">
      <t>５０３</t>
    </rPh>
    <rPh sb="23" eb="24">
      <t>メイ</t>
    </rPh>
    <phoneticPr fontId="7"/>
  </si>
  <si>
    <t>平成26年度分　支部割当協力金(NBA口座ﾖﾘ振替)</t>
    <rPh sb="19" eb="21">
      <t>コウザ</t>
    </rPh>
    <rPh sb="23" eb="25">
      <t>フリカエ</t>
    </rPh>
    <phoneticPr fontId="7"/>
  </si>
  <si>
    <t>第14回全日本スヌーカー選手権大会 16名</t>
    <rPh sb="0" eb="17">
      <t>５３０</t>
    </rPh>
    <rPh sb="20" eb="21">
      <t>メイ</t>
    </rPh>
    <phoneticPr fontId="7"/>
  </si>
  <si>
    <r>
      <t>第39</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B、15回L  317名</t>
    </r>
    <rPh sb="0" eb="21">
      <t>６０６</t>
    </rPh>
    <rPh sb="24" eb="25">
      <t>カイ</t>
    </rPh>
    <rPh sb="29" eb="30">
      <t>カイ</t>
    </rPh>
    <rPh sb="36" eb="37">
      <t>メイ</t>
    </rPh>
    <phoneticPr fontId="7"/>
  </si>
  <si>
    <t>第31回関東オープン 第31回関東レディースオープン 237名  大会協力金のみ</t>
    <rPh sb="0" eb="10">
      <t>６２０</t>
    </rPh>
    <rPh sb="11" eb="26">
      <t>６２０</t>
    </rPh>
    <rPh sb="30" eb="31">
      <t>メイ</t>
    </rPh>
    <rPh sb="33" eb="35">
      <t>タイカイ</t>
    </rPh>
    <rPh sb="35" eb="38">
      <t>キョウリョクキン</t>
    </rPh>
    <phoneticPr fontId="7"/>
  </si>
  <si>
    <t>平成27年度分　支部割当協力金</t>
  </si>
  <si>
    <t>前期分集金公認料</t>
    <rPh sb="0" eb="2">
      <t>ゼンキ</t>
    </rPh>
    <rPh sb="2" eb="3">
      <t>ブン</t>
    </rPh>
    <rPh sb="3" eb="5">
      <t>シュウキン</t>
    </rPh>
    <rPh sb="5" eb="7">
      <t>コウニン</t>
    </rPh>
    <rPh sb="7" eb="8">
      <t>リョウ</t>
    </rPh>
    <phoneticPr fontId="3"/>
  </si>
  <si>
    <t>本会計振替</t>
    <rPh sb="0" eb="1">
      <t>ホン</t>
    </rPh>
    <rPh sb="1" eb="3">
      <t>カイケイ</t>
    </rPh>
    <rPh sb="3" eb="5">
      <t>フリカエ</t>
    </rPh>
    <phoneticPr fontId="3"/>
  </si>
  <si>
    <t>計</t>
    <rPh sb="0" eb="1">
      <t>ケイ</t>
    </rPh>
    <phoneticPr fontId="3"/>
  </si>
  <si>
    <t>協力金収入の部</t>
    <rPh sb="0" eb="3">
      <t>キョウリョクキン</t>
    </rPh>
    <rPh sb="3" eb="5">
      <t>シュウニュウ</t>
    </rPh>
    <rPh sb="6" eb="7">
      <t>ブ</t>
    </rPh>
    <phoneticPr fontId="3"/>
  </si>
  <si>
    <t>前期未収分</t>
    <rPh sb="0" eb="2">
      <t>ゼンキ</t>
    </rPh>
    <rPh sb="2" eb="4">
      <t>ミシュウ</t>
    </rPh>
    <rPh sb="4" eb="5">
      <t>ブン</t>
    </rPh>
    <phoneticPr fontId="3"/>
  </si>
  <si>
    <t>今期</t>
    <rPh sb="0" eb="2">
      <t>コンキ</t>
    </rPh>
    <phoneticPr fontId="3"/>
  </si>
  <si>
    <t>金額</t>
    <rPh sb="0" eb="2">
      <t>キンガク</t>
    </rPh>
    <phoneticPr fontId="3"/>
  </si>
  <si>
    <t>ROW</t>
    <phoneticPr fontId="3"/>
  </si>
  <si>
    <t>日付</t>
    <rPh sb="0" eb="2">
      <t>ヒヅケ</t>
    </rPh>
    <phoneticPr fontId="3"/>
  </si>
  <si>
    <t>大会（人数×200）</t>
    <rPh sb="0" eb="2">
      <t>タイカイ</t>
    </rPh>
    <rPh sb="3" eb="5">
      <t>ニンズウ</t>
    </rPh>
    <phoneticPr fontId="3"/>
  </si>
  <si>
    <t>記載料</t>
    <rPh sb="0" eb="2">
      <t>キサイ</t>
    </rPh>
    <rPh sb="2" eb="3">
      <t>リョウ</t>
    </rPh>
    <phoneticPr fontId="3"/>
  </si>
  <si>
    <t>支部割当</t>
    <rPh sb="0" eb="2">
      <t>シブ</t>
    </rPh>
    <rPh sb="2" eb="4">
      <t>ワリアテ</t>
    </rPh>
    <phoneticPr fontId="3"/>
  </si>
  <si>
    <t>雑収入</t>
    <rPh sb="0" eb="3">
      <t>ザッシュウニュウ</t>
    </rPh>
    <phoneticPr fontId="3"/>
  </si>
  <si>
    <t>誤入金</t>
    <rPh sb="0" eb="1">
      <t>ゴ</t>
    </rPh>
    <rPh sb="1" eb="3">
      <t>ニュウキン</t>
    </rPh>
    <phoneticPr fontId="3"/>
  </si>
  <si>
    <t>NBA公認料集金代行分</t>
    <rPh sb="3" eb="5">
      <t>コウニン</t>
    </rPh>
    <rPh sb="5" eb="6">
      <t>リョウ</t>
    </rPh>
    <rPh sb="6" eb="8">
      <t>シュウキン</t>
    </rPh>
    <rPh sb="8" eb="10">
      <t>ダイコウ</t>
    </rPh>
    <rPh sb="10" eb="11">
      <t>ブン</t>
    </rPh>
    <phoneticPr fontId="3"/>
  </si>
  <si>
    <t>仮払い清算</t>
    <rPh sb="0" eb="2">
      <t>カリバラ</t>
    </rPh>
    <rPh sb="3" eb="5">
      <t>セイサン</t>
    </rPh>
    <phoneticPr fontId="3"/>
  </si>
  <si>
    <t>合計</t>
    <rPh sb="0" eb="2">
      <t>ゴウケイ</t>
    </rPh>
    <phoneticPr fontId="3"/>
  </si>
  <si>
    <t>協力金支出の部</t>
    <rPh sb="0" eb="3">
      <t>キョウリョクキン</t>
    </rPh>
    <rPh sb="3" eb="5">
      <t>シシュツ</t>
    </rPh>
    <rPh sb="6" eb="7">
      <t>ブ</t>
    </rPh>
    <phoneticPr fontId="3"/>
  </si>
  <si>
    <t>前期未払い分</t>
    <rPh sb="0" eb="2">
      <t>ゼンキ</t>
    </rPh>
    <rPh sb="2" eb="3">
      <t>ミ</t>
    </rPh>
    <rPh sb="3" eb="4">
      <t>ハラ</t>
    </rPh>
    <rPh sb="5" eb="6">
      <t>ブン</t>
    </rPh>
    <phoneticPr fontId="3"/>
  </si>
  <si>
    <t>助成金</t>
    <rPh sb="0" eb="3">
      <t>ジョセイキン</t>
    </rPh>
    <phoneticPr fontId="3"/>
  </si>
  <si>
    <t>報奨金</t>
    <rPh sb="0" eb="3">
      <t>ホウショウキン</t>
    </rPh>
    <phoneticPr fontId="3"/>
  </si>
  <si>
    <t>事業費</t>
    <rPh sb="0" eb="2">
      <t>ジギョウ</t>
    </rPh>
    <rPh sb="2" eb="3">
      <t>ヒ</t>
    </rPh>
    <phoneticPr fontId="3"/>
  </si>
  <si>
    <t>誤入金返却</t>
    <rPh sb="0" eb="1">
      <t>ゴ</t>
    </rPh>
    <rPh sb="1" eb="3">
      <t>ニュウキン</t>
    </rPh>
    <rPh sb="3" eb="5">
      <t>ヘンキャク</t>
    </rPh>
    <phoneticPr fontId="3"/>
  </si>
  <si>
    <t>NBA公認料本会計振替分</t>
    <rPh sb="3" eb="5">
      <t>コウニン</t>
    </rPh>
    <rPh sb="5" eb="6">
      <t>リョウ</t>
    </rPh>
    <rPh sb="6" eb="7">
      <t>ホン</t>
    </rPh>
    <rPh sb="7" eb="9">
      <t>カイケイ</t>
    </rPh>
    <rPh sb="9" eb="11">
      <t>フリカエ</t>
    </rPh>
    <rPh sb="11" eb="12">
      <t>ブン</t>
    </rPh>
    <phoneticPr fontId="3"/>
  </si>
  <si>
    <t>期首残高</t>
    <rPh sb="0" eb="2">
      <t>キシュ</t>
    </rPh>
    <rPh sb="2" eb="4">
      <t>ザンダカ</t>
    </rPh>
    <phoneticPr fontId="3"/>
  </si>
  <si>
    <t>通帳期末残高</t>
    <rPh sb="0" eb="2">
      <t>ツウチョウ</t>
    </rPh>
    <rPh sb="2" eb="4">
      <t>キマツ</t>
    </rPh>
    <rPh sb="4" eb="6">
      <t>ザンダカ</t>
    </rPh>
    <phoneticPr fontId="3"/>
  </si>
  <si>
    <t>集計上期末残高</t>
    <rPh sb="0" eb="2">
      <t>シュウケイ</t>
    </rPh>
    <rPh sb="2" eb="3">
      <t>ジョウ</t>
    </rPh>
    <rPh sb="3" eb="5">
      <t>キマツ</t>
    </rPh>
    <rPh sb="5" eb="7">
      <t>ザンダカ</t>
    </rPh>
    <phoneticPr fontId="3"/>
  </si>
  <si>
    <t>支部</t>
    <rPh sb="0" eb="2">
      <t>シブ</t>
    </rPh>
    <phoneticPr fontId="3"/>
  </si>
  <si>
    <t>大会</t>
    <rPh sb="0" eb="2">
      <t>タイカイ</t>
    </rPh>
    <phoneticPr fontId="3"/>
  </si>
  <si>
    <t>大阪府組合</t>
  </si>
  <si>
    <t>第38回全日本アマチュア9ボール選手権大会、30回B、15回L 318名</t>
  </si>
  <si>
    <t>関東支部</t>
  </si>
  <si>
    <t>第20回全日本レディーススリークッション選手権大会 10名</t>
  </si>
  <si>
    <t>第13回全日本スヌーカー選手権大会 16名</t>
  </si>
  <si>
    <t>第30回関東オープン、第30回関東レディースオープン　211名</t>
  </si>
  <si>
    <t>第46回全日本カードル47/2選手権大会　12名</t>
  </si>
  <si>
    <t>第27回ジャパンオープン10ボール男子、同9ボール女子　441名</t>
  </si>
  <si>
    <t>第63回全日本ポケットビリヤード選手権大会</t>
  </si>
  <si>
    <t>JPBF中部</t>
  </si>
  <si>
    <t>第3回全日本アマチュアバンド選手権大会</t>
  </si>
  <si>
    <t>第21回東京オープンスリークッショントーナメント 56名</t>
  </si>
  <si>
    <t>九州支部</t>
  </si>
  <si>
    <t>第26回九州オープン 149名</t>
  </si>
  <si>
    <t>第22回全日本バンド選手権大会 14名</t>
  </si>
  <si>
    <t>第57回全日本アマチュア四ッ玉選手権大会 24名</t>
  </si>
  <si>
    <t>第72回全日本スリークッション選手権大会 42名</t>
  </si>
  <si>
    <t>第14回全日本スヌーカー選手権大会 16名</t>
  </si>
  <si>
    <t>第39回全日本アマチュア9ボール選手権大会、30回B、15回L  317名</t>
  </si>
  <si>
    <t>第31回関東オープン 第31回関東レディースオープン 237名  大会協力金のみ</t>
  </si>
  <si>
    <t>大会(参加×200) 今年度開催分</t>
    <rPh sb="0" eb="2">
      <t>タイカイ</t>
    </rPh>
    <rPh sb="3" eb="5">
      <t>サンカ</t>
    </rPh>
    <rPh sb="11" eb="14">
      <t>コンネンド</t>
    </rPh>
    <rPh sb="14" eb="16">
      <t>カイサイ</t>
    </rPh>
    <rPh sb="16" eb="17">
      <t>ブン</t>
    </rPh>
    <phoneticPr fontId="3"/>
  </si>
  <si>
    <t>第17回東京ｵｰﾌﾟﾝ 2/5,6    48名</t>
  </si>
  <si>
    <t xml:space="preserve">第23回全日本ｱｰﾃｨｽﾃｨｯｸ選手権 2/20    12名 </t>
  </si>
  <si>
    <t>第36回九州オープン　6/12　213名</t>
  </si>
  <si>
    <t>第16回京都ｵｰﾌﾟﾝ  2/20  201名</t>
  </si>
  <si>
    <t>第22回JAPAN CUP 48名</t>
  </si>
  <si>
    <t>第16回東海ﾅｲﾝﾎﾞｰﾙｸﾞﾗﾝﾌﾟﾘ  9/10,11 150名</t>
  </si>
  <si>
    <t>第11回東海ﾚﾃﾞｨｰｽﾅｲﾝﾎﾞｰﾙｸﾞﾗﾝﾌﾟﾘ  9/10,11 43名</t>
  </si>
  <si>
    <t>第22回関西ﾅｲﾝﾎﾞｰﾙｵｰﾌﾟﾝ(含むﾚﾃﾞｨｰｽｵｰﾌﾟﾝ) 1/22,23 295名</t>
  </si>
  <si>
    <t>第14回8ﾎﾞｰﾙｵｰﾌﾟﾝ  2/6  52名</t>
  </si>
  <si>
    <t>第24回ｼﾞｬﾊﾟﾝｵｰﾌﾟﾝ10ﾎﾞｰﾙ  470名</t>
  </si>
  <si>
    <t>第61回全日本ﾎﾟｹｯﾄﾋﾞﾘﾔｰﾄﾞ選手権  128名</t>
  </si>
  <si>
    <t>第22回全日本女子ｵｰﾌﾟﾝ  35名</t>
  </si>
  <si>
    <t>第39回全日本14-1選手権  87名</t>
  </si>
  <si>
    <t>第13回九州ﾚﾃﾞｨｰｽｵｰﾌﾟﾝ  45名</t>
  </si>
  <si>
    <t>第19回ｼﾞｭﾆｱﾅｲﾝﾎﾞｰﾙ選手権  191名</t>
  </si>
  <si>
    <t>第10回ｼﾆｱｽﾘｰｸｯｼｮﾝ選手権大会  30名</t>
  </si>
  <si>
    <t>第24回全国ｽﾎﾟｰﾂﾚｸﾘｴｰｼｮﾝ祭  128名</t>
  </si>
  <si>
    <t>第43回全日本ｶｰﾄﾞﾙ47/2選手権大会　14名</t>
  </si>
  <si>
    <t>JAPA</t>
  </si>
  <si>
    <t>第59回全日本ｱﾏﾁｭｱﾎﾟｹｯﾄﾋﾞﾘﾔｰﾄﾞ選手権大会　384名</t>
  </si>
  <si>
    <t>第43回全日本ｱﾏﾁｭｱｶｰﾄﾞﾙ42/2  30名</t>
  </si>
  <si>
    <t>第19回全日本バンド選手権　14名</t>
  </si>
  <si>
    <t>第15回全日本プロバンド選手権　12名</t>
  </si>
  <si>
    <t>第10回全日本スヌーカー選手権　24名</t>
  </si>
  <si>
    <t>第10回スヌーカージャパンオープン　16名</t>
  </si>
  <si>
    <t>第27回関東オープン　224名</t>
  </si>
  <si>
    <t>第25回北陸オープン　258名</t>
  </si>
  <si>
    <t>第44回全日本選手権大会　164名</t>
  </si>
  <si>
    <t>関西支部</t>
  </si>
  <si>
    <t>第10回奈良エキサイトオープン　142名</t>
  </si>
  <si>
    <t>第61回全日本ﾎﾟｹｯﾄﾋﾞﾘﾔｰﾄﾞ選手権　公認料集金代行分</t>
  </si>
  <si>
    <t>第18回東京ｵｰﾌﾟﾝ 2/11,12    48名</t>
  </si>
  <si>
    <t>第17回京都ｵｰﾌﾟﾝ 2/15   218名</t>
  </si>
  <si>
    <t>第15回ｴｲﾄﾎﾞｰﾙｵｰﾌﾟﾝ 56名</t>
  </si>
  <si>
    <t>第23回全日本女子ｵｰﾌﾟﾝ 37名</t>
  </si>
  <si>
    <t>第62回全日本ﾎﾟｹｯﾄﾋﾞﾘﾔｰﾄﾞ選手権 128名</t>
  </si>
  <si>
    <t>第54回全日本アマチュア四ツ玉選手権 23名</t>
  </si>
  <si>
    <t>第18回全日本レディーススリークッション選手権 10名</t>
  </si>
  <si>
    <t>第61回全日本アマチュアスリークッション選手権 20名</t>
  </si>
  <si>
    <t>第69回全日本スリークッション選手権大会 32名</t>
  </si>
  <si>
    <t>24年度</t>
    <rPh sb="2" eb="4">
      <t>ネンド</t>
    </rPh>
    <phoneticPr fontId="3"/>
  </si>
  <si>
    <t>第44回全日本カードル47/2選手権大会 12名</t>
  </si>
  <si>
    <t>第25回ｼﾞｬﾊﾟﾝｵｰﾌﾟﾝ 441名</t>
  </si>
  <si>
    <t>第36回全日本ｱﾏﾁｭｱ9ﾎﾞｰﾙ選手権大会 128名</t>
  </si>
  <si>
    <t>第28回全日本ｱﾏﾁｭｱ9ﾎﾞｰﾙB級選手権大会 128名</t>
  </si>
  <si>
    <t>第13回全日本ｱﾏﾁｭｱ9ﾎﾞｰﾙ女子級選手権大会 64名</t>
  </si>
  <si>
    <t>中国支部</t>
  </si>
  <si>
    <t>第44回全日本アマチュアカードル42／2選手権</t>
  </si>
  <si>
    <t>第16回全日本ﾌﾟﾛﾊﾞﾝﾄﾞ選手権大会 16名</t>
  </si>
  <si>
    <t>第11回全日本ｽﾇｰｶｰ選手権大会 16名</t>
  </si>
  <si>
    <t>JPBFシニア</t>
  </si>
  <si>
    <t>第11回全日本シニアスリークッション選手権大会</t>
  </si>
  <si>
    <t>第62回全日本アマチュアスリークッション選手権大会</t>
  </si>
  <si>
    <t>第9回中部スポーツビリヤードフェア</t>
  </si>
  <si>
    <t>第12回スヌーカージャパンオープン 11/4 　12名</t>
  </si>
  <si>
    <t>第37回九州オープン 6/9,10  244名</t>
  </si>
  <si>
    <t>第23回北海道オープン 4/21,22  144名</t>
  </si>
  <si>
    <t>第40回全日本オープン14-1選手権大会 7/7,8  99名</t>
  </si>
  <si>
    <t>第16回九州レディースオープン 7/28,29  54名</t>
  </si>
  <si>
    <t>第20回ジュニアナインボール選手権大会 8/5  192名</t>
  </si>
  <si>
    <t>第26回北陸オープン　10/27,28  234名</t>
  </si>
  <si>
    <t>第45回全日本選手権大会</t>
  </si>
  <si>
    <t>第20回全日本バンド選手権大会　8/11、12　14名</t>
  </si>
  <si>
    <t>第60回全日本アマチュアポケットビリヤード選手権　11/3,4 　384名</t>
  </si>
  <si>
    <t>25年度</t>
    <rPh sb="2" eb="4">
      <t>ネンド</t>
    </rPh>
    <phoneticPr fontId="3"/>
  </si>
  <si>
    <t>第28回関東オープン　第28回関東レディースオープン　218名</t>
  </si>
  <si>
    <t>第23回関西ナインボールオープン　249名</t>
  </si>
  <si>
    <t>奈良県協会</t>
  </si>
  <si>
    <t>第11回奈良エキサイトオープン 10/21  129名</t>
  </si>
  <si>
    <t>京都府協会</t>
  </si>
  <si>
    <t>第18回京都オープン 2/17</t>
  </si>
  <si>
    <t>第19回東京オープンスリークッショントーナメント 2/9,10 48名</t>
  </si>
  <si>
    <t>第55回全日本アマチュア四ッ玉選手権大会  2012/5/19、20 24名</t>
  </si>
  <si>
    <t>第19回全日本レディーススリークッション選手権  2012/8/26 10名</t>
  </si>
  <si>
    <t>第1回全日本アマチュアバンド選手権大会  2012/11/4 16名</t>
  </si>
  <si>
    <t>第37回全日本アマチュア9ボール選手権大会、29回B、14回L</t>
  </si>
  <si>
    <t>第12回全日本スヌーカー選手権大会　5/26　16名</t>
  </si>
  <si>
    <t>第24回全日本アーティスティック選手権　7/21　12名</t>
  </si>
  <si>
    <t>第26回ジャパンオープン10ボール男子、9ボール女子</t>
  </si>
  <si>
    <t>第29回関東オープン　第29回関東レディースオープン</t>
  </si>
  <si>
    <t>第45回全日本カードル47/2選手権大会 9/15,16 12名</t>
  </si>
  <si>
    <t>全日本女子四ﾂ玉選手権大会 12名</t>
  </si>
  <si>
    <t>第13回スヌーカージャパンオープン</t>
  </si>
  <si>
    <t>第63回全日本ポケットビリヤード選手権大会、53回B級大会 128名</t>
  </si>
  <si>
    <t>第24回関西オープン　234名</t>
  </si>
  <si>
    <t>第41回全日本オープン14-1選手権大会　97名</t>
  </si>
  <si>
    <t>第21回ジュニアナインボール選手権大会　228名</t>
  </si>
  <si>
    <t>第18回東海グランプリ　177名</t>
  </si>
  <si>
    <t>第27回北陸オープン　258名</t>
  </si>
  <si>
    <t>第46回全日本選手権大会（10ボール国際オープン）　192名</t>
  </si>
  <si>
    <t>第17回全日本プロバンド選手権大会　12名</t>
  </si>
  <si>
    <t>第12回全日本シニアスリークッション選手権大会　39名</t>
  </si>
  <si>
    <t>第61回全日本アマチュアポケットビリヤード選手権大会　384名</t>
  </si>
  <si>
    <t>第12回奈良エキサイトオープン　153名</t>
  </si>
  <si>
    <t>26年度</t>
    <rPh sb="2" eb="4">
      <t>ネンド</t>
    </rPh>
    <phoneticPr fontId="3"/>
  </si>
  <si>
    <t>第38回九州オープン　123名</t>
  </si>
  <si>
    <t>第25回関西ナインボールオープン</t>
  </si>
  <si>
    <t>第19回京都オープン 214名</t>
  </si>
  <si>
    <t>第20回東京オープンスリークッショントーナメント 48名</t>
  </si>
  <si>
    <t>第70回全日本スリークッション選手権大会 48名</t>
  </si>
  <si>
    <t>第56回全日本アマチュア四ッ玉選手権大会 24名</t>
  </si>
  <si>
    <t>JPBF関西</t>
  </si>
  <si>
    <t>第45回全日本ｱﾏﾁｭｱｶｰﾄﾞﾙ42/2  30名</t>
  </si>
  <si>
    <t>第21回全日本バンド選手権大会 14名</t>
  </si>
  <si>
    <t>第2回全日本アマチュアバンド選手権大会 16名</t>
  </si>
  <si>
    <t>第63回全日本アマチュアスリークッション選手権大会 20名</t>
  </si>
  <si>
    <t>第71回全日本スリークッション選手権大会</t>
  </si>
  <si>
    <t>第21回全日本女子スリークッション選手権大会</t>
  </si>
  <si>
    <t>第46回全日本アマチュアカードル42/2選手権大会 24名</t>
  </si>
  <si>
    <t>第64回全日本アマチュアスリークッション選手権大会 20名</t>
  </si>
  <si>
    <t>第62回全日本アマチュアポケットビリヤード選手権大会 384名</t>
  </si>
  <si>
    <t>第13回全日本シニアスリークッション選手権大会 35名</t>
  </si>
  <si>
    <t>第26回北海道オープン 155名</t>
  </si>
  <si>
    <t>第42回全日本オープン14-1選手権大会 102名</t>
  </si>
  <si>
    <t>第22回ジュニアナインボール選手権大会 249名</t>
  </si>
  <si>
    <t>第11回中部スポーツビリヤードフェア 183名</t>
  </si>
  <si>
    <t>第28回北陸オープン 252名</t>
  </si>
  <si>
    <t>第47回全日本選手権大会 192名</t>
  </si>
  <si>
    <t>27年度</t>
    <rPh sb="2" eb="4">
      <t>ネンド</t>
    </rPh>
    <phoneticPr fontId="3"/>
  </si>
  <si>
    <t>NSF</t>
    <phoneticPr fontId="7"/>
  </si>
  <si>
    <t>NBA</t>
    <phoneticPr fontId="3"/>
  </si>
  <si>
    <t xml:space="preserve">第15回四国9ボールフェスティバル </t>
    <rPh sb="0" eb="1">
      <t>ダイ</t>
    </rPh>
    <rPh sb="3" eb="4">
      <t>カイ</t>
    </rPh>
    <rPh sb="4" eb="6">
      <t>シコク</t>
    </rPh>
    <phoneticPr fontId="7"/>
  </si>
  <si>
    <t>6/25・26　110名</t>
  </si>
  <si>
    <t>第36回九州オープン　</t>
    <rPh sb="0" eb="1">
      <t>ダイ</t>
    </rPh>
    <rPh sb="3" eb="4">
      <t>カイ</t>
    </rPh>
    <rPh sb="4" eb="6">
      <t>キュウシュウ</t>
    </rPh>
    <phoneticPr fontId="7"/>
  </si>
  <si>
    <t>NBA</t>
    <phoneticPr fontId="3"/>
  </si>
  <si>
    <t xml:space="preserve">第22回関西ﾅｲﾝﾎﾞｰﾙｵｰﾌﾟﾝ(含むﾚﾃﾞｨｰｽｵｰﾌﾟﾝ) 1/22,23 </t>
    <rPh sb="0" eb="1">
      <t>ダイ</t>
    </rPh>
    <rPh sb="3" eb="4">
      <t>カイ</t>
    </rPh>
    <rPh sb="4" eb="6">
      <t>カンサイ</t>
    </rPh>
    <rPh sb="19" eb="20">
      <t>フク</t>
    </rPh>
    <phoneticPr fontId="7"/>
  </si>
  <si>
    <t>第22回関西ﾅｲﾝﾎﾞｰﾙｵｰﾌﾟﾝ(含むﾚﾃﾞｨｰｽｵｰﾌﾟﾝ) 1/22,23</t>
    <rPh sb="0" eb="1">
      <t>ダイ</t>
    </rPh>
    <rPh sb="3" eb="4">
      <t>カイ</t>
    </rPh>
    <rPh sb="4" eb="6">
      <t>カンサイ</t>
    </rPh>
    <rPh sb="19" eb="20">
      <t>フク</t>
    </rPh>
    <phoneticPr fontId="7"/>
  </si>
  <si>
    <t>第14回8ﾎﾞｰﾙｵｰﾌﾟﾝ  2/6</t>
    <rPh sb="0" eb="1">
      <t>ダイ</t>
    </rPh>
    <rPh sb="3" eb="4">
      <t>カイ</t>
    </rPh>
    <phoneticPr fontId="7"/>
  </si>
  <si>
    <t xml:space="preserve">第14回8ﾎﾞｰﾙｵｰﾌﾟﾝ  2/6 </t>
    <rPh sb="0" eb="1">
      <t>ダイ</t>
    </rPh>
    <rPh sb="3" eb="4">
      <t>カイ</t>
    </rPh>
    <phoneticPr fontId="7"/>
  </si>
  <si>
    <t xml:space="preserve">第22回全日本女子ｵｰﾌﾟﾝ </t>
    <rPh sb="0" eb="1">
      <t>ダイ</t>
    </rPh>
    <rPh sb="3" eb="4">
      <t>カイ</t>
    </rPh>
    <rPh sb="4" eb="7">
      <t>ゼンニホン</t>
    </rPh>
    <rPh sb="7" eb="9">
      <t>ジョシ</t>
    </rPh>
    <phoneticPr fontId="7"/>
  </si>
  <si>
    <t xml:space="preserve">第39回全日本14-1選手権  </t>
    <rPh sb="0" eb="1">
      <t>ダイ</t>
    </rPh>
    <rPh sb="3" eb="4">
      <t>カイ</t>
    </rPh>
    <rPh sb="4" eb="7">
      <t>ゼンニホン</t>
    </rPh>
    <rPh sb="11" eb="14">
      <t>センシュケン</t>
    </rPh>
    <phoneticPr fontId="7"/>
  </si>
  <si>
    <t xml:space="preserve">第39回全日本14-1選手権 </t>
    <rPh sb="0" eb="1">
      <t>ダイ</t>
    </rPh>
    <rPh sb="3" eb="4">
      <t>カイ</t>
    </rPh>
    <rPh sb="4" eb="7">
      <t>ゼンニホン</t>
    </rPh>
    <rPh sb="11" eb="14">
      <t>センシュケン</t>
    </rPh>
    <phoneticPr fontId="7"/>
  </si>
  <si>
    <t xml:space="preserve">第13回九州ﾚﾃﾞｨｰｽｵｰﾌﾟﾝ  </t>
    <rPh sb="0" eb="1">
      <t>ダイ</t>
    </rPh>
    <rPh sb="3" eb="4">
      <t>カイ</t>
    </rPh>
    <rPh sb="4" eb="6">
      <t>キュウシュウ</t>
    </rPh>
    <phoneticPr fontId="7"/>
  </si>
  <si>
    <t xml:space="preserve">第19回ｼﾞｭﾆｱﾅｲﾝﾎﾞｰﾙ選手権 </t>
    <rPh sb="0" eb="1">
      <t>ダイ</t>
    </rPh>
    <rPh sb="3" eb="4">
      <t>カイ</t>
    </rPh>
    <rPh sb="14" eb="17">
      <t>センシュケン</t>
    </rPh>
    <rPh sb="17" eb="18">
      <t>　</t>
    </rPh>
    <rPh sb="18" eb="19">
      <t>　</t>
    </rPh>
    <phoneticPr fontId="7"/>
  </si>
  <si>
    <t>第19回ｼﾞｭﾆｱﾅｲﾝﾎﾞｰﾙ選手権</t>
    <rPh sb="0" eb="1">
      <t>ダイ</t>
    </rPh>
    <rPh sb="3" eb="4">
      <t>カイ</t>
    </rPh>
    <rPh sb="14" eb="17">
      <t>センシュケン</t>
    </rPh>
    <rPh sb="17" eb="18">
      <t>　</t>
    </rPh>
    <rPh sb="18" eb="19">
      <t>　</t>
    </rPh>
    <phoneticPr fontId="7"/>
  </si>
  <si>
    <t>第10回ｼﾆｱｽﾘｰｸｯｼｮﾝ選手権大会</t>
    <rPh sb="0" eb="1">
      <t>ダイ</t>
    </rPh>
    <rPh sb="3" eb="4">
      <t>カイ</t>
    </rPh>
    <rPh sb="15" eb="16">
      <t>セン</t>
    </rPh>
    <rPh sb="16" eb="17">
      <t>　</t>
    </rPh>
    <rPh sb="17" eb="18">
      <t>　</t>
    </rPh>
    <rPh sb="18" eb="20">
      <t>タイカイ</t>
    </rPh>
    <phoneticPr fontId="7"/>
  </si>
  <si>
    <t xml:space="preserve">第24回全国ｽﾎﾟｰﾂﾚｸﾘｴｰｼｮﾝ祭 </t>
    <rPh sb="0" eb="1">
      <t>ダイ</t>
    </rPh>
    <rPh sb="3" eb="4">
      <t>カイ</t>
    </rPh>
    <rPh sb="4" eb="6">
      <t>ゼンコク</t>
    </rPh>
    <rPh sb="19" eb="20">
      <t>　</t>
    </rPh>
    <phoneticPr fontId="7"/>
  </si>
  <si>
    <t xml:space="preserve">第24回全国ｽﾎﾟｰﾂﾚｸﾘｴｰｼｮﾝ祭  </t>
    <rPh sb="0" eb="1">
      <t>ダイ</t>
    </rPh>
    <rPh sb="3" eb="4">
      <t>カイ</t>
    </rPh>
    <rPh sb="4" eb="6">
      <t>ゼンコク</t>
    </rPh>
    <rPh sb="19" eb="20">
      <t>　</t>
    </rPh>
    <phoneticPr fontId="7"/>
  </si>
  <si>
    <t>第59回全日本ｱﾏﾁｭｱﾎﾟｹｯﾄﾋﾞﾘﾔｰﾄﾞ選手権大会　</t>
    <rPh sb="0" eb="1">
      <t>ダイ</t>
    </rPh>
    <rPh sb="3" eb="4">
      <t>カイ</t>
    </rPh>
    <rPh sb="4" eb="5">
      <t>ゼン</t>
    </rPh>
    <rPh sb="5" eb="7">
      <t>ニホン</t>
    </rPh>
    <rPh sb="24" eb="27">
      <t>センシュケン</t>
    </rPh>
    <rPh sb="27" eb="29">
      <t>タイカイ</t>
    </rPh>
    <phoneticPr fontId="7"/>
  </si>
  <si>
    <t>第59回全日本ｱﾏﾁｭｱﾎﾟｹｯﾄﾋﾞﾘﾔｰﾄﾞ選手権大会</t>
    <rPh sb="0" eb="1">
      <t>ダイ</t>
    </rPh>
    <rPh sb="3" eb="4">
      <t>カイ</t>
    </rPh>
    <rPh sb="4" eb="5">
      <t>ゼン</t>
    </rPh>
    <rPh sb="5" eb="7">
      <t>ニホン</t>
    </rPh>
    <rPh sb="24" eb="27">
      <t>センシュケン</t>
    </rPh>
    <rPh sb="27" eb="29">
      <t>タイカイ</t>
    </rPh>
    <phoneticPr fontId="7"/>
  </si>
  <si>
    <t>第43回全日本ｶｰﾄﾞﾙ47/2選手権大会</t>
    <phoneticPr fontId="3"/>
  </si>
  <si>
    <t xml:space="preserve">第43回全日本ｱﾏﾁｭｱｶｰﾄﾞﾙ42/2  </t>
    <rPh sb="0" eb="1">
      <t>ダイ</t>
    </rPh>
    <rPh sb="3" eb="4">
      <t>カイ</t>
    </rPh>
    <rPh sb="4" eb="5">
      <t>ゼン</t>
    </rPh>
    <rPh sb="5" eb="7">
      <t>ニホン</t>
    </rPh>
    <phoneticPr fontId="7"/>
  </si>
  <si>
    <t>第19回全日本バンド選手権　</t>
    <rPh sb="0" eb="1">
      <t>ダイ</t>
    </rPh>
    <rPh sb="3" eb="4">
      <t>カイ</t>
    </rPh>
    <rPh sb="4" eb="5">
      <t>ゼン</t>
    </rPh>
    <rPh sb="5" eb="7">
      <t>ニホン</t>
    </rPh>
    <rPh sb="10" eb="13">
      <t>センシュケン</t>
    </rPh>
    <phoneticPr fontId="7"/>
  </si>
  <si>
    <t>第15回全日本プロバンド選手権　</t>
    <rPh sb="0" eb="1">
      <t>ダイ</t>
    </rPh>
    <rPh sb="3" eb="4">
      <t>カイ</t>
    </rPh>
    <rPh sb="4" eb="5">
      <t>ゼン</t>
    </rPh>
    <rPh sb="5" eb="7">
      <t>ニホン</t>
    </rPh>
    <rPh sb="12" eb="15">
      <t>センシュケン</t>
    </rPh>
    <phoneticPr fontId="7"/>
  </si>
  <si>
    <t>第10回全日本スヌーカー選手権　</t>
    <rPh sb="0" eb="1">
      <t>ダイ</t>
    </rPh>
    <rPh sb="3" eb="4">
      <t>カイ</t>
    </rPh>
    <rPh sb="4" eb="5">
      <t>ゼン</t>
    </rPh>
    <rPh sb="5" eb="7">
      <t>ニホン</t>
    </rPh>
    <rPh sb="12" eb="15">
      <t>センシュケン</t>
    </rPh>
    <phoneticPr fontId="7"/>
  </si>
  <si>
    <t>第10回スヌーカージャパンオープン　</t>
    <rPh sb="0" eb="1">
      <t>ダイ</t>
    </rPh>
    <rPh sb="3" eb="4">
      <t>カイ</t>
    </rPh>
    <phoneticPr fontId="7"/>
  </si>
  <si>
    <t>第27回関東オープン　</t>
    <rPh sb="0" eb="1">
      <t>ダイ</t>
    </rPh>
    <rPh sb="3" eb="4">
      <t>カイ</t>
    </rPh>
    <rPh sb="4" eb="6">
      <t>カントウ</t>
    </rPh>
    <phoneticPr fontId="7"/>
  </si>
  <si>
    <t>第25回北陸オープン　</t>
    <phoneticPr fontId="7"/>
  </si>
  <si>
    <t>第25回北陸オープン　</t>
    <phoneticPr fontId="7"/>
  </si>
  <si>
    <r>
      <t>第44回全日本選手権大会　</t>
    </r>
    <r>
      <rPr>
        <sz val="11"/>
        <rFont val="ＭＳ Ｐゴシック"/>
        <family val="3"/>
        <charset val="128"/>
      </rPr>
      <t/>
    </r>
    <phoneticPr fontId="7"/>
  </si>
  <si>
    <t>第10回奈良エキサイトオープン　</t>
    <rPh sb="0" eb="1">
      <t>ダイ</t>
    </rPh>
    <rPh sb="3" eb="4">
      <t>カイ</t>
    </rPh>
    <rPh sb="4" eb="6">
      <t>ナラ</t>
    </rPh>
    <phoneticPr fontId="7"/>
  </si>
  <si>
    <t xml:space="preserve">第18回東京ｵｰﾌﾟﾝ 2/11,12   </t>
    <phoneticPr fontId="7"/>
  </si>
  <si>
    <t xml:space="preserve">第18回東京ｵｰﾌﾟﾝ 2/11,12   </t>
    <phoneticPr fontId="7"/>
  </si>
  <si>
    <t xml:space="preserve">第17回京都ｵｰﾌﾟﾝ 2/15 </t>
    <rPh sb="0" eb="1">
      <t>ダイ</t>
    </rPh>
    <rPh sb="3" eb="4">
      <t>カイ</t>
    </rPh>
    <rPh sb="4" eb="6">
      <t>キョウト</t>
    </rPh>
    <phoneticPr fontId="7"/>
  </si>
  <si>
    <t xml:space="preserve">第17回京都ｵｰﾌﾟﾝ 2/15  </t>
    <rPh sb="0" eb="1">
      <t>ダイ</t>
    </rPh>
    <rPh sb="3" eb="4">
      <t>カイ</t>
    </rPh>
    <rPh sb="4" eb="6">
      <t>キョウト</t>
    </rPh>
    <phoneticPr fontId="7"/>
  </si>
  <si>
    <t>第15回ｴｲﾄﾎﾞｰﾙｵｰﾌﾟﾝ</t>
    <rPh sb="0" eb="1">
      <t>ダイ</t>
    </rPh>
    <rPh sb="3" eb="4">
      <t>カイ</t>
    </rPh>
    <phoneticPr fontId="7"/>
  </si>
  <si>
    <t xml:space="preserve">第15回ｴｲﾄﾎﾞｰﾙｵｰﾌﾟﾝ </t>
    <rPh sb="0" eb="1">
      <t>ダイ</t>
    </rPh>
    <rPh sb="3" eb="4">
      <t>カイ</t>
    </rPh>
    <phoneticPr fontId="7"/>
  </si>
  <si>
    <t xml:space="preserve">第23回全日本女子ｵｰﾌﾟﾝ </t>
    <rPh sb="0" eb="1">
      <t>ダイ</t>
    </rPh>
    <rPh sb="3" eb="4">
      <t>カイ</t>
    </rPh>
    <rPh sb="4" eb="7">
      <t>ゼンニホン</t>
    </rPh>
    <rPh sb="7" eb="9">
      <t>ジョシ</t>
    </rPh>
    <phoneticPr fontId="7"/>
  </si>
  <si>
    <t>第23回全日本女子ｵｰﾌﾟﾝ</t>
    <rPh sb="0" eb="1">
      <t>ダイ</t>
    </rPh>
    <rPh sb="3" eb="4">
      <t>カイ</t>
    </rPh>
    <rPh sb="4" eb="7">
      <t>ゼンニホン</t>
    </rPh>
    <rPh sb="7" eb="9">
      <t>ジョシ</t>
    </rPh>
    <phoneticPr fontId="7"/>
  </si>
  <si>
    <t xml:space="preserve">第54回全日本アマチュア四ツ玉選手権 </t>
    <phoneticPr fontId="7"/>
  </si>
  <si>
    <t>第18回全日本レディーススリークッション選手権</t>
    <phoneticPr fontId="3"/>
  </si>
  <si>
    <t xml:space="preserve">第69回全日本スリークッション選手権大会 </t>
    <phoneticPr fontId="7"/>
  </si>
  <si>
    <t xml:space="preserve">第69回全日本スリークッション選手権大会 </t>
    <phoneticPr fontId="7"/>
  </si>
  <si>
    <t xml:space="preserve">第44回全日本カードル47/2選手権大会 </t>
    <rPh sb="18" eb="20">
      <t>タイカイ</t>
    </rPh>
    <phoneticPr fontId="7"/>
  </si>
  <si>
    <r>
      <t>第2</t>
    </r>
    <r>
      <rPr>
        <sz val="11"/>
        <rFont val="ＭＳ Ｐゴシック"/>
        <family val="3"/>
        <charset val="128"/>
      </rPr>
      <t>5</t>
    </r>
    <r>
      <rPr>
        <sz val="11"/>
        <rFont val="ＭＳ Ｐ明朝"/>
        <family val="1"/>
        <charset val="128"/>
      </rPr>
      <t>回</t>
    </r>
    <r>
      <rPr>
        <sz val="11"/>
        <rFont val="ＭＳ Ｐゴシック"/>
        <family val="3"/>
        <charset val="128"/>
      </rPr>
      <t>ｼﾞｬﾊﾟﾝｵｰﾌﾟﾝ</t>
    </r>
    <rPh sb="0" eb="1">
      <t>ダイ</t>
    </rPh>
    <rPh sb="3" eb="4">
      <t>カイ</t>
    </rPh>
    <phoneticPr fontId="7"/>
  </si>
  <si>
    <r>
      <t>第36回全日本ｱﾏﾁｭｱ9ﾎﾞｰﾙ選手権大会</t>
    </r>
    <r>
      <rPr>
        <sz val="11"/>
        <rFont val="ＭＳ Ｐゴシック"/>
        <family val="3"/>
        <charset val="128"/>
      </rPr>
      <t xml:space="preserve"> </t>
    </r>
    <rPh sb="0" eb="1">
      <t>ダイ</t>
    </rPh>
    <rPh sb="3" eb="4">
      <t>カイ</t>
    </rPh>
    <rPh sb="4" eb="5">
      <t>ゼン</t>
    </rPh>
    <rPh sb="5" eb="7">
      <t>ニホン</t>
    </rPh>
    <rPh sb="17" eb="19">
      <t>センシュ</t>
    </rPh>
    <rPh sb="19" eb="20">
      <t>ケン</t>
    </rPh>
    <rPh sb="20" eb="22">
      <t>タイカイ</t>
    </rPh>
    <phoneticPr fontId="7"/>
  </si>
  <si>
    <t xml:space="preserve">第62回全日本ﾎﾟｹｯﾄﾋﾞﾘﾔｰﾄﾞ選手権 </t>
    <rPh sb="0" eb="1">
      <t>ダイ</t>
    </rPh>
    <rPh sb="3" eb="4">
      <t>カイ</t>
    </rPh>
    <rPh sb="4" eb="7">
      <t>ゼンニホン</t>
    </rPh>
    <rPh sb="19" eb="22">
      <t>センシュケン</t>
    </rPh>
    <phoneticPr fontId="7"/>
  </si>
  <si>
    <t>NSF</t>
    <phoneticPr fontId="3"/>
  </si>
  <si>
    <t>第16回全日本ﾌﾟﾛﾊﾞﾝﾄﾞ選手権大会</t>
    <rPh sb="0" eb="1">
      <t>ダイ</t>
    </rPh>
    <rPh sb="3" eb="4">
      <t>カイ</t>
    </rPh>
    <rPh sb="4" eb="7">
      <t>ゼンニホン</t>
    </rPh>
    <rPh sb="15" eb="18">
      <t>センシュケン</t>
    </rPh>
    <rPh sb="18" eb="20">
      <t>タイカイ</t>
    </rPh>
    <phoneticPr fontId="7"/>
  </si>
  <si>
    <t xml:space="preserve">第11回全日本ｽﾇｰｶｰ選手権大会 </t>
    <rPh sb="0" eb="1">
      <t>ダイ</t>
    </rPh>
    <rPh sb="3" eb="4">
      <t>カイ</t>
    </rPh>
    <rPh sb="4" eb="7">
      <t>ゼンニホン</t>
    </rPh>
    <rPh sb="12" eb="15">
      <t>センシュケン</t>
    </rPh>
    <rPh sb="15" eb="17">
      <t>タイカイ</t>
    </rPh>
    <phoneticPr fontId="7"/>
  </si>
  <si>
    <t>第12回スヌーカージャパンオープン 11/4 　</t>
    <phoneticPr fontId="7"/>
  </si>
  <si>
    <t xml:space="preserve">第37回九州オープン 6/9,10 </t>
    <phoneticPr fontId="7"/>
  </si>
  <si>
    <t xml:space="preserve">第23回北海道オープン 4/21,22 </t>
    <phoneticPr fontId="7"/>
  </si>
  <si>
    <t xml:space="preserve">第40回全日本オープン14-1選手権大会 7/7,8 </t>
    <phoneticPr fontId="7"/>
  </si>
  <si>
    <t xml:space="preserve">第40回全日本オープン14-1選手権大会 7/7,8 </t>
    <phoneticPr fontId="7"/>
  </si>
  <si>
    <r>
      <t>第16</t>
    </r>
    <r>
      <rPr>
        <sz val="11"/>
        <rFont val="ＭＳ Ｐゴシック"/>
        <family val="3"/>
        <charset val="128"/>
      </rPr>
      <t>回</t>
    </r>
    <r>
      <rPr>
        <sz val="11"/>
        <rFont val="ＭＳ Ｐ明朝"/>
        <family val="1"/>
        <charset val="128"/>
      </rPr>
      <t>九州レディースオープン</t>
    </r>
    <r>
      <rPr>
        <sz val="11"/>
        <rFont val="ＭＳ Ｐゴシック"/>
        <family val="3"/>
        <charset val="128"/>
      </rPr>
      <t xml:space="preserve"> 7/28,29 </t>
    </r>
    <phoneticPr fontId="7"/>
  </si>
  <si>
    <t xml:space="preserve">第20回ジュニアナインボール選手権大会 8/5 </t>
    <phoneticPr fontId="7"/>
  </si>
  <si>
    <t>第20回ジュニアナインボール選手権大会 8/5</t>
    <phoneticPr fontId="7"/>
  </si>
  <si>
    <t xml:space="preserve">第26回北陸オープン　10/27,28 </t>
    <phoneticPr fontId="7"/>
  </si>
  <si>
    <t xml:space="preserve">第26回北陸オープン　10/27,28 </t>
    <phoneticPr fontId="7"/>
  </si>
  <si>
    <t>第20回全日本バンド選手権大会　8/11、12　</t>
    <phoneticPr fontId="7"/>
  </si>
  <si>
    <t xml:space="preserve">第60回全日本アマチュアポケットビリヤード選手権　11/3,4 </t>
    <phoneticPr fontId="7"/>
  </si>
  <si>
    <t>第28回関東オープン　第28回関東レディースオープン</t>
    <rPh sb="0" eb="1">
      <t>ダイ</t>
    </rPh>
    <rPh sb="3" eb="4">
      <t>カイ</t>
    </rPh>
    <rPh sb="4" eb="6">
      <t>カントウ</t>
    </rPh>
    <rPh sb="11" eb="12">
      <t>ダイ</t>
    </rPh>
    <rPh sb="14" eb="15">
      <t>カイ</t>
    </rPh>
    <rPh sb="15" eb="17">
      <t>カントウ</t>
    </rPh>
    <phoneticPr fontId="7"/>
  </si>
  <si>
    <t>第23回関西ナインボールオープン　</t>
    <rPh sb="0" eb="1">
      <t>ダイ</t>
    </rPh>
    <rPh sb="3" eb="4">
      <t>カイ</t>
    </rPh>
    <rPh sb="4" eb="6">
      <t>カンサイ</t>
    </rPh>
    <phoneticPr fontId="7"/>
  </si>
  <si>
    <t>第11回奈良エキサイトオープン 10/21</t>
    <rPh sb="3" eb="15">
      <t>0</t>
    </rPh>
    <phoneticPr fontId="7"/>
  </si>
  <si>
    <t xml:space="preserve">第19回東京オープンスリークッショントーナメント 2/9,10 </t>
    <rPh sb="0" eb="24">
      <t>29</t>
    </rPh>
    <phoneticPr fontId="7"/>
  </si>
  <si>
    <r>
      <t>第55回全日本アマチュア四ッ玉選手権大会  2012/5/19、20</t>
    </r>
    <r>
      <rPr>
        <sz val="11"/>
        <rFont val="ＭＳ Ｐゴシック"/>
        <family val="3"/>
        <charset val="128"/>
      </rPr>
      <t xml:space="preserve"> </t>
    </r>
    <phoneticPr fontId="7"/>
  </si>
  <si>
    <r>
      <t>第55回全日本アマチュア四ッ玉選手権大会  2012/5/19、20</t>
    </r>
    <r>
      <rPr>
        <sz val="11"/>
        <rFont val="ＭＳ Ｐゴシック"/>
        <family val="3"/>
        <charset val="128"/>
      </rPr>
      <t xml:space="preserve"> </t>
    </r>
    <phoneticPr fontId="7"/>
  </si>
  <si>
    <t>第19回全日本レディーススリークッション選手権  2012/8/26</t>
    <phoneticPr fontId="7"/>
  </si>
  <si>
    <t>第19回全日本レディーススリークッション選手権  2012/8/26</t>
    <phoneticPr fontId="7"/>
  </si>
  <si>
    <r>
      <t>第1回全日本アマチュアバンド選手権大会  2012/11/4</t>
    </r>
    <r>
      <rPr>
        <sz val="11"/>
        <rFont val="ＭＳ Ｐゴシック"/>
        <family val="3"/>
        <charset val="128"/>
      </rPr>
      <t xml:space="preserve"> </t>
    </r>
    <phoneticPr fontId="7"/>
  </si>
  <si>
    <r>
      <t>第1回全日本アマチュアバンド選手権大会  2012/11/4</t>
    </r>
    <r>
      <rPr>
        <sz val="11"/>
        <rFont val="ＭＳ Ｐゴシック"/>
        <family val="3"/>
        <charset val="128"/>
      </rPr>
      <t xml:space="preserve"> </t>
    </r>
    <phoneticPr fontId="7"/>
  </si>
  <si>
    <r>
      <t>第12回全日本スヌーカー選手権大会　</t>
    </r>
    <r>
      <rPr>
        <sz val="11"/>
        <rFont val="ＭＳ Ｐゴシック"/>
        <family val="3"/>
        <charset val="128"/>
      </rPr>
      <t>5/26</t>
    </r>
    <rPh sb="0" eb="17">
      <t>526</t>
    </rPh>
    <phoneticPr fontId="7"/>
  </si>
  <si>
    <r>
      <t>第24回全日本アーティスティック選手権　</t>
    </r>
    <r>
      <rPr>
        <sz val="11"/>
        <rFont val="ＭＳ Ｐゴシック"/>
        <family val="3"/>
        <charset val="128"/>
      </rPr>
      <t>7/21　</t>
    </r>
    <rPh sb="0" eb="19">
      <t>77</t>
    </rPh>
    <phoneticPr fontId="7"/>
  </si>
  <si>
    <t>NSF</t>
    <phoneticPr fontId="3"/>
  </si>
  <si>
    <r>
      <t>第45回全日本カードル47/2選手権大会</t>
    </r>
    <r>
      <rPr>
        <sz val="11"/>
        <rFont val="ＭＳ Ｐゴシック"/>
        <family val="3"/>
        <charset val="128"/>
      </rPr>
      <t xml:space="preserve"> 9/15,16 </t>
    </r>
    <rPh sb="0" eb="20">
      <t>915</t>
    </rPh>
    <phoneticPr fontId="7"/>
  </si>
  <si>
    <t xml:space="preserve">全日本女子四ﾂ玉選手権大会 </t>
    <rPh sb="0" eb="1">
      <t>ゼン</t>
    </rPh>
    <rPh sb="1" eb="3">
      <t>ニホン</t>
    </rPh>
    <rPh sb="3" eb="5">
      <t>ジョシ</t>
    </rPh>
    <rPh sb="5" eb="6">
      <t>4</t>
    </rPh>
    <rPh sb="7" eb="8">
      <t>タマ</t>
    </rPh>
    <rPh sb="8" eb="11">
      <t>センシュケン</t>
    </rPh>
    <rPh sb="11" eb="13">
      <t>タイカイ</t>
    </rPh>
    <phoneticPr fontId="7"/>
  </si>
  <si>
    <t>全日本女子四ﾂ玉選手権大会 賞状代</t>
    <rPh sb="0" eb="1">
      <t>ゼン</t>
    </rPh>
    <rPh sb="1" eb="3">
      <t>ニホン</t>
    </rPh>
    <rPh sb="3" eb="5">
      <t>ジョシ</t>
    </rPh>
    <rPh sb="5" eb="6">
      <t>4</t>
    </rPh>
    <rPh sb="7" eb="8">
      <t>タマ</t>
    </rPh>
    <rPh sb="8" eb="11">
      <t>センシュケン</t>
    </rPh>
    <rPh sb="11" eb="13">
      <t>タイカイ</t>
    </rPh>
    <rPh sb="14" eb="16">
      <t>ショウジョウ</t>
    </rPh>
    <rPh sb="16" eb="17">
      <t>ダイ</t>
    </rPh>
    <phoneticPr fontId="7"/>
  </si>
  <si>
    <r>
      <t>第63回全日本ポケットビリヤード選手権大会、</t>
    </r>
    <r>
      <rPr>
        <sz val="11"/>
        <rFont val="ＭＳ Ｐゴシック"/>
        <family val="3"/>
        <charset val="128"/>
      </rPr>
      <t xml:space="preserve">53回B級大会 </t>
    </r>
    <rPh sb="0" eb="21">
      <t>317</t>
    </rPh>
    <rPh sb="24" eb="25">
      <t>カイ</t>
    </rPh>
    <rPh sb="26" eb="27">
      <t>キュウ</t>
    </rPh>
    <rPh sb="27" eb="29">
      <t>タイカイ</t>
    </rPh>
    <phoneticPr fontId="7"/>
  </si>
  <si>
    <t>第24回関西オープン</t>
    <rPh sb="0" eb="10">
      <t>330</t>
    </rPh>
    <phoneticPr fontId="7"/>
  </si>
  <si>
    <t>第41回全日本オープン14-1選手権大会　</t>
    <rPh sb="0" eb="20">
      <t>622</t>
    </rPh>
    <phoneticPr fontId="7"/>
  </si>
  <si>
    <r>
      <t>第21回ジュニアナインボール選手権大会　</t>
    </r>
    <r>
      <rPr>
        <sz val="11"/>
        <color indexed="8"/>
        <rFont val="ＭＳ Ｐゴシック"/>
        <family val="3"/>
        <charset val="128"/>
      </rPr>
      <t/>
    </r>
    <phoneticPr fontId="7"/>
  </si>
  <si>
    <t>第18回東海グランプリ　</t>
    <rPh sb="0" eb="1">
      <t>ダイ</t>
    </rPh>
    <rPh sb="3" eb="4">
      <t>カイ</t>
    </rPh>
    <rPh sb="4" eb="6">
      <t>トウカイ</t>
    </rPh>
    <phoneticPr fontId="7"/>
  </si>
  <si>
    <t>第27回北陸オープン　</t>
    <rPh sb="0" eb="1">
      <t>ダイ</t>
    </rPh>
    <rPh sb="3" eb="4">
      <t>カイ</t>
    </rPh>
    <rPh sb="4" eb="6">
      <t>ホクリク</t>
    </rPh>
    <phoneticPr fontId="7"/>
  </si>
  <si>
    <t>第46回全日本選手権大会（10ボール国際オープン）　</t>
    <rPh sb="0" eb="1">
      <t>ダイ</t>
    </rPh>
    <rPh sb="3" eb="4">
      <t>カイ</t>
    </rPh>
    <rPh sb="4" eb="7">
      <t>ゼンニホン</t>
    </rPh>
    <rPh sb="7" eb="10">
      <t>センシュケン</t>
    </rPh>
    <rPh sb="10" eb="12">
      <t>タイカイ</t>
    </rPh>
    <rPh sb="18" eb="20">
      <t>コクサイ</t>
    </rPh>
    <phoneticPr fontId="7"/>
  </si>
  <si>
    <t>第17回全日本プロバンド選手権大会　</t>
    <rPh sb="0" eb="17">
      <t>923</t>
    </rPh>
    <phoneticPr fontId="7"/>
  </si>
  <si>
    <t>第12回全日本シニアスリークッション選手権大会</t>
    <rPh sb="0" eb="23">
      <t>1014</t>
    </rPh>
    <phoneticPr fontId="7"/>
  </si>
  <si>
    <r>
      <t>第61回全日本アマチュアポケットビリヤード選手権大会　</t>
    </r>
    <r>
      <rPr>
        <sz val="11"/>
        <color indexed="8"/>
        <rFont val="ＭＳ Ｐゴシック"/>
        <family val="3"/>
        <charset val="128"/>
      </rPr>
      <t/>
    </r>
    <rPh sb="0" eb="26">
      <t>112</t>
    </rPh>
    <phoneticPr fontId="7"/>
  </si>
  <si>
    <r>
      <t>第12回奈良エキサイトオープン</t>
    </r>
    <r>
      <rPr>
        <sz val="11"/>
        <color indexed="8"/>
        <rFont val="ＭＳ Ｐゴシック"/>
        <family val="3"/>
        <charset val="128"/>
      </rPr>
      <t/>
    </r>
    <rPh sb="3" eb="15">
      <t>0</t>
    </rPh>
    <phoneticPr fontId="7"/>
  </si>
  <si>
    <t>第38回九州オープン　</t>
    <rPh sb="0" eb="1">
      <t>ダイ</t>
    </rPh>
    <rPh sb="3" eb="4">
      <t>カイ</t>
    </rPh>
    <rPh sb="4" eb="6">
      <t>キュウシュウ</t>
    </rPh>
    <phoneticPr fontId="7"/>
  </si>
  <si>
    <t>第19回京都オープン</t>
    <rPh sb="0" eb="1">
      <t>２</t>
    </rPh>
    <rPh sb="2" eb="10">
      <t>６</t>
    </rPh>
    <phoneticPr fontId="7"/>
  </si>
  <si>
    <t xml:space="preserve">第20回東京オープンスリークッショントーナメント </t>
    <rPh sb="0" eb="24">
      <t>２０８</t>
    </rPh>
    <phoneticPr fontId="7"/>
  </si>
  <si>
    <t xml:space="preserve">第70回全日本スリークッション選手権大会 </t>
    <rPh sb="0" eb="1">
      <t>ダイ</t>
    </rPh>
    <rPh sb="3" eb="4">
      <t>カイ</t>
    </rPh>
    <rPh sb="4" eb="7">
      <t>ゼンニホン</t>
    </rPh>
    <rPh sb="15" eb="18">
      <t>センシュケン</t>
    </rPh>
    <rPh sb="18" eb="20">
      <t>タイカイ</t>
    </rPh>
    <phoneticPr fontId="7"/>
  </si>
  <si>
    <t>第56回全日本アマチュア四ッ玉選手権大会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</si>
  <si>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 xml:space="preserve">第45回全日本ｱﾏﾁｭｱｶｰﾄﾞﾙ42/2 </t>
    <rPh sb="0" eb="1">
      <t>ダイ</t>
    </rPh>
    <rPh sb="3" eb="4">
      <t>カイ</t>
    </rPh>
    <rPh sb="4" eb="7">
      <t>ゼンニホン</t>
    </rPh>
    <phoneticPr fontId="7"/>
  </si>
  <si>
    <t xml:space="preserve">第21回全日本バンド選手権大会 </t>
    <rPh sb="0" eb="1">
      <t>ダイ</t>
    </rPh>
    <rPh sb="3" eb="4">
      <t>カイ</t>
    </rPh>
    <rPh sb="4" eb="7">
      <t>ゼンニホン</t>
    </rPh>
    <rPh sb="10" eb="13">
      <t>センシュケン</t>
    </rPh>
    <rPh sb="13" eb="15">
      <t>タイカイ</t>
    </rPh>
    <phoneticPr fontId="7"/>
  </si>
  <si>
    <t>第2回全日本アマチュアバンド選手権大会</t>
    <rPh sb="0" eb="1">
      <t>ダイ</t>
    </rPh>
    <rPh sb="2" eb="3">
      <t>カイ</t>
    </rPh>
    <rPh sb="3" eb="6">
      <t>ゼンニホン</t>
    </rPh>
    <rPh sb="14" eb="17">
      <t>センシュケン</t>
    </rPh>
    <rPh sb="17" eb="19">
      <t>タイカイ</t>
    </rPh>
    <phoneticPr fontId="7"/>
  </si>
  <si>
    <t xml:space="preserve">第63回全日本アマチュアスリークッション選手権大会 </t>
    <rPh sb="0" eb="1">
      <t>ダイ</t>
    </rPh>
    <rPh sb="3" eb="4">
      <t>カイ</t>
    </rPh>
    <rPh sb="4" eb="7">
      <t>ゼンニホン</t>
    </rPh>
    <rPh sb="20" eb="23">
      <t>センシュケン</t>
    </rPh>
    <rPh sb="23" eb="25">
      <t>タイカイ</t>
    </rPh>
    <phoneticPr fontId="7"/>
  </si>
  <si>
    <r>
      <t>第38</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 xml:space="preserve">B、15回L </t>
    </r>
    <rPh sb="0" eb="21">
      <t>５１７</t>
    </rPh>
    <rPh sb="24" eb="25">
      <t>カイ</t>
    </rPh>
    <rPh sb="29" eb="30">
      <t>カイ</t>
    </rPh>
    <phoneticPr fontId="7"/>
  </si>
  <si>
    <t>公認料誤入金のため要返却</t>
    <rPh sb="0" eb="2">
      <t>コウニン</t>
    </rPh>
    <rPh sb="2" eb="3">
      <t>リョウ</t>
    </rPh>
    <rPh sb="3" eb="4">
      <t>ゴ</t>
    </rPh>
    <rPh sb="4" eb="6">
      <t>ニュウキン</t>
    </rPh>
    <rPh sb="9" eb="10">
      <t>ヨウ</t>
    </rPh>
    <rPh sb="10" eb="12">
      <t>ヘンキャク</t>
    </rPh>
    <phoneticPr fontId="7"/>
  </si>
  <si>
    <r>
      <t>第20回全日本レディーススリークッション選手権</t>
    </r>
    <r>
      <rPr>
        <sz val="11"/>
        <rFont val="ＭＳ Ｐゴシック"/>
        <family val="3"/>
        <charset val="128"/>
      </rPr>
      <t>大会</t>
    </r>
    <rPh sb="23" eb="25">
      <t>タイカイ</t>
    </rPh>
    <phoneticPr fontId="7"/>
  </si>
  <si>
    <t>第13回全日本スヌーカー選手権大会</t>
    <rPh sb="0" eb="17">
      <t>５２４</t>
    </rPh>
    <phoneticPr fontId="7"/>
  </si>
  <si>
    <t>第30回関東オープン、第30回関東レディースオープン</t>
    <rPh sb="0" eb="10">
      <t>９０６</t>
    </rPh>
    <rPh sb="11" eb="26">
      <t>９０６</t>
    </rPh>
    <phoneticPr fontId="7"/>
  </si>
  <si>
    <t>第46回全日本カードル47/2選手権大会</t>
    <rPh sb="0" eb="20">
      <t>９１３</t>
    </rPh>
    <phoneticPr fontId="7"/>
  </si>
  <si>
    <t>第27回ジャパンオープン10ボール男子、同9ボール女子　</t>
    <rPh sb="0" eb="19">
      <t>７１９</t>
    </rPh>
    <rPh sb="20" eb="21">
      <t>ドウ</t>
    </rPh>
    <rPh sb="25" eb="27">
      <t>ジョシ</t>
    </rPh>
    <phoneticPr fontId="7"/>
  </si>
  <si>
    <t xml:space="preserve">第46回全日本アマチュアカードル42/2選手権大会 </t>
    <rPh sb="0" eb="25">
      <t>１０１１</t>
    </rPh>
    <phoneticPr fontId="7"/>
  </si>
  <si>
    <t xml:space="preserve">第64回全日本アマチュアスリークッション選手権大会 </t>
    <rPh sb="0" eb="25">
      <t>１１０８</t>
    </rPh>
    <phoneticPr fontId="7"/>
  </si>
  <si>
    <t xml:space="preserve">第62回全日本アマチュアポケットビリヤード選手権大会 </t>
    <rPh sb="0" eb="26">
      <t>１１０８</t>
    </rPh>
    <phoneticPr fontId="7"/>
  </si>
  <si>
    <t xml:space="preserve">第13回全日本シニアスリークッション選手権大会 </t>
    <rPh sb="0" eb="1">
      <t>１０</t>
    </rPh>
    <rPh sb="2" eb="23">
      <t>２</t>
    </rPh>
    <phoneticPr fontId="7"/>
  </si>
  <si>
    <t>第26回北海道オープン</t>
    <rPh sb="0" eb="11">
      <t>４１９</t>
    </rPh>
    <phoneticPr fontId="7"/>
  </si>
  <si>
    <t>第42回全日本オープン14-1選手権大会</t>
    <rPh sb="0" eb="20">
      <t>６２１</t>
    </rPh>
    <phoneticPr fontId="7"/>
  </si>
  <si>
    <t xml:space="preserve">第22回ジュニアナインボール選手権大会 </t>
    <rPh sb="0" eb="19">
      <t>８０３</t>
    </rPh>
    <phoneticPr fontId="7"/>
  </si>
  <si>
    <t>第11回中部スポーツビリヤードフェア</t>
    <rPh sb="0" eb="1">
      <t>９</t>
    </rPh>
    <rPh sb="2" eb="18">
      <t>３</t>
    </rPh>
    <phoneticPr fontId="7"/>
  </si>
  <si>
    <t>第28回北陸オープン</t>
    <rPh sb="0" eb="10">
      <t>１０１１</t>
    </rPh>
    <phoneticPr fontId="7"/>
  </si>
  <si>
    <t>第47回全日本選手権大会</t>
    <rPh sb="0" eb="1">
      <t>ダイ</t>
    </rPh>
    <rPh sb="3" eb="4">
      <t>カイ</t>
    </rPh>
    <rPh sb="4" eb="7">
      <t>ゼンニホン</t>
    </rPh>
    <rPh sb="7" eb="10">
      <t>センシュケン</t>
    </rPh>
    <rPh sb="10" eb="12">
      <t>タイカイ</t>
    </rPh>
    <phoneticPr fontId="7"/>
  </si>
  <si>
    <t>第21回東京オープンスリークッショントーナメント</t>
    <rPh sb="0" eb="24">
      <t>２０７</t>
    </rPh>
    <phoneticPr fontId="7"/>
  </si>
  <si>
    <t>第26回九州オープン</t>
    <rPh sb="0" eb="10">
      <t>６０１</t>
    </rPh>
    <phoneticPr fontId="7"/>
  </si>
  <si>
    <t xml:space="preserve">第22回全日本バンド選手権大会 </t>
    <rPh sb="0" eb="15">
      <t>７０５</t>
    </rPh>
    <phoneticPr fontId="7"/>
  </si>
  <si>
    <t xml:space="preserve">第72回全日本スリークッション選手権大会 </t>
    <rPh sb="0" eb="20">
      <t>５０３</t>
    </rPh>
    <phoneticPr fontId="7"/>
  </si>
  <si>
    <t xml:space="preserve">第14回全日本スヌーカー選手権大会 </t>
    <rPh sb="0" eb="17">
      <t>５３０</t>
    </rPh>
    <phoneticPr fontId="7"/>
  </si>
  <si>
    <r>
      <t>第39</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 xml:space="preserve">B、15回L </t>
    </r>
    <r>
      <rPr>
        <sz val="11"/>
        <color indexed="8"/>
        <rFont val="ＭＳ Ｐゴシック"/>
        <family val="3"/>
        <charset val="128"/>
      </rPr>
      <t/>
    </r>
    <rPh sb="0" eb="21">
      <t>６０６</t>
    </rPh>
    <rPh sb="24" eb="25">
      <t>カイ</t>
    </rPh>
    <rPh sb="29" eb="30">
      <t>カイ</t>
    </rPh>
    <phoneticPr fontId="7"/>
  </si>
  <si>
    <r>
      <t>第39</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 xml:space="preserve">B、15回L </t>
    </r>
    <rPh sb="0" eb="21">
      <t>６０６</t>
    </rPh>
    <rPh sb="24" eb="25">
      <t>カイ</t>
    </rPh>
    <rPh sb="29" eb="30">
      <t>カイ</t>
    </rPh>
    <phoneticPr fontId="7"/>
  </si>
  <si>
    <t>第61回全日本ﾎﾟｹｯﾄﾋﾞﾘﾔｰﾄﾞ選手権</t>
    <rPh sb="0" eb="1">
      <t>ダイ</t>
    </rPh>
    <rPh sb="3" eb="4">
      <t>カイ</t>
    </rPh>
    <rPh sb="4" eb="7">
      <t>ゼンニホン</t>
    </rPh>
    <rPh sb="19" eb="22">
      <t>センシュケン</t>
    </rPh>
    <phoneticPr fontId="7"/>
  </si>
  <si>
    <t xml:space="preserve">第17回東京ｵｰﾌﾟﾝ 2/5,6  記載料 </t>
  </si>
  <si>
    <t>第23回全日本ｱｰﾃｨｽﾃｨｯｸ選手権 2/20  記載料</t>
  </si>
  <si>
    <t xml:space="preserve">第15回四国9ボールフェスティバル </t>
  </si>
  <si>
    <t>第36回九州オープン　</t>
  </si>
  <si>
    <t>第8回中部ｽﾎﾟｰﾂﾋﾞﾘﾔｰﾄﾞﾌｪｱ</t>
  </si>
  <si>
    <t xml:space="preserve">第22回関西ﾅｲﾝﾎﾞｰﾙｵｰﾌﾟﾝ(含むﾚﾃﾞｨｰｽｵｰﾌﾟﾝ) 1/22,23 </t>
  </si>
  <si>
    <t>第14回8ﾎﾞｰﾙｵｰﾌﾟﾝ  2/6</t>
  </si>
  <si>
    <t xml:space="preserve">第22回全日本女子ｵｰﾌﾟﾝ </t>
  </si>
  <si>
    <t xml:space="preserve">第39回全日本14-1選手権  </t>
  </si>
  <si>
    <t xml:space="preserve">第13回九州ﾚﾃﾞｨｰｽｵｰﾌﾟﾝ  </t>
  </si>
  <si>
    <t xml:space="preserve">第19回ｼﾞｭﾆｱﾅｲﾝﾎﾞｰﾙ選手権 </t>
  </si>
  <si>
    <t>第10回ｼﾆｱｽﾘｰｸｯｼｮﾝ選手権大会</t>
  </si>
  <si>
    <t xml:space="preserve">第24回全国ｽﾎﾟｰﾂﾚｸﾘｴｰｼｮﾝ祭 </t>
  </si>
  <si>
    <t>第59回全日本ｱﾏﾁｭｱﾎﾟｹｯﾄﾋﾞﾘﾔｰﾄﾞ選手権大会　</t>
  </si>
  <si>
    <t>第43回全日本ｶｰﾄﾞﾙ47/2選手権大会</t>
  </si>
  <si>
    <t xml:space="preserve">第43回全日本ｱﾏﾁｭｱｶｰﾄﾞﾙ42/2  </t>
  </si>
  <si>
    <t>第19回全日本バンド選手権　</t>
  </si>
  <si>
    <t>第15回全日本プロバンド選手権　</t>
  </si>
  <si>
    <t>第10回全日本スヌーカー選手権　</t>
  </si>
  <si>
    <t>第10回スヌーカージャパンオープン　</t>
  </si>
  <si>
    <t>平成23年度分 支部割当協力金</t>
  </si>
  <si>
    <t>埼玉支部</t>
  </si>
  <si>
    <t>平成23年度分　支部割当協力金</t>
  </si>
  <si>
    <t>沖縄支部</t>
  </si>
  <si>
    <t>千葉支部</t>
  </si>
  <si>
    <t>第27回関東オープン　</t>
  </si>
  <si>
    <t>第25回北陸オープン　</t>
  </si>
  <si>
    <t>第44回全日本選手権大会　</t>
  </si>
  <si>
    <t>第10回奈良エキサイトオープン　</t>
  </si>
  <si>
    <t>第61回全日本ﾎﾟｹｯﾄﾋﾞﾘﾔｰﾄﾞ選手権</t>
  </si>
  <si>
    <t xml:space="preserve">第18回東京ｵｰﾌﾟﾝ 2/11,12   </t>
  </si>
  <si>
    <t xml:space="preserve">第17回京都ｵｰﾌﾟﾝ 2/15 </t>
  </si>
  <si>
    <t>北陸支部</t>
  </si>
  <si>
    <t>23年度支部割当</t>
  </si>
  <si>
    <t>第15回ｴｲﾄﾎﾞｰﾙｵｰﾌﾟﾝ</t>
  </si>
  <si>
    <t xml:space="preserve">第23回全日本女子ｵｰﾌﾟﾝ </t>
  </si>
  <si>
    <t xml:space="preserve">第54回全日本アマチュア四ツ玉選手権 </t>
  </si>
  <si>
    <t>第18回全日本レディーススリークッション選手権</t>
  </si>
  <si>
    <t>〃　記載料</t>
  </si>
  <si>
    <t xml:space="preserve">第69回全日本スリークッション選手権大会 </t>
  </si>
  <si>
    <t>平成24年度分 支部割当協力金</t>
  </si>
  <si>
    <t>東北支部</t>
  </si>
  <si>
    <t xml:space="preserve">第44回全日本カードル47/2選手権大会 </t>
  </si>
  <si>
    <t>第25回ｼﾞｬﾊﾟﾝｵｰﾌﾟﾝ</t>
  </si>
  <si>
    <t xml:space="preserve">第36回全日本ｱﾏﾁｭｱ9ﾎﾞｰﾙ選手権大会 </t>
  </si>
  <si>
    <t>第62回全日本ﾎﾟｹｯﾄﾋﾞﾘﾔｰﾄﾞ選手権 記載料</t>
  </si>
  <si>
    <t>四国支部</t>
  </si>
  <si>
    <t>第16回全日本ﾌﾟﾛﾊﾞﾝﾄﾞ選手権大会</t>
  </si>
  <si>
    <t xml:space="preserve">第11回全日本ｽﾇｰｶｰ選手権大会 </t>
  </si>
  <si>
    <t>第12回スヌーカージャパンオープン 11/4 　</t>
  </si>
  <si>
    <t xml:space="preserve">第37回九州オープン 6/9,10 </t>
  </si>
  <si>
    <t xml:space="preserve">第23回北海道オープン 4/21,22 </t>
  </si>
  <si>
    <t xml:space="preserve">第40回全日本オープン14-1選手権大会 7/7,8 </t>
  </si>
  <si>
    <t xml:space="preserve">第16回九州レディースオープン 7/28,29 </t>
  </si>
  <si>
    <t xml:space="preserve">第20回ジュニアナインボール選手権大会 8/5 </t>
  </si>
  <si>
    <t xml:space="preserve">第26回北陸オープン　10/27,28 </t>
  </si>
  <si>
    <t>第20回全日本バンド選手権大会　8/11、12　</t>
  </si>
  <si>
    <t xml:space="preserve">第60回全日本アマチュアポケットビリヤード選手権　11/3,4 </t>
  </si>
  <si>
    <t>NBA</t>
  </si>
  <si>
    <t>第10回JOCｶｯﾌﾟ本戦  交通費</t>
  </si>
  <si>
    <t>ｱｼﾞｱ大会韓国会議</t>
  </si>
  <si>
    <t>ｱｼﾞｱ大会予選開催費</t>
  </si>
  <si>
    <t>NSF</t>
  </si>
  <si>
    <t>委員会交通費</t>
  </si>
  <si>
    <t>全国代表者会議 交通費仮払い</t>
  </si>
  <si>
    <t>ｼﾞｭﾆｱ  世界ﾌﾟｰﾙ選手権  航空券代金暫定</t>
  </si>
  <si>
    <t>第16回ｱｼﾞｱ大会 広州</t>
  </si>
  <si>
    <t>川崎市友好都市20周年記念展示</t>
  </si>
  <si>
    <t>委員会事務  郵送､印鑑</t>
  </si>
  <si>
    <t>三井住友</t>
  </si>
  <si>
    <t>振込手数料</t>
  </si>
  <si>
    <t>世界10ボール選手権　第3位　赤狩山　幸男  ﾌｨﾘﾋﾟﾝ</t>
  </si>
  <si>
    <t>世界アーティスティック選手権　第3位　界　敦康  ﾌﾗﾝｽ</t>
  </si>
  <si>
    <t>世界9ボール選手権　優勝　赤狩山　幸男  ｶﾀｰﾙ</t>
  </si>
  <si>
    <t>第11回JOCｶｯﾌﾟ本戦  交通費</t>
  </si>
  <si>
    <t>8/25全国代表者会議 交通費清算</t>
  </si>
  <si>
    <t>22/11/24 ｼﾞｭﾆｱ 世界ﾌﾟｰﾙ選手権 航空代金仮払清算 JOC助成</t>
  </si>
  <si>
    <t>第22回関西ﾅｲﾝﾎﾞｰﾙｵｰﾌﾟﾝ(含むﾚﾃﾞｨｰｽｵｰﾌﾟﾝ) 1/22,23</t>
  </si>
  <si>
    <t xml:space="preserve">第14回8ﾎﾞｰﾙｵｰﾌﾟﾝ  2/6 </t>
  </si>
  <si>
    <t xml:space="preserve">第39回全日本14-1選手権 </t>
  </si>
  <si>
    <t>第19回ｼﾞｭﾆｱﾅｲﾝﾎﾞｰﾙ選手権</t>
  </si>
  <si>
    <t xml:space="preserve">第24回全国ｽﾎﾟｰﾂﾚｸﾘｴｰｼｮﾝ祭  </t>
  </si>
  <si>
    <t>第59回全日本ｱﾏﾁｭｱﾎﾟｹｯﾄﾋﾞﾘﾔｰﾄﾞ選手権大会</t>
  </si>
  <si>
    <t>公認料集金代行分支払い</t>
  </si>
  <si>
    <t>ｱﾀﾞﾑｼﾞｬﾊﾟﾝ杯　NBA集金代行分</t>
  </si>
  <si>
    <t xml:space="preserve">第17回京都ｵｰﾌﾟﾝ 2/15  </t>
  </si>
  <si>
    <t xml:space="preserve">第15回ｴｲﾄﾎﾞｰﾙｵｰﾌﾟﾝ </t>
  </si>
  <si>
    <t>第23回全日本女子ｵｰﾌﾟﾝ</t>
  </si>
  <si>
    <t>〃  NBA集金代行分</t>
  </si>
  <si>
    <t>公認料　NBA集金代行</t>
    <rPh sb="0" eb="2">
      <t>コウニン</t>
    </rPh>
    <rPh sb="2" eb="3">
      <t>リョウ</t>
    </rPh>
    <rPh sb="7" eb="9">
      <t>シュウキン</t>
    </rPh>
    <rPh sb="9" eb="11">
      <t>ダイコウ</t>
    </rPh>
    <phoneticPr fontId="3"/>
  </si>
  <si>
    <t>公認料　支払</t>
    <rPh sb="0" eb="2">
      <t>コウニン</t>
    </rPh>
    <rPh sb="2" eb="3">
      <t>リョウ</t>
    </rPh>
    <rPh sb="4" eb="6">
      <t>シハライ</t>
    </rPh>
    <phoneticPr fontId="3"/>
  </si>
  <si>
    <t>誤入金</t>
  </si>
  <si>
    <t>誤入金返金</t>
    <rPh sb="0" eb="1">
      <t>ゴ</t>
    </rPh>
    <rPh sb="1" eb="3">
      <t>ニュウキン</t>
    </rPh>
    <rPh sb="3" eb="5">
      <t>ヘンキン</t>
    </rPh>
    <phoneticPr fontId="3"/>
  </si>
  <si>
    <t>普通預金利息</t>
  </si>
  <si>
    <t>誤入金 4/27 返却</t>
  </si>
  <si>
    <t>二重振込（支部割当）</t>
  </si>
  <si>
    <r>
      <t xml:space="preserve"> </t>
    </r>
    <r>
      <rPr>
        <sz val="11"/>
        <rFont val="ＭＳ Ｐゴシック"/>
        <family val="3"/>
        <charset val="128"/>
      </rPr>
      <t>未収金回収分  前年度記載料</t>
    </r>
    <rPh sb="4" eb="6">
      <t>カイシュウ</t>
    </rPh>
    <rPh sb="6" eb="7">
      <t>ブン</t>
    </rPh>
    <rPh sb="9" eb="12">
      <t>ゼンネンド</t>
    </rPh>
    <rPh sb="12" eb="14">
      <t>キサイ</t>
    </rPh>
    <rPh sb="14" eb="15">
      <t>リョウ</t>
    </rPh>
    <phoneticPr fontId="3"/>
  </si>
  <si>
    <r>
      <t xml:space="preserve"> </t>
    </r>
    <r>
      <rPr>
        <sz val="11"/>
        <rFont val="ＭＳ Ｐゴシック"/>
        <family val="3"/>
        <charset val="128"/>
      </rPr>
      <t>未収金回収分  前年度支部割当</t>
    </r>
    <rPh sb="4" eb="6">
      <t>カイシュウ</t>
    </rPh>
    <rPh sb="6" eb="7">
      <t>ブン</t>
    </rPh>
    <rPh sb="9" eb="12">
      <t>ゼンネンド</t>
    </rPh>
    <rPh sb="12" eb="14">
      <t>シブ</t>
    </rPh>
    <rPh sb="14" eb="16">
      <t>ワリアテ</t>
    </rPh>
    <phoneticPr fontId="3"/>
  </si>
  <si>
    <t>雑収入　前年度</t>
    <rPh sb="0" eb="3">
      <t>ザッシュウニュウ</t>
    </rPh>
    <rPh sb="4" eb="6">
      <t>ゼンネン</t>
    </rPh>
    <rPh sb="6" eb="7">
      <t>ド</t>
    </rPh>
    <phoneticPr fontId="3"/>
  </si>
  <si>
    <t>事業費仮払い清算</t>
    <rPh sb="0" eb="2">
      <t>ジギョウ</t>
    </rPh>
    <rPh sb="2" eb="3">
      <t>ヒ</t>
    </rPh>
    <rPh sb="3" eb="5">
      <t>カリバラ</t>
    </rPh>
    <rPh sb="6" eb="8">
      <t>セイサン</t>
    </rPh>
    <phoneticPr fontId="3"/>
  </si>
  <si>
    <t>二重振込み返却12/27</t>
  </si>
  <si>
    <t>誤入金返却 11/25</t>
  </si>
  <si>
    <t>第12回JOCｶｯﾌﾟ本戦  交通費</t>
  </si>
  <si>
    <t>誤入金返却</t>
  </si>
  <si>
    <t>ACBS定時総会出張旅費　ドーハ　4/23～27　西尾</t>
  </si>
  <si>
    <t xml:space="preserve">第62回全日本ﾎﾟｹｯﾄﾋﾞﾘﾔｰﾄﾞ選手権 </t>
  </si>
  <si>
    <t>誤入金返金 24/8/2  内振込手数料 \210</t>
  </si>
  <si>
    <t>世界9ボール選手権　第3位　大井 直幸</t>
  </si>
  <si>
    <t>世界レディーススリークッション選手権大会 11/21～23</t>
  </si>
  <si>
    <t>カード手数料</t>
  </si>
  <si>
    <t>第20回ジュニアナインボール選手権大会 8/5</t>
  </si>
  <si>
    <t>第23回JAPAN CUP　カレンダー非掲載により公認料のみ</t>
  </si>
  <si>
    <t>第23回全日本プロ選手権　アダムジャパン杯　カレンダー非掲載により公認料のみ</t>
  </si>
  <si>
    <t>普通預金利息　（前年度分）</t>
    <rPh sb="8" eb="11">
      <t>ゼンネンド</t>
    </rPh>
    <rPh sb="11" eb="12">
      <t>ブン</t>
    </rPh>
    <phoneticPr fontId="3"/>
  </si>
  <si>
    <t>24年度未払い分として</t>
  </si>
  <si>
    <t>支部割当金、NBA口座に既入金、口座振替</t>
  </si>
  <si>
    <t>第28回関東オープン　第28回関東レディースオープン</t>
  </si>
  <si>
    <t>第23回関西ナインボールオープン　</t>
  </si>
  <si>
    <t>24年度未払い分として　NBA口座に誤入金　NBAより振替</t>
  </si>
  <si>
    <t>誤入金  NBA本部支払分</t>
  </si>
  <si>
    <t>第11回奈良エキサイトオープン 10/21</t>
  </si>
  <si>
    <t xml:space="preserve">誤入金返金 </t>
  </si>
  <si>
    <t xml:space="preserve">第19回東京オープンスリークッショントーナメント 2/9,10 </t>
  </si>
  <si>
    <t>24年度支部割当</t>
  </si>
  <si>
    <t xml:space="preserve">第55回全日本アマチュア四ッ玉選手権大会  2012/5/19、20 </t>
  </si>
  <si>
    <t>第19回全日本レディーススリークッション選手権  2012/8/26</t>
  </si>
  <si>
    <t xml:space="preserve">第1回全日本アマチュアバンド選手権大会  2012/11/4 </t>
  </si>
  <si>
    <t>委員長理事会交通費</t>
  </si>
  <si>
    <t>第16回四国９ボールフェスティバルオープン　2012/6/23,24 中止</t>
  </si>
  <si>
    <t>第13回JOCｶｯﾌﾟ本戦  交通費</t>
  </si>
  <si>
    <t>25年度支部分担金</t>
  </si>
  <si>
    <t>三井住友銀行</t>
  </si>
  <si>
    <t>証明書発行</t>
  </si>
  <si>
    <t>委員会開催費用</t>
  </si>
  <si>
    <t>13/4/31</t>
  </si>
  <si>
    <t>全日本アマチュア9ボール選手権大会　公認料</t>
  </si>
  <si>
    <t>第12回全日本スヌーカー選手権大会　5/26</t>
  </si>
  <si>
    <t>アジアインドア＆マーシャルアーツゲームズ　派遣旅費の一部</t>
  </si>
  <si>
    <t>アジアインドア＆マーシャルアーツゲームズ</t>
  </si>
  <si>
    <t>第24回全日本アーティスティック選手権　7/21　</t>
  </si>
  <si>
    <t xml:space="preserve">誤入金2013/7/10返金 </t>
  </si>
  <si>
    <t>誤入金　振込口座（NBA本会計）間違い</t>
  </si>
  <si>
    <t xml:space="preserve">誤入金2013/8/7返金 </t>
  </si>
  <si>
    <t xml:space="preserve">第45回全日本カードル47/2選手権大会 9/15,16 </t>
  </si>
  <si>
    <t xml:space="preserve">全日本女子四ﾂ玉選手権大会 </t>
  </si>
  <si>
    <t>全日本女子四ﾂ玉選手権大会 賞状代</t>
  </si>
  <si>
    <t>NBA本部</t>
  </si>
  <si>
    <t>平成25年度体育の日中央記念行事助成金</t>
  </si>
  <si>
    <t>スポーツフェスティバル2013　10/14開催</t>
  </si>
  <si>
    <t>希望郷いわてスポーツフェスタ助成金　10/19開催</t>
  </si>
  <si>
    <t xml:space="preserve">誤入金2013/9/9返金 </t>
  </si>
  <si>
    <t>手数料相手払（合計44、000）</t>
  </si>
  <si>
    <t>NBA公認料支払（集金代行分）</t>
  </si>
  <si>
    <t>第２３回アダムジャパンカップ　NBA公認料のみ</t>
  </si>
  <si>
    <t xml:space="preserve">第63回全日本ポケットビリヤード選手権大会、53回B級大会 </t>
  </si>
  <si>
    <t>第24回関西オープン</t>
  </si>
  <si>
    <t>第41回全日本オープン14-1選手権大会　</t>
  </si>
  <si>
    <t>第21回ジュニアナインボール選手権大会　</t>
  </si>
  <si>
    <t>第18回東海グランプリ　</t>
  </si>
  <si>
    <t>第27回北陸オープン　</t>
  </si>
  <si>
    <t>第46回全日本選手権大会（10ボール国際オープン）　</t>
  </si>
  <si>
    <t>誤入金　第26回ジャパンオープン　重複入金(8/1入金済み）</t>
  </si>
  <si>
    <t>誤入金　第29回関東オープン　重複入金(9/2入金済み）</t>
  </si>
  <si>
    <t>誤入金　JPBA支部分担金　重複入金(4/30入金済み）</t>
  </si>
  <si>
    <t>第17回全日本プロバンド選手権大会　</t>
  </si>
  <si>
    <t>第12回全日本シニアスリークッション選手権大会</t>
  </si>
  <si>
    <t>第61回全日本アマチュアポケットビリヤード選手権大会　</t>
  </si>
  <si>
    <t>第12回奈良エキサイトオープン</t>
  </si>
  <si>
    <t>25年度未払い分として</t>
  </si>
  <si>
    <t xml:space="preserve">誤入金2013/12/24 返金 </t>
  </si>
  <si>
    <t>振込手数料相手持ち 合計188,200</t>
  </si>
  <si>
    <t>第38回九州オープン　</t>
  </si>
  <si>
    <t>第16回エイトボールオープン　大会中止により、記載料のみ支払</t>
  </si>
  <si>
    <t>第19回京都オープン</t>
  </si>
  <si>
    <t xml:space="preserve">第20回東京オープンスリークッショントーナメント </t>
  </si>
  <si>
    <t xml:space="preserve">第70回全日本スリークッション選手権大会 </t>
  </si>
  <si>
    <t>第56回全日本アマチュア四ッ玉選手権大会</t>
  </si>
  <si>
    <t xml:space="preserve">第45回全日本ｱﾏﾁｭｱｶｰﾄﾞﾙ42/2 </t>
  </si>
  <si>
    <t xml:space="preserve">第21回全日本バンド選手権大会 </t>
  </si>
  <si>
    <t>第2回全日本アマチュアバンド選手権大会</t>
  </si>
  <si>
    <t xml:space="preserve">第63回全日本アマチュアスリークッション選手権大会 </t>
  </si>
  <si>
    <t>第14回全日本ジュニアナインボール選手権大会（JOCカップ） 4/13</t>
  </si>
  <si>
    <t>証明手数料</t>
  </si>
  <si>
    <t>第21回全日本女子3C選手権大会 カレンダー非掲載のため要返却</t>
  </si>
  <si>
    <t xml:space="preserve">第38回全日本アマチュア9ボール選手権大会、30回B、15回L </t>
  </si>
  <si>
    <t>公認料誤入金のため要返却</t>
  </si>
  <si>
    <t xml:space="preserve">誤入金2014/5/12 返金 </t>
  </si>
  <si>
    <t>振込手数料(JPBF負担)</t>
  </si>
  <si>
    <t>振込手数料(大阪府組合負担)</t>
  </si>
  <si>
    <t>第20回全日本レディーススリークッション選手権大会</t>
  </si>
  <si>
    <t>第13回全日本スヌーカー選手権大会</t>
  </si>
  <si>
    <t>振込口座間違い 要返却</t>
  </si>
  <si>
    <t>振込口座間違い2014/6/3 返金</t>
  </si>
  <si>
    <t>第13回奈良エキサイトオープン　中止により記載料のみ</t>
  </si>
  <si>
    <t>第30回関東オープン、第30回関東レディースオープン</t>
  </si>
  <si>
    <t>第46回全日本カードル47/2選手権大会</t>
  </si>
  <si>
    <t>第27回ジャパンオープン10ボール男子、同9ボール女子　</t>
  </si>
  <si>
    <t xml:space="preserve">第46回全日本アマチュアカードル42/2選手権大会 </t>
  </si>
  <si>
    <t>JPBF東日本</t>
  </si>
  <si>
    <t>第25回 JAPAN CUP  ｶﾚﾝﾀﾞｰ非記載 公認料のみ</t>
  </si>
  <si>
    <t xml:space="preserve">第64回全日本アマチュアスリークッション選手権大会 </t>
  </si>
  <si>
    <t xml:space="preserve">第62回全日本アマチュアポケットビリヤード選手権大会 </t>
  </si>
  <si>
    <t xml:space="preserve">第13回全日本シニアスリークッション選手権大会 </t>
  </si>
  <si>
    <t>第4回世界ﾚﾃﾞｨｰｽｽﾘｰｸｯｼｮﾝ選手権大会 準優勝</t>
  </si>
  <si>
    <t>第26回北海道オープン</t>
  </si>
  <si>
    <t>第42回全日本オープン14-1選手権大会</t>
  </si>
  <si>
    <t xml:space="preserve">第22回ジュニアナインボール選手権大会 </t>
  </si>
  <si>
    <t>第11回中部スポーツビリヤードフェア</t>
  </si>
  <si>
    <t>第28回北陸オープン</t>
  </si>
  <si>
    <t>第47回全日本選手権大会</t>
  </si>
  <si>
    <t>第21回東京オープンスリークッショントーナメント</t>
  </si>
  <si>
    <t>第26回九州オープン</t>
  </si>
  <si>
    <t>IF会長訪日交通費の一部助成</t>
  </si>
  <si>
    <t xml:space="preserve">第22回全日本バンド選手権大会 </t>
  </si>
  <si>
    <t>NBA公認料支払（26年度集金代行分）</t>
  </si>
  <si>
    <t>3/16振込み口座間違い 返却</t>
  </si>
  <si>
    <t>第1回全日本学生ナインボール選手権大会 参加賞､トロフィー 助成</t>
  </si>
  <si>
    <t>14/10/13 体育の日ｲﾍﾞﾝﾄ 助成</t>
  </si>
  <si>
    <t>第15回全日本ジュニアナインボール選手権大会（ＪＯＣカップ）</t>
  </si>
  <si>
    <t xml:space="preserve">第72回全日本スリークッション選手権大会 </t>
  </si>
  <si>
    <t xml:space="preserve">第39回全日本アマチュア9ボール選手権大会、30回B、15回L </t>
  </si>
  <si>
    <t>平成26年度分　支部割当協力金(NBA口座ﾖﾘ振替)</t>
  </si>
  <si>
    <t xml:space="preserve">第14回全日本スヌーカー選手権大会 </t>
  </si>
  <si>
    <t>第57回全日本アマチュア四ッ玉選手権大会</t>
  </si>
  <si>
    <t>第57回全日本アマチュア四ッ玉選手権大会</t>
    <rPh sb="0" eb="20">
      <t>５１７</t>
    </rPh>
    <phoneticPr fontId="7"/>
  </si>
  <si>
    <t>27年度</t>
    <rPh sb="2" eb="3">
      <t>ネン</t>
    </rPh>
    <rPh sb="3" eb="4">
      <t>ド</t>
    </rPh>
    <phoneticPr fontId="3"/>
  </si>
  <si>
    <r>
      <t xml:space="preserve"> </t>
    </r>
    <r>
      <rPr>
        <sz val="11"/>
        <rFont val="ＭＳ Ｐゴシック"/>
        <family val="3"/>
        <charset val="128"/>
      </rPr>
      <t>未収金回収分  大会　前年度開催分</t>
    </r>
    <rPh sb="4" eb="6">
      <t>カイシュウ</t>
    </rPh>
    <rPh sb="6" eb="7">
      <t>ブン</t>
    </rPh>
    <rPh sb="9" eb="11">
      <t>タイカイ</t>
    </rPh>
    <rPh sb="12" eb="15">
      <t>ゼンネンド</t>
    </rPh>
    <rPh sb="15" eb="17">
      <t>カイサイ</t>
    </rPh>
    <rPh sb="17" eb="18">
      <t>ブン</t>
    </rPh>
    <phoneticPr fontId="3"/>
  </si>
  <si>
    <t>27年度</t>
    <rPh sb="2" eb="4">
      <t>ネンド</t>
    </rPh>
    <phoneticPr fontId="7"/>
  </si>
  <si>
    <t>開催地</t>
    <rPh sb="0" eb="3">
      <t>カイサイチ</t>
    </rPh>
    <phoneticPr fontId="7"/>
  </si>
  <si>
    <t>主管</t>
    <rPh sb="0" eb="2">
      <t>シュカン</t>
    </rPh>
    <phoneticPr fontId="7"/>
  </si>
  <si>
    <t>大会</t>
    <rPh sb="0" eb="2">
      <t>タイカイ</t>
    </rPh>
    <phoneticPr fontId="7"/>
  </si>
  <si>
    <t>振込期限</t>
    <rPh sb="0" eb="2">
      <t>フリコミ</t>
    </rPh>
    <rPh sb="2" eb="4">
      <t>キゲン</t>
    </rPh>
    <phoneticPr fontId="7"/>
  </si>
  <si>
    <t>振込日</t>
    <rPh sb="0" eb="2">
      <t>フリコミ</t>
    </rPh>
    <rPh sb="2" eb="3">
      <t>ヒ</t>
    </rPh>
    <phoneticPr fontId="7"/>
  </si>
  <si>
    <t>適用</t>
    <rPh sb="0" eb="2">
      <t>テキヨウ</t>
    </rPh>
    <phoneticPr fontId="7"/>
  </si>
  <si>
    <t>公認料・記載料</t>
    <rPh sb="0" eb="2">
      <t>コウニン</t>
    </rPh>
    <rPh sb="2" eb="3">
      <t>リョウ</t>
    </rPh>
    <rPh sb="4" eb="6">
      <t>キサイ</t>
    </rPh>
    <rPh sb="6" eb="7">
      <t>リョウ</t>
    </rPh>
    <phoneticPr fontId="7"/>
  </si>
  <si>
    <t>NBA預り金残高</t>
    <rPh sb="3" eb="4">
      <t>アズカ</t>
    </rPh>
    <rPh sb="5" eb="6">
      <t>キン</t>
    </rPh>
    <rPh sb="6" eb="8">
      <t>ザンダカ</t>
    </rPh>
    <phoneticPr fontId="7"/>
  </si>
  <si>
    <t>公認料未収</t>
    <rPh sb="0" eb="2">
      <t>コウニン</t>
    </rPh>
    <rPh sb="2" eb="3">
      <t>リョウ</t>
    </rPh>
    <rPh sb="3" eb="5">
      <t>ミシュウ</t>
    </rPh>
    <phoneticPr fontId="7"/>
  </si>
  <si>
    <t>NSF記載料</t>
    <rPh sb="3" eb="5">
      <t>キサイ</t>
    </rPh>
    <rPh sb="5" eb="6">
      <t>リョウ</t>
    </rPh>
    <phoneticPr fontId="7"/>
  </si>
  <si>
    <t>記載料未収</t>
    <rPh sb="0" eb="2">
      <t>キサイ</t>
    </rPh>
    <rPh sb="2" eb="3">
      <t>リョウ</t>
    </rPh>
    <rPh sb="3" eb="5">
      <t>ミシュウ</t>
    </rPh>
    <phoneticPr fontId="7"/>
  </si>
  <si>
    <t>参加人数</t>
    <rPh sb="0" eb="2">
      <t>サンカ</t>
    </rPh>
    <rPh sb="2" eb="4">
      <t>ニンズウ</t>
    </rPh>
    <phoneticPr fontId="7"/>
  </si>
  <si>
    <t>参加×200</t>
    <rPh sb="0" eb="2">
      <t>サンカ</t>
    </rPh>
    <phoneticPr fontId="7"/>
  </si>
  <si>
    <t>参加料未収</t>
    <rPh sb="0" eb="3">
      <t>サンカリョウ</t>
    </rPh>
    <rPh sb="3" eb="5">
      <t>ミシュウ</t>
    </rPh>
    <phoneticPr fontId="7"/>
  </si>
  <si>
    <t>振込金額</t>
    <rPh sb="0" eb="4">
      <t>フリコミキンガク</t>
    </rPh>
    <phoneticPr fontId="7"/>
  </si>
  <si>
    <t>振込料</t>
    <rPh sb="0" eb="2">
      <t>フリコ</t>
    </rPh>
    <rPh sb="2" eb="3">
      <t>リョウ</t>
    </rPh>
    <phoneticPr fontId="7"/>
  </si>
  <si>
    <t>NSF収入</t>
    <rPh sb="3" eb="5">
      <t>シュウニュウ</t>
    </rPh>
    <phoneticPr fontId="7"/>
  </si>
  <si>
    <t>月</t>
    <rPh sb="0" eb="1">
      <t>ツキ</t>
    </rPh>
    <phoneticPr fontId="7"/>
  </si>
  <si>
    <t>日</t>
    <rPh sb="0" eb="1">
      <t>ヒ</t>
    </rPh>
    <phoneticPr fontId="7"/>
  </si>
  <si>
    <t>期限内</t>
    <rPh sb="0" eb="3">
      <t>キゲンナイ</t>
    </rPh>
    <phoneticPr fontId="7"/>
  </si>
  <si>
    <t>連絡票</t>
    <rPh sb="0" eb="2">
      <t>レンラク</t>
    </rPh>
    <rPh sb="2" eb="3">
      <t>ヒョウ</t>
    </rPh>
    <phoneticPr fontId="7"/>
  </si>
  <si>
    <t>NBA預り金</t>
    <rPh sb="3" eb="4">
      <t>アズカ</t>
    </rPh>
    <rPh sb="5" eb="6">
      <t>キン</t>
    </rPh>
    <phoneticPr fontId="7"/>
  </si>
  <si>
    <t>預り金振替</t>
    <rPh sb="0" eb="1">
      <t>アズカ</t>
    </rPh>
    <rPh sb="2" eb="3">
      <t>キン</t>
    </rPh>
    <rPh sb="3" eb="5">
      <t>フリカエ</t>
    </rPh>
    <phoneticPr fontId="7"/>
  </si>
  <si>
    <t>前年実績</t>
    <rPh sb="0" eb="2">
      <t>ゼンネン</t>
    </rPh>
    <rPh sb="2" eb="4">
      <t>ジッセキ</t>
    </rPh>
    <phoneticPr fontId="7"/>
  </si>
  <si>
    <t>振込</t>
    <rPh sb="0" eb="2">
      <t>フリコミ</t>
    </rPh>
    <phoneticPr fontId="7"/>
  </si>
  <si>
    <t>有・無</t>
    <rPh sb="0" eb="1">
      <t>ユウ</t>
    </rPh>
    <rPh sb="2" eb="3">
      <t>ム</t>
    </rPh>
    <phoneticPr fontId="7"/>
  </si>
  <si>
    <t>24,25</t>
    <phoneticPr fontId="7"/>
  </si>
  <si>
    <t>大阪</t>
    <rPh sb="0" eb="2">
      <t>オオサカ</t>
    </rPh>
    <phoneticPr fontId="7"/>
  </si>
  <si>
    <t>JPBA</t>
    <phoneticPr fontId="7"/>
  </si>
  <si>
    <t>第26回関西ナインボールオープン</t>
    <rPh sb="0" eb="1">
      <t>１</t>
    </rPh>
    <rPh sb="2" eb="16">
      <t>４</t>
    </rPh>
    <phoneticPr fontId="7"/>
  </si>
  <si>
    <t>第26回関西ナインボールレディースオープン</t>
    <phoneticPr fontId="3"/>
  </si>
  <si>
    <t>7,8</t>
    <phoneticPr fontId="7"/>
  </si>
  <si>
    <t>東京</t>
    <rPh sb="0" eb="2">
      <t>トウキョウ</t>
    </rPh>
    <phoneticPr fontId="7"/>
  </si>
  <si>
    <t>JPBF</t>
    <phoneticPr fontId="7"/>
  </si>
  <si>
    <t>◎</t>
    <phoneticPr fontId="7"/>
  </si>
  <si>
    <t xml:space="preserve"> NBA会計上26年度事業となります。</t>
    <rPh sb="4" eb="6">
      <t>カイケイ</t>
    </rPh>
    <rPh sb="6" eb="7">
      <t>ジョウ</t>
    </rPh>
    <rPh sb="9" eb="11">
      <t>ネンド</t>
    </rPh>
    <rPh sb="11" eb="13">
      <t>ジギョウ</t>
    </rPh>
    <phoneticPr fontId="7"/>
  </si>
  <si>
    <t>京都府</t>
    <rPh sb="0" eb="3">
      <t>キョウトフ</t>
    </rPh>
    <phoneticPr fontId="7"/>
  </si>
  <si>
    <t>第20回京都オープン</t>
    <rPh sb="0" eb="10">
      <t>２０８</t>
    </rPh>
    <phoneticPr fontId="7"/>
  </si>
  <si>
    <t xml:space="preserve"> 3月31日までにお支払ください。</t>
    <rPh sb="2" eb="3">
      <t>ガツ</t>
    </rPh>
    <rPh sb="5" eb="6">
      <t>ニチ</t>
    </rPh>
    <rPh sb="10" eb="12">
      <t>シハライ</t>
    </rPh>
    <phoneticPr fontId="7"/>
  </si>
  <si>
    <t>組合</t>
    <rPh sb="0" eb="2">
      <t>クミアイ</t>
    </rPh>
    <phoneticPr fontId="7"/>
  </si>
  <si>
    <t>14,15</t>
    <phoneticPr fontId="7"/>
  </si>
  <si>
    <t>兵庫</t>
    <rPh sb="0" eb="2">
      <t>ヒョウゴ</t>
    </rPh>
    <phoneticPr fontId="7"/>
  </si>
  <si>
    <t>JPBA</t>
    <phoneticPr fontId="7"/>
  </si>
  <si>
    <t>第65回全日本ポケットビリヤード選手権大会</t>
    <rPh sb="0" eb="21">
      <t>３１４</t>
    </rPh>
    <phoneticPr fontId="7"/>
  </si>
  <si>
    <t>第55回全日本ポケットビリヤードB級選手権大会</t>
    <rPh sb="0" eb="1">
      <t>ダイ</t>
    </rPh>
    <rPh sb="3" eb="4">
      <t>カイ</t>
    </rPh>
    <rPh sb="4" eb="7">
      <t>ゼンニホン</t>
    </rPh>
    <rPh sb="17" eb="18">
      <t>キュウ</t>
    </rPh>
    <rPh sb="18" eb="21">
      <t>センシュケン</t>
    </rPh>
    <rPh sb="21" eb="23">
      <t>タイカイ</t>
    </rPh>
    <phoneticPr fontId="7"/>
  </si>
  <si>
    <t>NBA</t>
    <phoneticPr fontId="7"/>
  </si>
  <si>
    <t>第15回全日本学校対抗ナインボール選手権大会</t>
    <rPh sb="0" eb="22">
      <t>３２２</t>
    </rPh>
    <phoneticPr fontId="7"/>
  </si>
  <si>
    <t>協力金対象外</t>
    <rPh sb="0" eb="3">
      <t>キョウリョクキン</t>
    </rPh>
    <rPh sb="3" eb="6">
      <t>タイショウガイ</t>
    </rPh>
    <phoneticPr fontId="7"/>
  </si>
  <si>
    <t>NBA</t>
    <phoneticPr fontId="7"/>
  </si>
  <si>
    <t>18,19</t>
    <phoneticPr fontId="7"/>
  </si>
  <si>
    <t>北海道</t>
    <rPh sb="0" eb="3">
      <t>ホッカイドウ</t>
    </rPh>
    <phoneticPr fontId="7"/>
  </si>
  <si>
    <t>JPBA</t>
    <phoneticPr fontId="7"/>
  </si>
  <si>
    <t>第27回北海道オープン</t>
    <rPh sb="0" eb="11">
      <t>４１８</t>
    </rPh>
    <phoneticPr fontId="7"/>
  </si>
  <si>
    <t>3～5</t>
    <phoneticPr fontId="7"/>
  </si>
  <si>
    <t>第72回全日本スリークッション選手権大会</t>
    <rPh sb="0" eb="20">
      <t>５０３</t>
    </rPh>
    <phoneticPr fontId="7"/>
  </si>
  <si>
    <t>◎</t>
    <phoneticPr fontId="7"/>
  </si>
  <si>
    <t>16,17</t>
    <phoneticPr fontId="7"/>
  </si>
  <si>
    <t>関東支部</t>
    <rPh sb="0" eb="4">
      <t>カントウシブ</t>
    </rPh>
    <phoneticPr fontId="7"/>
  </si>
  <si>
    <t>第58回全日本アマチュア四ッ玉選手権大会</t>
    <rPh sb="0" eb="20">
      <t>５１６</t>
    </rPh>
    <phoneticPr fontId="7"/>
  </si>
  <si>
    <t>23,24</t>
    <phoneticPr fontId="7"/>
  </si>
  <si>
    <t>JPBA</t>
    <phoneticPr fontId="7"/>
  </si>
  <si>
    <t>第43回全日本オープン14-1選手権大会</t>
    <rPh sb="0" eb="20">
      <t>５２３</t>
    </rPh>
    <phoneticPr fontId="7"/>
  </si>
  <si>
    <t>第3回大阪クイーンカップ</t>
    <rPh sb="0" eb="1">
      <t>５２</t>
    </rPh>
    <phoneticPr fontId="7"/>
  </si>
  <si>
    <t>30,31</t>
    <phoneticPr fontId="7"/>
  </si>
  <si>
    <t>JSA</t>
    <phoneticPr fontId="7"/>
  </si>
  <si>
    <t>第14回全日本スヌーカー選手権大会</t>
    <rPh sb="0" eb="17">
      <t>５３０</t>
    </rPh>
    <phoneticPr fontId="7"/>
  </si>
  <si>
    <t>6,7</t>
    <phoneticPr fontId="7"/>
  </si>
  <si>
    <t>第39回全日本アマチュア9ボール選手権大会</t>
    <rPh sb="0" eb="21">
      <t>６０６</t>
    </rPh>
    <phoneticPr fontId="7"/>
  </si>
  <si>
    <t>第31回全日本アマチュア9ボールB級選手権大会</t>
    <rPh sb="0" eb="23">
      <t>６０６</t>
    </rPh>
    <phoneticPr fontId="7"/>
  </si>
  <si>
    <t>◎</t>
  </si>
  <si>
    <t>第16回全日本アマチュア9ボール女子級選手権大会</t>
    <rPh sb="0" eb="24">
      <t>６０６</t>
    </rPh>
    <phoneticPr fontId="7"/>
  </si>
  <si>
    <t>13,14</t>
    <phoneticPr fontId="7"/>
  </si>
  <si>
    <t>長崎</t>
    <rPh sb="0" eb="2">
      <t>ナガサキ</t>
    </rPh>
    <phoneticPr fontId="7"/>
  </si>
  <si>
    <t>JPBA</t>
    <phoneticPr fontId="7"/>
  </si>
  <si>
    <t>第27回ハウステンボス九州オープン</t>
    <rPh sb="0" eb="17">
      <t>６１３</t>
    </rPh>
    <phoneticPr fontId="7"/>
  </si>
  <si>
    <t>20,21</t>
    <phoneticPr fontId="7"/>
  </si>
  <si>
    <t>第31回関東オープン</t>
    <rPh sb="0" eb="10">
      <t>６２０</t>
    </rPh>
    <phoneticPr fontId="7"/>
  </si>
  <si>
    <t>◎</t>
    <phoneticPr fontId="7"/>
  </si>
  <si>
    <t>大会(参加×200)のみ</t>
    <rPh sb="0" eb="2">
      <t>タイカイ</t>
    </rPh>
    <rPh sb="3" eb="5">
      <t>サンカ</t>
    </rPh>
    <phoneticPr fontId="7"/>
  </si>
  <si>
    <t>第31回関東レディースオープン</t>
    <rPh sb="0" eb="15">
      <t>６２０</t>
    </rPh>
    <phoneticPr fontId="7"/>
  </si>
  <si>
    <t>公認料､記載料はJPBA本部より</t>
    <rPh sb="0" eb="3">
      <t>コウニンリョウ</t>
    </rPh>
    <rPh sb="4" eb="6">
      <t>キサイ</t>
    </rPh>
    <rPh sb="6" eb="7">
      <t>リョウ</t>
    </rPh>
    <rPh sb="12" eb="14">
      <t>ホンブ</t>
    </rPh>
    <phoneticPr fontId="7"/>
  </si>
  <si>
    <t>18～20</t>
    <phoneticPr fontId="7"/>
  </si>
  <si>
    <t>第28回ジャパンオープン10ボール男子</t>
    <rPh sb="0" eb="19">
      <t>７１８</t>
    </rPh>
    <phoneticPr fontId="7"/>
  </si>
  <si>
    <t>第28回ジャパンオープン9ボール女子</t>
    <rPh sb="0" eb="18">
      <t>７１８</t>
    </rPh>
    <phoneticPr fontId="7"/>
  </si>
  <si>
    <t>25,26</t>
    <phoneticPr fontId="7"/>
  </si>
  <si>
    <t>JPBF</t>
    <phoneticPr fontId="7"/>
  </si>
  <si>
    <t>第23回全日本バンド選手権大会</t>
    <rPh sb="0" eb="1">
      <t>７</t>
    </rPh>
    <rPh sb="2" eb="15">
      <t>５</t>
    </rPh>
    <phoneticPr fontId="7"/>
  </si>
  <si>
    <t>JPBA</t>
    <phoneticPr fontId="7"/>
  </si>
  <si>
    <t>第23回ジュニアナインボール選手権大会</t>
    <rPh sb="0" eb="1">
      <t>８０</t>
    </rPh>
    <phoneticPr fontId="7"/>
  </si>
  <si>
    <t>29,30</t>
    <phoneticPr fontId="7"/>
  </si>
  <si>
    <t>愛知</t>
    <rPh sb="0" eb="2">
      <t>アイチ</t>
    </rPh>
    <phoneticPr fontId="7"/>
  </si>
  <si>
    <t>JPBF</t>
    <phoneticPr fontId="7"/>
  </si>
  <si>
    <t>第47回全日本カードル47/2選手権大会</t>
    <rPh sb="0" eb="20">
      <t>８２９</t>
    </rPh>
    <phoneticPr fontId="7"/>
  </si>
  <si>
    <t>19,20</t>
    <phoneticPr fontId="7"/>
  </si>
  <si>
    <t>JPBA中部</t>
    <rPh sb="4" eb="6">
      <t>チュウブ</t>
    </rPh>
    <phoneticPr fontId="7"/>
  </si>
  <si>
    <t>第12回中部スポーツビリヤードフェア</t>
    <rPh sb="0" eb="1">
      <t>９</t>
    </rPh>
    <rPh sb="2" eb="18">
      <t>９</t>
    </rPh>
    <phoneticPr fontId="7"/>
  </si>
  <si>
    <t>3,4</t>
    <phoneticPr fontId="7"/>
  </si>
  <si>
    <t>第22回全日本女子スリークッション選手権大会</t>
    <rPh sb="0" eb="22">
      <t>１００３</t>
    </rPh>
    <phoneticPr fontId="7"/>
  </si>
  <si>
    <t>石川</t>
    <rPh sb="0" eb="2">
      <t>イシカワ</t>
    </rPh>
    <phoneticPr fontId="7"/>
  </si>
  <si>
    <t>JPBA</t>
    <phoneticPr fontId="7"/>
  </si>
  <si>
    <t>第29回北陸オープン</t>
    <rPh sb="0" eb="10">
      <t>１００３</t>
    </rPh>
    <phoneticPr fontId="7"/>
  </si>
  <si>
    <t>NBA</t>
    <phoneticPr fontId="7"/>
  </si>
  <si>
    <t>第2回全日本学生ナインボール選手権大会</t>
    <rPh sb="0" eb="19">
      <t>１００４</t>
    </rPh>
    <phoneticPr fontId="7"/>
  </si>
  <si>
    <t>10,11</t>
    <phoneticPr fontId="7"/>
  </si>
  <si>
    <t>岩手</t>
    <rPh sb="0" eb="2">
      <t>イワテ</t>
    </rPh>
    <phoneticPr fontId="7"/>
  </si>
  <si>
    <t>岩手県協会</t>
    <rPh sb="0" eb="2">
      <t>イワテ</t>
    </rPh>
    <rPh sb="2" eb="3">
      <t>ケン</t>
    </rPh>
    <rPh sb="3" eb="5">
      <t>キョウカイ</t>
    </rPh>
    <phoneticPr fontId="7"/>
  </si>
  <si>
    <t>第14回全国アマチュアビリヤード都道府県選手権大会</t>
    <rPh sb="0" eb="1">
      <t>１０</t>
    </rPh>
    <rPh sb="2" eb="25">
      <t>０</t>
    </rPh>
    <phoneticPr fontId="7"/>
  </si>
  <si>
    <t>11,12</t>
    <phoneticPr fontId="7"/>
  </si>
  <si>
    <t>第14回全日本シニアスリークッション選手権大会</t>
    <rPh sb="0" eb="23">
      <t>１０１１</t>
    </rPh>
    <phoneticPr fontId="7"/>
  </si>
  <si>
    <t>シニア会</t>
    <rPh sb="3" eb="4">
      <t>カイ</t>
    </rPh>
    <phoneticPr fontId="7"/>
  </si>
  <si>
    <t>17,18</t>
    <phoneticPr fontId="7"/>
  </si>
  <si>
    <t>第47回全日本アマチュアカードル42/2選手権大会</t>
    <rPh sb="0" eb="25">
      <t>１０１７</t>
    </rPh>
    <phoneticPr fontId="7"/>
  </si>
  <si>
    <t>31,1</t>
    <phoneticPr fontId="7"/>
  </si>
  <si>
    <t>第63回全日本アマチュアポケットビリヤード選手権大会</t>
    <rPh sb="0" eb="26">
      <t>１０３１</t>
    </rPh>
    <phoneticPr fontId="7"/>
  </si>
  <si>
    <t>JPBF</t>
    <phoneticPr fontId="7"/>
  </si>
  <si>
    <t>第19回全日本プロバンド選手権大会</t>
    <rPh sb="0" eb="1">
      <t>１</t>
    </rPh>
    <rPh sb="2" eb="17">
      <t>０３</t>
    </rPh>
    <phoneticPr fontId="7"/>
  </si>
  <si>
    <t>7,8</t>
    <phoneticPr fontId="7"/>
  </si>
  <si>
    <t>第65回全日本アマチュアスリークッション選手権大会</t>
    <rPh sb="0" eb="25">
      <t>１１０７</t>
    </rPh>
    <phoneticPr fontId="7"/>
  </si>
  <si>
    <t>9～15</t>
    <phoneticPr fontId="7"/>
  </si>
  <si>
    <t>JPBA</t>
    <phoneticPr fontId="7"/>
  </si>
  <si>
    <t>第48回全日本選手権大会（10ボール国際オープン）男子</t>
    <rPh sb="0" eb="27">
      <t>１１０９</t>
    </rPh>
    <phoneticPr fontId="7"/>
  </si>
  <si>
    <t>第48回全日本選手権大会（9ボール国際オープン）女子</t>
    <rPh sb="0" eb="26">
      <t>１１０９</t>
    </rPh>
    <phoneticPr fontId="7"/>
  </si>
  <si>
    <t>21,22</t>
    <phoneticPr fontId="7"/>
  </si>
  <si>
    <t>JSA</t>
    <phoneticPr fontId="7"/>
  </si>
  <si>
    <t>第15回スヌーカージャパンオープン</t>
    <rPh sb="0" eb="17">
      <t>１１２１</t>
    </rPh>
    <phoneticPr fontId="7"/>
  </si>
  <si>
    <t>12,13</t>
    <phoneticPr fontId="7"/>
  </si>
  <si>
    <t>第4回全日本アマチュアバンド選手権大会</t>
    <rPh sb="0" eb="19">
      <t>１２１２</t>
    </rPh>
    <phoneticPr fontId="7"/>
  </si>
  <si>
    <t>26年度</t>
    <rPh sb="2" eb="4">
      <t>ネンド</t>
    </rPh>
    <phoneticPr fontId="7"/>
  </si>
  <si>
    <t>25,26</t>
    <phoneticPr fontId="7"/>
  </si>
  <si>
    <t>JPBA</t>
    <phoneticPr fontId="7"/>
  </si>
  <si>
    <t>第25回関西ナインボールオープン</t>
    <rPh sb="0" eb="1">
      <t>ダイ</t>
    </rPh>
    <rPh sb="3" eb="4">
      <t>カイ</t>
    </rPh>
    <phoneticPr fontId="3"/>
  </si>
  <si>
    <t>×</t>
    <phoneticPr fontId="7"/>
  </si>
  <si>
    <t>×</t>
    <phoneticPr fontId="7"/>
  </si>
  <si>
    <t>督促Mail 3/15</t>
    <rPh sb="0" eb="2">
      <t>トクソク</t>
    </rPh>
    <phoneticPr fontId="7"/>
  </si>
  <si>
    <t>第25回関西ナインボールレディースオープン</t>
    <phoneticPr fontId="3"/>
  </si>
  <si>
    <t>振替15/3/26</t>
    <rPh sb="0" eb="2">
      <t>フリカエ</t>
    </rPh>
    <phoneticPr fontId="7"/>
  </si>
  <si>
    <t>8,9</t>
    <phoneticPr fontId="7"/>
  </si>
  <si>
    <t>JPBF</t>
    <phoneticPr fontId="7"/>
  </si>
  <si>
    <t>第20回東京オープンスリークッショントーナメント</t>
    <rPh sb="0" eb="1">
      <t>ダイ</t>
    </rPh>
    <rPh sb="3" eb="4">
      <t>カイ</t>
    </rPh>
    <phoneticPr fontId="3"/>
  </si>
  <si>
    <t>◎</t>
    <phoneticPr fontId="7"/>
  </si>
  <si>
    <t>◎</t>
    <phoneticPr fontId="7"/>
  </si>
  <si>
    <t>振替14/4/30</t>
    <rPh sb="0" eb="2">
      <t>フリカエ</t>
    </rPh>
    <phoneticPr fontId="7"/>
  </si>
  <si>
    <t>京都</t>
    <rPh sb="0" eb="2">
      <t>キョウト</t>
    </rPh>
    <phoneticPr fontId="7"/>
  </si>
  <si>
    <t>第19回京都オープン</t>
    <rPh sb="0" eb="1">
      <t>ダイ</t>
    </rPh>
    <rPh sb="3" eb="4">
      <t>カイ</t>
    </rPh>
    <phoneticPr fontId="3"/>
  </si>
  <si>
    <t>振替14/3/28</t>
    <rPh sb="0" eb="2">
      <t>フリカエ</t>
    </rPh>
    <phoneticPr fontId="7"/>
  </si>
  <si>
    <t>第64回全日本ポケットビリヤード選手権大会</t>
    <rPh sb="0" eb="1">
      <t>ダイ</t>
    </rPh>
    <rPh sb="3" eb="4">
      <t>カイ</t>
    </rPh>
    <rPh sb="4" eb="7">
      <t>ゼンニホン</t>
    </rPh>
    <phoneticPr fontId="3"/>
  </si>
  <si>
    <t>第54回全日本ポケットビリヤードＢ級選手権大会</t>
    <rPh sb="0" eb="1">
      <t>ダイ</t>
    </rPh>
    <rPh sb="3" eb="4">
      <t>カイ</t>
    </rPh>
    <phoneticPr fontId="3"/>
  </si>
  <si>
    <t>第14回全日本学校対抗ナインボール選手権大会</t>
    <rPh sb="0" eb="1">
      <t>ダイ</t>
    </rPh>
    <rPh sb="3" eb="4">
      <t>カイ</t>
    </rPh>
    <phoneticPr fontId="3"/>
  </si>
  <si>
    <t>以上5大会はNBA会計上での25年度事業</t>
    <rPh sb="0" eb="2">
      <t>イジョウ</t>
    </rPh>
    <rPh sb="3" eb="5">
      <t>タイカイ</t>
    </rPh>
    <rPh sb="9" eb="11">
      <t>カイケイ</t>
    </rPh>
    <rPh sb="10" eb="11">
      <t>ケイ</t>
    </rPh>
    <rPh sb="11" eb="12">
      <t>ジョウ</t>
    </rPh>
    <rPh sb="16" eb="18">
      <t>ネンド</t>
    </rPh>
    <rPh sb="18" eb="20">
      <t>ジギョウ</t>
    </rPh>
    <phoneticPr fontId="7"/>
  </si>
  <si>
    <t>29,30</t>
    <phoneticPr fontId="7"/>
  </si>
  <si>
    <t>福岡</t>
    <rPh sb="0" eb="2">
      <t>フクオカ</t>
    </rPh>
    <phoneticPr fontId="7"/>
  </si>
  <si>
    <t>JPBA</t>
    <phoneticPr fontId="7"/>
  </si>
  <si>
    <t>18九州レディースオープン</t>
    <phoneticPr fontId="7"/>
  </si>
  <si>
    <t>×</t>
    <phoneticPr fontId="7"/>
  </si>
  <si>
    <t>NBA会計年度上、26年度事業扱いとする</t>
    <rPh sb="3" eb="5">
      <t>カイケイ</t>
    </rPh>
    <rPh sb="5" eb="7">
      <t>ネンド</t>
    </rPh>
    <rPh sb="7" eb="8">
      <t>ジョウ</t>
    </rPh>
    <phoneticPr fontId="7"/>
  </si>
  <si>
    <t>25年中止</t>
    <rPh sb="2" eb="3">
      <t>ネン</t>
    </rPh>
    <rPh sb="3" eb="5">
      <t>チュウシ</t>
    </rPh>
    <phoneticPr fontId="7"/>
  </si>
  <si>
    <t>24年　54</t>
    <rPh sb="2" eb="3">
      <t>ネン</t>
    </rPh>
    <phoneticPr fontId="7"/>
  </si>
  <si>
    <t>NBA</t>
    <phoneticPr fontId="7"/>
  </si>
  <si>
    <t>第14回全日本ジュニアナインボール選手権大会</t>
    <rPh sb="0" eb="1">
      <t>ダイ</t>
    </rPh>
    <rPh sb="3" eb="4">
      <t>カイ</t>
    </rPh>
    <phoneticPr fontId="3"/>
  </si>
  <si>
    <t>（JOCカップ）</t>
  </si>
  <si>
    <t>19,20</t>
    <phoneticPr fontId="7"/>
  </si>
  <si>
    <t>第26回北海道オープン</t>
    <rPh sb="0" eb="1">
      <t>ダイ</t>
    </rPh>
    <rPh sb="3" eb="4">
      <t>カイ</t>
    </rPh>
    <rPh sb="4" eb="7">
      <t>ホッカイドウ</t>
    </rPh>
    <phoneticPr fontId="3"/>
  </si>
  <si>
    <t>1～6</t>
    <phoneticPr fontId="7"/>
  </si>
  <si>
    <t>JPBF</t>
    <phoneticPr fontId="7"/>
  </si>
  <si>
    <t>第71回全日本スリークッション選手権大会</t>
    <rPh sb="0" eb="1">
      <t>ダイ</t>
    </rPh>
    <rPh sb="3" eb="4">
      <t>カイ</t>
    </rPh>
    <phoneticPr fontId="3"/>
  </si>
  <si>
    <t>◎</t>
    <phoneticPr fontId="7"/>
  </si>
  <si>
    <t>振替14/7/31</t>
    <rPh sb="0" eb="2">
      <t>フリカエ</t>
    </rPh>
    <phoneticPr fontId="7"/>
  </si>
  <si>
    <t>8～10</t>
    <phoneticPr fontId="7"/>
  </si>
  <si>
    <t>ｶﾚﾝﾀﾞｰ掲載してないため 掲載料返却</t>
    <rPh sb="6" eb="8">
      <t>ケイサイ</t>
    </rPh>
    <rPh sb="15" eb="18">
      <t>ケイサイリョウ</t>
    </rPh>
    <rPh sb="18" eb="20">
      <t>ヘンキャク</t>
    </rPh>
    <phoneticPr fontId="7"/>
  </si>
  <si>
    <t>※10000</t>
    <phoneticPr fontId="7"/>
  </si>
  <si>
    <t>返却</t>
    <rPh sb="0" eb="2">
      <t>ヘンキャク</t>
    </rPh>
    <phoneticPr fontId="7"/>
  </si>
  <si>
    <t>17,18</t>
    <phoneticPr fontId="7"/>
  </si>
  <si>
    <t>第57回全日本アマチュア四ッ玉選手権大会</t>
    <rPh sb="0" eb="1">
      <t>ダイ</t>
    </rPh>
    <rPh sb="3" eb="4">
      <t>カイ</t>
    </rPh>
    <phoneticPr fontId="3"/>
  </si>
  <si>
    <t>第38回全日本アマチュア９ボール選手権大会</t>
    <rPh sb="0" eb="1">
      <t>ダイ</t>
    </rPh>
    <rPh sb="3" eb="4">
      <t>カイ</t>
    </rPh>
    <phoneticPr fontId="3"/>
  </si>
  <si>
    <t>公認料1万円多く入金のため返却</t>
    <rPh sb="0" eb="2">
      <t>コウニン</t>
    </rPh>
    <rPh sb="2" eb="3">
      <t>リョウ</t>
    </rPh>
    <rPh sb="4" eb="6">
      <t>マンエン</t>
    </rPh>
    <rPh sb="6" eb="7">
      <t>オオ</t>
    </rPh>
    <rPh sb="8" eb="10">
      <t>ニュウキン</t>
    </rPh>
    <rPh sb="13" eb="15">
      <t>ヘンキャク</t>
    </rPh>
    <phoneticPr fontId="7"/>
  </si>
  <si>
    <t>第30回全日本アマチュア９ボールB選手権大会</t>
    <rPh sb="0" eb="1">
      <t>ダイ</t>
    </rPh>
    <rPh sb="3" eb="4">
      <t>カイ</t>
    </rPh>
    <phoneticPr fontId="3"/>
  </si>
  <si>
    <t>第15回全日本アマチュア９ボール女子級</t>
    <rPh sb="0" eb="1">
      <t>ダイ</t>
    </rPh>
    <rPh sb="3" eb="4">
      <t>カイ</t>
    </rPh>
    <phoneticPr fontId="3"/>
  </si>
  <si>
    <t>24,25</t>
    <phoneticPr fontId="7"/>
  </si>
  <si>
    <t>JSA</t>
    <phoneticPr fontId="7"/>
  </si>
  <si>
    <t>第13回全日本スヌーカー選手権大会</t>
    <rPh sb="0" eb="1">
      <t>ダイ</t>
    </rPh>
    <rPh sb="3" eb="4">
      <t>カイ</t>
    </rPh>
    <phoneticPr fontId="3"/>
  </si>
  <si>
    <t>振替14/7/31</t>
    <phoneticPr fontId="7"/>
  </si>
  <si>
    <t>第26回九州オープン</t>
    <rPh sb="0" eb="1">
      <t>ダイ</t>
    </rPh>
    <rPh sb="3" eb="4">
      <t>カイ</t>
    </rPh>
    <phoneticPr fontId="3"/>
  </si>
  <si>
    <t>21,22</t>
    <phoneticPr fontId="7"/>
  </si>
  <si>
    <t>第41回全日本オープン14-1選手権大会</t>
    <rPh sb="0" eb="1">
      <t>ダイ</t>
    </rPh>
    <rPh sb="3" eb="4">
      <t>カイ</t>
    </rPh>
    <phoneticPr fontId="3"/>
  </si>
  <si>
    <t>5,6</t>
    <phoneticPr fontId="7"/>
  </si>
  <si>
    <t>第22回全日本バンド選手権大会</t>
    <rPh sb="0" eb="1">
      <t>ダイ</t>
    </rPh>
    <rPh sb="3" eb="4">
      <t>カイ</t>
    </rPh>
    <phoneticPr fontId="3"/>
  </si>
  <si>
    <t>19～21</t>
    <phoneticPr fontId="7"/>
  </si>
  <si>
    <t>第27回ジャパンオープン　10ボール　男子</t>
    <rPh sb="0" eb="1">
      <t>ダイ</t>
    </rPh>
    <rPh sb="3" eb="4">
      <t>カイ</t>
    </rPh>
    <phoneticPr fontId="3"/>
  </si>
  <si>
    <t>第27回ジャパンオープン　9ボール　女子</t>
    <rPh sb="0" eb="1">
      <t>ダイ</t>
    </rPh>
    <rPh sb="3" eb="4">
      <t>カイ</t>
    </rPh>
    <phoneticPr fontId="3"/>
  </si>
  <si>
    <t>振替14/12/9</t>
    <phoneticPr fontId="7"/>
  </si>
  <si>
    <t>第22回ジュニアナインボール選手権大会</t>
    <rPh sb="0" eb="1">
      <t>ダイ</t>
    </rPh>
    <rPh sb="3" eb="4">
      <t>カイ</t>
    </rPh>
    <phoneticPr fontId="3"/>
  </si>
  <si>
    <t>6,7</t>
    <phoneticPr fontId="7"/>
  </si>
  <si>
    <t>第30回関東オープン 第30回関東ﾚﾃﾞｨｰｽｵｰﾌﾟﾝ</t>
    <rPh sb="0" eb="1">
      <t>ダイ</t>
    </rPh>
    <rPh sb="3" eb="4">
      <t>カイ</t>
    </rPh>
    <rPh sb="15" eb="17">
      <t>カントウ</t>
    </rPh>
    <phoneticPr fontId="7"/>
  </si>
  <si>
    <t>13,14</t>
    <phoneticPr fontId="7"/>
  </si>
  <si>
    <t>第11回中部スポーツビリヤードフェア</t>
    <rPh sb="0" eb="1">
      <t>ダイ</t>
    </rPh>
    <rPh sb="3" eb="4">
      <t>カイ</t>
    </rPh>
    <phoneticPr fontId="3"/>
  </si>
  <si>
    <t>第19回東海ナインボールグランプリ</t>
    <rPh sb="0" eb="1">
      <t>ダイ</t>
    </rPh>
    <rPh sb="3" eb="4">
      <t>カイ</t>
    </rPh>
    <phoneticPr fontId="3"/>
  </si>
  <si>
    <t>第14回東海レディースナインボールグランプリ</t>
    <rPh sb="0" eb="1">
      <t>ダイ</t>
    </rPh>
    <rPh sb="3" eb="4">
      <t>カイ</t>
    </rPh>
    <phoneticPr fontId="3"/>
  </si>
  <si>
    <t>13,14</t>
    <phoneticPr fontId="7"/>
  </si>
  <si>
    <t>第46回全日本カードル４７／２選手権大会</t>
    <rPh sb="0" eb="1">
      <t>ダイ</t>
    </rPh>
    <rPh sb="3" eb="4">
      <t>カイ</t>
    </rPh>
    <phoneticPr fontId="3"/>
  </si>
  <si>
    <t>振替14/12/9</t>
    <phoneticPr fontId="7"/>
  </si>
  <si>
    <t>11,12</t>
    <phoneticPr fontId="7"/>
  </si>
  <si>
    <t>第28回北陸オープン　男子</t>
    <rPh sb="0" eb="1">
      <t>ダイ</t>
    </rPh>
    <rPh sb="3" eb="4">
      <t>カイ</t>
    </rPh>
    <phoneticPr fontId="3"/>
  </si>
  <si>
    <t>第28回北陸オープン　女子</t>
    <phoneticPr fontId="3"/>
  </si>
  <si>
    <t>第46回全日本アマチュアカードル４２／２選手権</t>
    <rPh sb="0" eb="1">
      <t>ダイ</t>
    </rPh>
    <rPh sb="3" eb="4">
      <t>カイ</t>
    </rPh>
    <phoneticPr fontId="3"/>
  </si>
  <si>
    <t>12,13</t>
    <phoneticPr fontId="7"/>
  </si>
  <si>
    <t>第13回全日本シニアスリークッション選手権大会</t>
    <rPh sb="0" eb="1">
      <t>ダイ</t>
    </rPh>
    <rPh sb="3" eb="4">
      <t>カイ</t>
    </rPh>
    <phoneticPr fontId="3"/>
  </si>
  <si>
    <t>振替14/12/22</t>
    <phoneticPr fontId="7"/>
  </si>
  <si>
    <t>25,26</t>
    <phoneticPr fontId="7"/>
  </si>
  <si>
    <t>和歌山</t>
    <rPh sb="0" eb="3">
      <t>ワカヤマ</t>
    </rPh>
    <phoneticPr fontId="7"/>
  </si>
  <si>
    <t>第13回全国アマチュアビリヤード都道府県</t>
    <rPh sb="0" eb="1">
      <t>ダイ</t>
    </rPh>
    <rPh sb="3" eb="4">
      <t>カイ</t>
    </rPh>
    <phoneticPr fontId="3"/>
  </si>
  <si>
    <t>(第70回国民体育大会記念大会)</t>
    <phoneticPr fontId="7"/>
  </si>
  <si>
    <t>第18回全日本プロバンド選手権大会</t>
    <rPh sb="0" eb="1">
      <t>ダイ</t>
    </rPh>
    <rPh sb="3" eb="4">
      <t>カイ</t>
    </rPh>
    <rPh sb="4" eb="7">
      <t>ゼンニッポン</t>
    </rPh>
    <rPh sb="12" eb="15">
      <t>センシュケン</t>
    </rPh>
    <rPh sb="15" eb="17">
      <t>タイカイ</t>
    </rPh>
    <phoneticPr fontId="3"/>
  </si>
  <si>
    <t>8,9</t>
    <phoneticPr fontId="7"/>
  </si>
  <si>
    <t>JAPA</t>
    <phoneticPr fontId="7"/>
  </si>
  <si>
    <t>第62回全日本アマチュアポケットビリヤード選手権</t>
    <rPh sb="0" eb="1">
      <t>ダイ</t>
    </rPh>
    <rPh sb="3" eb="4">
      <t>カイ</t>
    </rPh>
    <phoneticPr fontId="3"/>
  </si>
  <si>
    <t>福島</t>
    <rPh sb="0" eb="2">
      <t>フクシマ</t>
    </rPh>
    <phoneticPr fontId="7"/>
  </si>
  <si>
    <t>JSA</t>
    <phoneticPr fontId="7"/>
  </si>
  <si>
    <t>第14回スヌーカージャパンオープン</t>
    <rPh sb="0" eb="1">
      <t>ダイ</t>
    </rPh>
    <rPh sb="3" eb="4">
      <t>カイ</t>
    </rPh>
    <phoneticPr fontId="3"/>
  </si>
  <si>
    <t>第64回全日本アマチュアスリークッション選手権大会</t>
    <rPh sb="0" eb="1">
      <t>ダイ</t>
    </rPh>
    <rPh sb="3" eb="4">
      <t>カイ</t>
    </rPh>
    <rPh sb="23" eb="25">
      <t>タイカイ</t>
    </rPh>
    <phoneticPr fontId="3"/>
  </si>
  <si>
    <t>19～24</t>
    <phoneticPr fontId="7"/>
  </si>
  <si>
    <t>第47回全日本選手権大会</t>
    <rPh sb="0" eb="1">
      <t>ダイ</t>
    </rPh>
    <rPh sb="3" eb="4">
      <t>カイ</t>
    </rPh>
    <phoneticPr fontId="3"/>
  </si>
  <si>
    <t>　　（10ボール国際オープン）　男子</t>
    <phoneticPr fontId="3"/>
  </si>
  <si>
    <t>　　（９ボール国際オープン）　女子</t>
    <phoneticPr fontId="3"/>
  </si>
  <si>
    <t>奈良</t>
    <rPh sb="0" eb="2">
      <t>ナラ</t>
    </rPh>
    <phoneticPr fontId="7"/>
  </si>
  <si>
    <t>第13回奈良エキサイトオープン</t>
    <rPh sb="0" eb="1">
      <t>ダイ</t>
    </rPh>
    <rPh sb="3" eb="4">
      <t>カイ</t>
    </rPh>
    <phoneticPr fontId="3"/>
  </si>
  <si>
    <t>中止　カレンダー掲載料のみ支払</t>
    <rPh sb="0" eb="2">
      <t>チュウシ</t>
    </rPh>
    <rPh sb="8" eb="11">
      <t>ケイサイリョウ</t>
    </rPh>
    <rPh sb="13" eb="15">
      <t>シハライ</t>
    </rPh>
    <phoneticPr fontId="7"/>
  </si>
  <si>
    <t>中止×20000</t>
    <rPh sb="0" eb="2">
      <t>チュウシ</t>
    </rPh>
    <phoneticPr fontId="7"/>
  </si>
  <si>
    <t>第3回全日本アマチュアバンド選手権大会</t>
    <rPh sb="0" eb="1">
      <t>ダイ</t>
    </rPh>
    <rPh sb="2" eb="3">
      <t>カイ</t>
    </rPh>
    <rPh sb="3" eb="4">
      <t>ゼン</t>
    </rPh>
    <rPh sb="4" eb="6">
      <t>ニホン</t>
    </rPh>
    <rPh sb="14" eb="17">
      <t>センシュケン</t>
    </rPh>
    <rPh sb="17" eb="19">
      <t>タイカイ</t>
    </rPh>
    <phoneticPr fontId="7"/>
  </si>
  <si>
    <t>第24回全日本アーティスティック選手権大会</t>
    <rPh sb="0" eb="1">
      <t>ダイ</t>
    </rPh>
    <rPh sb="3" eb="4">
      <t>カイ</t>
    </rPh>
    <rPh sb="4" eb="7">
      <t>ゼンニホン</t>
    </rPh>
    <rPh sb="16" eb="19">
      <t>センシュケン</t>
    </rPh>
    <rPh sb="19" eb="21">
      <t>タイカイ</t>
    </rPh>
    <phoneticPr fontId="7"/>
  </si>
  <si>
    <t>第20回全日本レディーススリークッション選手権</t>
    <rPh sb="0" eb="1">
      <t>ダイ</t>
    </rPh>
    <rPh sb="3" eb="4">
      <t>カイ</t>
    </rPh>
    <phoneticPr fontId="3"/>
  </si>
  <si>
    <t>今年度事業収入扱い</t>
    <rPh sb="0" eb="3">
      <t>コンネンド</t>
    </rPh>
    <rPh sb="3" eb="5">
      <t>ジギョウ</t>
    </rPh>
    <rPh sb="5" eb="7">
      <t>シュウニュウ</t>
    </rPh>
    <rPh sb="7" eb="8">
      <t>アツカ</t>
    </rPh>
    <phoneticPr fontId="7"/>
  </si>
  <si>
    <t>振替14/7/31</t>
    <phoneticPr fontId="7"/>
  </si>
  <si>
    <t>第61回全日本アマチュアポケットビリヤード選手権</t>
    <rPh sb="0" eb="1">
      <t>ダイ</t>
    </rPh>
    <rPh sb="3" eb="4">
      <t>カイ</t>
    </rPh>
    <phoneticPr fontId="3"/>
  </si>
  <si>
    <t>全日本女子四ﾂ玉選手権大会</t>
    <rPh sb="0" eb="1">
      <t>ゼン</t>
    </rPh>
    <rPh sb="1" eb="3">
      <t>ニホン</t>
    </rPh>
    <rPh sb="3" eb="5">
      <t>ジョシ</t>
    </rPh>
    <rPh sb="5" eb="6">
      <t>4</t>
    </rPh>
    <rPh sb="7" eb="8">
      <t>タマ</t>
    </rPh>
    <rPh sb="8" eb="11">
      <t>センシュケン</t>
    </rPh>
    <rPh sb="11" eb="13">
      <t>タイカイ</t>
    </rPh>
    <phoneticPr fontId="7"/>
  </si>
  <si>
    <t>18,19</t>
    <phoneticPr fontId="7"/>
  </si>
  <si>
    <t>25JAPAN CUP</t>
    <phoneticPr fontId="7"/>
  </si>
  <si>
    <t>カレンダー非掲載</t>
    <rPh sb="5" eb="6">
      <t>ヒ</t>
    </rPh>
    <rPh sb="6" eb="8">
      <t>ケイサイ</t>
    </rPh>
    <phoneticPr fontId="7"/>
  </si>
  <si>
    <t>NBA公認料のみ</t>
    <rPh sb="3" eb="5">
      <t>コウニン</t>
    </rPh>
    <rPh sb="5" eb="6">
      <t>リョウ</t>
    </rPh>
    <phoneticPr fontId="7"/>
  </si>
  <si>
    <t>23全日本プロ選手権　アダムジャパン杯</t>
    <phoneticPr fontId="3"/>
  </si>
  <si>
    <t>25年度</t>
    <rPh sb="2" eb="4">
      <t>ネンド</t>
    </rPh>
    <phoneticPr fontId="7"/>
  </si>
  <si>
    <t>2,3</t>
    <phoneticPr fontId="7"/>
  </si>
  <si>
    <t>第16回エイトボールオープン</t>
    <rPh sb="0" eb="1">
      <t>ダイ</t>
    </rPh>
    <rPh sb="3" eb="4">
      <t>カイ</t>
    </rPh>
    <phoneticPr fontId="3"/>
  </si>
  <si>
    <t>×</t>
    <phoneticPr fontId="7"/>
  </si>
  <si>
    <t>未収金処理 (協力金年度)</t>
    <rPh sb="0" eb="2">
      <t>ミシュウ</t>
    </rPh>
    <rPh sb="2" eb="3">
      <t>キン</t>
    </rPh>
    <rPh sb="3" eb="5">
      <t>ショリ</t>
    </rPh>
    <rPh sb="7" eb="10">
      <t>キョウリョクキン</t>
    </rPh>
    <rPh sb="10" eb="12">
      <t>ネンド</t>
    </rPh>
    <phoneticPr fontId="7"/>
  </si>
  <si>
    <t>中止</t>
    <rPh sb="0" eb="2">
      <t>チュウシ</t>
    </rPh>
    <phoneticPr fontId="7"/>
  </si>
  <si>
    <t>9,10</t>
    <phoneticPr fontId="7"/>
  </si>
  <si>
    <t>JPBF</t>
    <phoneticPr fontId="7"/>
  </si>
  <si>
    <t>第19回東京オープンスリークッショントーナメント</t>
    <rPh sb="0" eb="1">
      <t>ダイ</t>
    </rPh>
    <rPh sb="3" eb="4">
      <t>カイ</t>
    </rPh>
    <phoneticPr fontId="3"/>
  </si>
  <si>
    <t>○</t>
    <phoneticPr fontId="7"/>
  </si>
  <si>
    <t>○</t>
    <phoneticPr fontId="7"/>
  </si>
  <si>
    <t>振替13/3/29</t>
    <rPh sb="0" eb="2">
      <t>フリカエ</t>
    </rPh>
    <phoneticPr fontId="7"/>
  </si>
  <si>
    <t>第18回京都オープン</t>
    <rPh sb="0" eb="1">
      <t>ダイ</t>
    </rPh>
    <rPh sb="3" eb="4">
      <t>カイ</t>
    </rPh>
    <phoneticPr fontId="3"/>
  </si>
  <si>
    <t>第63回全日本ポケットビリヤード選手権大会</t>
    <rPh sb="0" eb="1">
      <t>ダイ</t>
    </rPh>
    <rPh sb="3" eb="4">
      <t>カイ</t>
    </rPh>
    <rPh sb="4" eb="7">
      <t>ゼンニホン</t>
    </rPh>
    <phoneticPr fontId="3"/>
  </si>
  <si>
    <t>第53回全日本ポケットビリヤードＢ級選手権大会</t>
    <rPh sb="0" eb="1">
      <t>ダイ</t>
    </rPh>
    <rPh sb="3" eb="4">
      <t>カイ</t>
    </rPh>
    <phoneticPr fontId="3"/>
  </si>
  <si>
    <t>振替13/12/25</t>
    <rPh sb="0" eb="2">
      <t>フリカエ</t>
    </rPh>
    <phoneticPr fontId="7"/>
  </si>
  <si>
    <t>NBA</t>
    <phoneticPr fontId="7"/>
  </si>
  <si>
    <t>第13回全日本学校対抗ナインボール選手権大会</t>
    <rPh sb="0" eb="1">
      <t>ダイ</t>
    </rPh>
    <rPh sb="3" eb="4">
      <t>カイ</t>
    </rPh>
    <phoneticPr fontId="3"/>
  </si>
  <si>
    <t>以上5大会はNBA本会計上での24年度事業</t>
    <rPh sb="0" eb="2">
      <t>イジョウ</t>
    </rPh>
    <rPh sb="3" eb="5">
      <t>タイカイ</t>
    </rPh>
    <rPh sb="9" eb="11">
      <t>ホンカイ</t>
    </rPh>
    <rPh sb="11" eb="12">
      <t>ケイ</t>
    </rPh>
    <rPh sb="12" eb="13">
      <t>ジョウ</t>
    </rPh>
    <rPh sb="17" eb="19">
      <t>ネンド</t>
    </rPh>
    <rPh sb="19" eb="21">
      <t>ジギョウ</t>
    </rPh>
    <phoneticPr fontId="7"/>
  </si>
  <si>
    <t>30,31</t>
    <phoneticPr fontId="7"/>
  </si>
  <si>
    <t>第24回関西ナインボールオープン</t>
    <rPh sb="0" eb="1">
      <t>ダイ</t>
    </rPh>
    <rPh sb="3" eb="4">
      <t>カイ</t>
    </rPh>
    <phoneticPr fontId="3"/>
  </si>
  <si>
    <t>○</t>
    <phoneticPr fontId="7"/>
  </si>
  <si>
    <t>NBA会計年度上25年度事業扱いとする</t>
    <rPh sb="3" eb="5">
      <t>カイケイ</t>
    </rPh>
    <rPh sb="5" eb="7">
      <t>ネンド</t>
    </rPh>
    <rPh sb="7" eb="8">
      <t>ジョウ</t>
    </rPh>
    <phoneticPr fontId="7"/>
  </si>
  <si>
    <t>第24回関西ナインボールレディースオープン</t>
    <phoneticPr fontId="3"/>
  </si>
  <si>
    <t>第13回全日本ジュニアナインボール選手権大会</t>
    <rPh sb="0" eb="1">
      <t>ダイ</t>
    </rPh>
    <rPh sb="3" eb="4">
      <t>カイ</t>
    </rPh>
    <phoneticPr fontId="3"/>
  </si>
  <si>
    <t>3～6</t>
    <phoneticPr fontId="7"/>
  </si>
  <si>
    <t>第70回全日本スリークッション選手権大会</t>
    <rPh sb="0" eb="1">
      <t>ダイ</t>
    </rPh>
    <rPh sb="3" eb="4">
      <t>カイ</t>
    </rPh>
    <phoneticPr fontId="3"/>
  </si>
  <si>
    <t>×</t>
    <phoneticPr fontId="7"/>
  </si>
  <si>
    <t>第56回全日本アマチュア四ッ玉選手権大会</t>
    <rPh sb="0" eb="1">
      <t>ダイ</t>
    </rPh>
    <rPh sb="3" eb="4">
      <t>カイ</t>
    </rPh>
    <phoneticPr fontId="3"/>
  </si>
  <si>
    <t>JSA</t>
    <phoneticPr fontId="7"/>
  </si>
  <si>
    <t>第12回全日本スヌーカー選手権大会</t>
    <rPh sb="0" eb="1">
      <t>ダイ</t>
    </rPh>
    <rPh sb="3" eb="4">
      <t>カイ</t>
    </rPh>
    <phoneticPr fontId="3"/>
  </si>
  <si>
    <t>振替13/12/4</t>
    <rPh sb="0" eb="2">
      <t>フリカエ</t>
    </rPh>
    <phoneticPr fontId="7"/>
  </si>
  <si>
    <t>第38回九州オープン</t>
    <rPh sb="0" eb="1">
      <t>ダイ</t>
    </rPh>
    <rPh sb="3" eb="4">
      <t>カイ</t>
    </rPh>
    <phoneticPr fontId="3"/>
  </si>
  <si>
    <t>15,16</t>
    <phoneticPr fontId="7"/>
  </si>
  <si>
    <t>第37回全日本アマチュア９ボール選手権大会</t>
    <rPh sb="0" eb="1">
      <t>ダイ</t>
    </rPh>
    <rPh sb="3" eb="4">
      <t>カイ</t>
    </rPh>
    <phoneticPr fontId="3"/>
  </si>
  <si>
    <t>第29回全日本アマチュア９ボールB選手権大会</t>
    <rPh sb="0" eb="1">
      <t>ダイ</t>
    </rPh>
    <rPh sb="3" eb="4">
      <t>カイ</t>
    </rPh>
    <phoneticPr fontId="3"/>
  </si>
  <si>
    <t>第14回全日本アマチュア９ボール女子級</t>
    <rPh sb="0" eb="1">
      <t>ダイ</t>
    </rPh>
    <rPh sb="3" eb="4">
      <t>カイ</t>
    </rPh>
    <phoneticPr fontId="3"/>
  </si>
  <si>
    <t>JPBF</t>
    <phoneticPr fontId="7"/>
  </si>
  <si>
    <t>第45回全日本アマチュアカードル４２／２選手権</t>
    <rPh sb="0" eb="1">
      <t>ダイ</t>
    </rPh>
    <rPh sb="3" eb="4">
      <t>カイ</t>
    </rPh>
    <phoneticPr fontId="3"/>
  </si>
  <si>
    <t>22,23</t>
    <phoneticPr fontId="7"/>
  </si>
  <si>
    <t>7　→　21</t>
    <phoneticPr fontId="7"/>
  </si>
  <si>
    <t>13～15</t>
    <phoneticPr fontId="7"/>
  </si>
  <si>
    <t>第26回ジャパンオープン　10ボール　男子</t>
    <rPh sb="0" eb="1">
      <t>ダイ</t>
    </rPh>
    <rPh sb="3" eb="4">
      <t>カイ</t>
    </rPh>
    <phoneticPr fontId="3"/>
  </si>
  <si>
    <t>第26回ジャパンオープン　9ボール　女子</t>
    <rPh sb="0" eb="1">
      <t>ダイ</t>
    </rPh>
    <rPh sb="3" eb="4">
      <t>カイ</t>
    </rPh>
    <phoneticPr fontId="3"/>
  </si>
  <si>
    <t>第21回ジュニアナインボール選手権大会</t>
    <rPh sb="0" eb="1">
      <t>ダイ</t>
    </rPh>
    <rPh sb="3" eb="4">
      <t>カイ</t>
    </rPh>
    <phoneticPr fontId="3"/>
  </si>
  <si>
    <t>10,11</t>
    <phoneticPr fontId="7"/>
  </si>
  <si>
    <t>第21回全日本バンド選手権大会</t>
    <rPh sb="0" eb="1">
      <t>ダイ</t>
    </rPh>
    <rPh sb="3" eb="4">
      <t>カイ</t>
    </rPh>
    <phoneticPr fontId="3"/>
  </si>
  <si>
    <t>24,25</t>
    <phoneticPr fontId="7"/>
  </si>
  <si>
    <t>第29回関東オープン 第29回関東ﾚﾃﾞｨｰｽｵｰﾌﾟﾝ</t>
    <rPh sb="0" eb="1">
      <t>ダイ</t>
    </rPh>
    <rPh sb="3" eb="4">
      <t>カイ</t>
    </rPh>
    <rPh sb="15" eb="17">
      <t>カントウ</t>
    </rPh>
    <phoneticPr fontId="7"/>
  </si>
  <si>
    <t>14,15</t>
    <phoneticPr fontId="7"/>
  </si>
  <si>
    <t>第10回中部スポーツビリヤードフェア</t>
    <rPh sb="0" eb="1">
      <t>ダイ</t>
    </rPh>
    <rPh sb="3" eb="4">
      <t>カイ</t>
    </rPh>
    <phoneticPr fontId="3"/>
  </si>
  <si>
    <t>第18回東海ナインボールグランプリ</t>
    <rPh sb="0" eb="1">
      <t>ダイ</t>
    </rPh>
    <rPh sb="3" eb="4">
      <t>カイ</t>
    </rPh>
    <phoneticPr fontId="3"/>
  </si>
  <si>
    <t>振替13/12/25</t>
  </si>
  <si>
    <t>第13回東海レディースナインボールグランプリ</t>
    <rPh sb="0" eb="1">
      <t>ダイ</t>
    </rPh>
    <rPh sb="3" eb="4">
      <t>カイ</t>
    </rPh>
    <phoneticPr fontId="3"/>
  </si>
  <si>
    <t>15,16</t>
    <phoneticPr fontId="7"/>
  </si>
  <si>
    <t>第45回全日本カードル４７／２選手権大会</t>
    <rPh sb="0" eb="1">
      <t>ダイ</t>
    </rPh>
    <rPh sb="3" eb="4">
      <t>カイ</t>
    </rPh>
    <phoneticPr fontId="3"/>
  </si>
  <si>
    <t>日程変更？</t>
  </si>
  <si>
    <t>第17回全日本プロバンド選手権大会</t>
    <rPh sb="0" eb="17">
      <t>923</t>
    </rPh>
    <phoneticPr fontId="3"/>
  </si>
  <si>
    <t>○</t>
    <phoneticPr fontId="7"/>
  </si>
  <si>
    <t>28,29</t>
    <phoneticPr fontId="7"/>
  </si>
  <si>
    <t>11全国アマチュアビリヤード都道府県</t>
    <phoneticPr fontId="3"/>
  </si>
  <si>
    <t>(第67回国民体育大会記念大会)</t>
  </si>
  <si>
    <t>5,6</t>
    <phoneticPr fontId="7"/>
  </si>
  <si>
    <t>JPBA</t>
    <phoneticPr fontId="7"/>
  </si>
  <si>
    <t>第27回北陸オープン　男子</t>
    <rPh sb="0" eb="1">
      <t>ダイ</t>
    </rPh>
    <rPh sb="3" eb="4">
      <t>カイ</t>
    </rPh>
    <phoneticPr fontId="3"/>
  </si>
  <si>
    <t>第27回北陸オープン　女子</t>
    <phoneticPr fontId="3"/>
  </si>
  <si>
    <t>JPBF</t>
    <phoneticPr fontId="7"/>
  </si>
  <si>
    <t>第12回全日本シニアスリークッション選手権大会</t>
    <rPh sb="0" eb="1">
      <t>ダイ</t>
    </rPh>
    <rPh sb="3" eb="4">
      <t>カイ</t>
    </rPh>
    <phoneticPr fontId="3"/>
  </si>
  <si>
    <t>第12回奈良エキサイトオープン</t>
    <rPh sb="0" eb="1">
      <t>ダイ</t>
    </rPh>
    <rPh sb="3" eb="4">
      <t>カイ</t>
    </rPh>
    <phoneticPr fontId="3"/>
  </si>
  <si>
    <t>○</t>
    <phoneticPr fontId="7"/>
  </si>
  <si>
    <t>2,3</t>
    <phoneticPr fontId="7"/>
  </si>
  <si>
    <t>第13回スヌーカージャパンオープン</t>
    <rPh sb="0" eb="1">
      <t>ダイ</t>
    </rPh>
    <rPh sb="3" eb="4">
      <t>カイ</t>
    </rPh>
    <phoneticPr fontId="3"/>
  </si>
  <si>
    <t>3,4</t>
    <phoneticPr fontId="7"/>
  </si>
  <si>
    <t>第63回全日本アマチュアスリークッション選手権大会</t>
    <rPh sb="0" eb="1">
      <t>ダイ</t>
    </rPh>
    <rPh sb="3" eb="4">
      <t>カイ</t>
    </rPh>
    <rPh sb="23" eb="25">
      <t>タイカイ</t>
    </rPh>
    <phoneticPr fontId="3"/>
  </si>
  <si>
    <t>×</t>
    <phoneticPr fontId="7"/>
  </si>
  <si>
    <t>振替15/4/30</t>
    <rPh sb="0" eb="2">
      <t>フリカエ</t>
    </rPh>
    <phoneticPr fontId="7"/>
  </si>
  <si>
    <t>17～24</t>
    <phoneticPr fontId="7"/>
  </si>
  <si>
    <t>第46回全日本選手権大会</t>
    <rPh sb="0" eb="1">
      <t>ダイ</t>
    </rPh>
    <rPh sb="3" eb="4">
      <t>カイ</t>
    </rPh>
    <phoneticPr fontId="3"/>
  </si>
  <si>
    <t>第2回全日本アマチュアバンド選手権大会</t>
    <rPh sb="0" eb="1">
      <t>ダイ</t>
    </rPh>
    <rPh sb="2" eb="3">
      <t>カイ</t>
    </rPh>
    <rPh sb="3" eb="4">
      <t>ゼン</t>
    </rPh>
    <rPh sb="4" eb="6">
      <t>ニホン</t>
    </rPh>
    <rPh sb="14" eb="17">
      <t>センシュケン</t>
    </rPh>
    <rPh sb="17" eb="19">
      <t>タイカイ</t>
    </rPh>
    <phoneticPr fontId="7"/>
  </si>
  <si>
    <t>23 全日本女子オープン</t>
    <phoneticPr fontId="3"/>
  </si>
  <si>
    <t>23北海道オープン</t>
    <phoneticPr fontId="3"/>
  </si>
  <si>
    <t>16四国９ボールフェスティバルオープン</t>
    <phoneticPr fontId="3"/>
  </si>
  <si>
    <t>16九州レディースオープン</t>
    <phoneticPr fontId="3"/>
  </si>
  <si>
    <t>公認料  10000</t>
    <rPh sb="0" eb="2">
      <t>コウニン</t>
    </rPh>
    <rPh sb="2" eb="3">
      <t>リョウ</t>
    </rPh>
    <phoneticPr fontId="7"/>
  </si>
  <si>
    <t>賞状代    9000</t>
    <rPh sb="0" eb="2">
      <t>ショウジョウ</t>
    </rPh>
    <rPh sb="2" eb="3">
      <t>ダイ</t>
    </rPh>
    <phoneticPr fontId="7"/>
  </si>
  <si>
    <t>23JAPAN CUP</t>
    <phoneticPr fontId="7"/>
  </si>
  <si>
    <t>-</t>
    <phoneticPr fontId="7"/>
  </si>
  <si>
    <t>24年度</t>
    <rPh sb="2" eb="4">
      <t>ネンド</t>
    </rPh>
    <phoneticPr fontId="7"/>
  </si>
  <si>
    <t>預り金残高</t>
    <rPh sb="0" eb="1">
      <t>アズカ</t>
    </rPh>
    <rPh sb="2" eb="3">
      <t>キン</t>
    </rPh>
    <rPh sb="3" eb="5">
      <t>ザンダカ</t>
    </rPh>
    <phoneticPr fontId="7"/>
  </si>
  <si>
    <t>27～29</t>
    <phoneticPr fontId="7"/>
  </si>
  <si>
    <t>69全日本スリークッション選手権大会</t>
    <phoneticPr fontId="3"/>
  </si>
  <si>
    <t>○</t>
    <phoneticPr fontId="7"/>
  </si>
  <si>
    <t>無</t>
    <rPh sb="0" eb="1">
      <t>ナシ</t>
    </rPh>
    <phoneticPr fontId="7"/>
  </si>
  <si>
    <t>-</t>
    <phoneticPr fontId="7"/>
  </si>
  <si>
    <t>振替12/3/26</t>
    <rPh sb="0" eb="2">
      <t>フリカエ</t>
    </rPh>
    <phoneticPr fontId="7"/>
  </si>
  <si>
    <t>15エイトボールオープン</t>
    <phoneticPr fontId="3"/>
  </si>
  <si>
    <t>△</t>
    <phoneticPr fontId="7"/>
  </si>
  <si>
    <t>11･12</t>
    <phoneticPr fontId="7"/>
  </si>
  <si>
    <t>18東京オープンスリークッショントーナメント</t>
    <phoneticPr fontId="3"/>
  </si>
  <si>
    <t>17京都オープン</t>
    <phoneticPr fontId="3"/>
  </si>
  <si>
    <t>3･4</t>
    <phoneticPr fontId="7"/>
  </si>
  <si>
    <t>23 全日本女子オープン</t>
    <phoneticPr fontId="3"/>
  </si>
  <si>
    <t>62全日本ポケットビリヤード選手権大会</t>
    <phoneticPr fontId="3"/>
  </si>
  <si>
    <t>52全日本ポケットビリヤードＢ級選手権大会</t>
    <phoneticPr fontId="3"/>
  </si>
  <si>
    <t>×</t>
    <phoneticPr fontId="7"/>
  </si>
  <si>
    <t>公認料､記載料</t>
    <rPh sb="0" eb="2">
      <t>コウニン</t>
    </rPh>
    <rPh sb="2" eb="3">
      <t>リョウ</t>
    </rPh>
    <rPh sb="4" eb="6">
      <t>キサイ</t>
    </rPh>
    <rPh sb="6" eb="7">
      <t>リョウ</t>
    </rPh>
    <phoneticPr fontId="7"/>
  </si>
  <si>
    <t>振替13/1/10</t>
    <rPh sb="0" eb="2">
      <t>フリカエ</t>
    </rPh>
    <phoneticPr fontId="7"/>
  </si>
  <si>
    <t>12全日本学校対抗ナインボール選手権大会</t>
    <phoneticPr fontId="3"/>
  </si>
  <si>
    <t>23関西ナインボールオープン</t>
    <phoneticPr fontId="3"/>
  </si>
  <si>
    <t>督促メール12/12/18</t>
    <phoneticPr fontId="7"/>
  </si>
  <si>
    <t>23関西ナインボールレディースオープン</t>
    <phoneticPr fontId="3"/>
  </si>
  <si>
    <t>11全日本ジュニアナインボール選手権大会</t>
    <phoneticPr fontId="3"/>
  </si>
  <si>
    <t>21・22</t>
    <phoneticPr fontId="7"/>
  </si>
  <si>
    <t>23北海道オープン</t>
    <phoneticPr fontId="3"/>
  </si>
  <si>
    <t>督促状12/7/17</t>
    <rPh sb="0" eb="2">
      <t>トクソク</t>
    </rPh>
    <rPh sb="2" eb="3">
      <t>ジョウ</t>
    </rPh>
    <phoneticPr fontId="7"/>
  </si>
  <si>
    <t>19･20</t>
    <phoneticPr fontId="7"/>
  </si>
  <si>
    <t>55全日本アマチュア四ッ玉選手権大会</t>
    <phoneticPr fontId="3"/>
  </si>
  <si>
    <t>11全日本スヌーカー選手権大会</t>
    <phoneticPr fontId="3"/>
  </si>
  <si>
    <t>請求書希望</t>
    <rPh sb="0" eb="3">
      <t>セイキュウショ</t>
    </rPh>
    <rPh sb="3" eb="5">
      <t>キボウ</t>
    </rPh>
    <phoneticPr fontId="7"/>
  </si>
  <si>
    <t>12/7/9送付</t>
    <rPh sb="6" eb="8">
      <t>ソウフ</t>
    </rPh>
    <phoneticPr fontId="7"/>
  </si>
  <si>
    <t>26･27</t>
    <phoneticPr fontId="7"/>
  </si>
  <si>
    <t>36全日本アマチュア９ボール選手権大会</t>
    <phoneticPr fontId="3"/>
  </si>
  <si>
    <t>28全日本アマチュア９ボールB選手権大会</t>
    <phoneticPr fontId="3"/>
  </si>
  <si>
    <t>公認料・記載料NBA口座より振替</t>
  </si>
  <si>
    <t>13 全日本アマチュア９ボール女子級</t>
    <phoneticPr fontId="3"/>
  </si>
  <si>
    <t>2・3</t>
    <phoneticPr fontId="7"/>
  </si>
  <si>
    <t>25ジャパンオープン　10ボール　男子</t>
    <phoneticPr fontId="3"/>
  </si>
  <si>
    <t>25ジャパンオープン　9ボール　女子</t>
    <phoneticPr fontId="3"/>
  </si>
  <si>
    <t>9･10</t>
    <phoneticPr fontId="7"/>
  </si>
  <si>
    <t>44全日本カードル４７／２選手権大会</t>
    <phoneticPr fontId="3"/>
  </si>
  <si>
    <t>9・10</t>
    <phoneticPr fontId="7"/>
  </si>
  <si>
    <t>37九州オープン</t>
    <phoneticPr fontId="3"/>
  </si>
  <si>
    <t>23・24</t>
    <phoneticPr fontId="7"/>
  </si>
  <si>
    <t>16四国９ボールフェスティバルオープン</t>
    <phoneticPr fontId="3"/>
  </si>
  <si>
    <t>24年度中止　公認料免除。記載料のみ徴収</t>
    <rPh sb="2" eb="4">
      <t>ネンド</t>
    </rPh>
    <rPh sb="4" eb="6">
      <t>チュウシ</t>
    </rPh>
    <phoneticPr fontId="7"/>
  </si>
  <si>
    <t>直接口頭で督促2012/11</t>
    <phoneticPr fontId="7"/>
  </si>
  <si>
    <t>7・8</t>
    <phoneticPr fontId="7"/>
  </si>
  <si>
    <t>40全日本オープン14-1選手権大会</t>
    <phoneticPr fontId="3"/>
  </si>
  <si>
    <t>28・29</t>
    <phoneticPr fontId="7"/>
  </si>
  <si>
    <t>16九州レディースオープン</t>
    <phoneticPr fontId="3"/>
  </si>
  <si>
    <t>20ジュニアナインボール選手権大会</t>
    <phoneticPr fontId="3"/>
  </si>
  <si>
    <t>20全日本バンド選手権大会</t>
    <phoneticPr fontId="3"/>
  </si>
  <si>
    <t>督促状12/12/23</t>
    <rPh sb="0" eb="2">
      <t>トクソク</t>
    </rPh>
    <rPh sb="2" eb="3">
      <t>ジョウ</t>
    </rPh>
    <phoneticPr fontId="7"/>
  </si>
  <si>
    <t>19全日本レディーススリークッション選手権</t>
    <phoneticPr fontId="3"/>
  </si>
  <si>
    <t>1・2</t>
    <phoneticPr fontId="7"/>
  </si>
  <si>
    <t>28 関東オープン 28関東ﾚﾃﾞｨｰｽｵｰﾌﾟﾝ</t>
    <rPh sb="12" eb="14">
      <t>カントウ</t>
    </rPh>
    <phoneticPr fontId="7"/>
  </si>
  <si>
    <t>16･17</t>
    <phoneticPr fontId="7"/>
  </si>
  <si>
    <t>44全日本アマチュアカードル４２／２選手権</t>
    <phoneticPr fontId="3"/>
  </si>
  <si>
    <t>22・23</t>
    <phoneticPr fontId="7"/>
  </si>
  <si>
    <t>9中部スポーツビリヤードフェア</t>
    <phoneticPr fontId="3"/>
  </si>
  <si>
    <t>17東海ナインボールグランプリ</t>
    <phoneticPr fontId="3"/>
  </si>
  <si>
    <t>12/11/13送付</t>
    <rPh sb="8" eb="10">
      <t>ソウフ</t>
    </rPh>
    <phoneticPr fontId="7"/>
  </si>
  <si>
    <t>12東海レディースナインボールグランプリ</t>
    <phoneticPr fontId="3"/>
  </si>
  <si>
    <t>6･7</t>
    <phoneticPr fontId="7"/>
  </si>
  <si>
    <t>11全国アマチュアビリヤード都道府県</t>
    <phoneticPr fontId="3"/>
  </si>
  <si>
    <t>7･8</t>
    <phoneticPr fontId="7"/>
  </si>
  <si>
    <t>11全日本シニアスリークッション選手権大会</t>
    <phoneticPr fontId="3"/>
  </si>
  <si>
    <t>16全日本プロバンド選手権大会</t>
    <phoneticPr fontId="3"/>
  </si>
  <si>
    <t>11奈良エキサイトオープン</t>
    <phoneticPr fontId="3"/>
  </si>
  <si>
    <t>27･28</t>
    <phoneticPr fontId="7"/>
  </si>
  <si>
    <t>26北陸オープン　男子</t>
    <phoneticPr fontId="3"/>
  </si>
  <si>
    <t xml:space="preserve"> 　北陸オープン　女子</t>
    <phoneticPr fontId="3"/>
  </si>
  <si>
    <t>60全日本アマチュアポケットビリヤード選手権</t>
    <phoneticPr fontId="3"/>
  </si>
  <si>
    <t>1全日本アマチュアバンド選手権大会</t>
    <rPh sb="1" eb="2">
      <t>ゼン</t>
    </rPh>
    <rPh sb="2" eb="4">
      <t>ニホン</t>
    </rPh>
    <rPh sb="12" eb="15">
      <t>センシュケン</t>
    </rPh>
    <rPh sb="15" eb="17">
      <t>タイカイ</t>
    </rPh>
    <phoneticPr fontId="7"/>
  </si>
  <si>
    <t>12スヌーカージャパンオープン</t>
    <phoneticPr fontId="3"/>
  </si>
  <si>
    <t>督促メール12/12/23</t>
    <phoneticPr fontId="7"/>
  </si>
  <si>
    <t>請求書希望12/12/31発送</t>
    <phoneticPr fontId="7"/>
  </si>
  <si>
    <t>10・11</t>
    <phoneticPr fontId="7"/>
  </si>
  <si>
    <t>62全日本アマチュアスリークッション選手権大会</t>
    <rPh sb="21" eb="23">
      <t>タイカイ</t>
    </rPh>
    <phoneticPr fontId="3"/>
  </si>
  <si>
    <t>11～18</t>
    <phoneticPr fontId="7"/>
  </si>
  <si>
    <t>45全日本選手権大会</t>
    <phoneticPr fontId="3"/>
  </si>
  <si>
    <t>　　（９ボール国際オープン）　男子</t>
    <phoneticPr fontId="3"/>
  </si>
  <si>
    <t>　　（９ボール国際オープン）　女子</t>
    <phoneticPr fontId="3"/>
  </si>
  <si>
    <t>15・16</t>
    <phoneticPr fontId="7"/>
  </si>
  <si>
    <t>23JAPAN CUP</t>
    <phoneticPr fontId="7"/>
  </si>
  <si>
    <t>23全日本プロ選手権　アダムジャパン杯</t>
    <phoneticPr fontId="3"/>
  </si>
  <si>
    <t>23千葉県知事杯オータムクイーンズオープン</t>
    <phoneticPr fontId="7"/>
  </si>
  <si>
    <t>24年度中止</t>
    <rPh sb="2" eb="4">
      <t>ネンド</t>
    </rPh>
    <rPh sb="4" eb="6">
      <t>チュウシ</t>
    </rPh>
    <phoneticPr fontId="7"/>
  </si>
  <si>
    <t>23年度</t>
    <rPh sb="2" eb="4">
      <t>ネンド</t>
    </rPh>
    <phoneticPr fontId="7"/>
  </si>
  <si>
    <t>公認料総額</t>
    <rPh sb="0" eb="2">
      <t>コウニン</t>
    </rPh>
    <rPh sb="2" eb="3">
      <t>リョウ</t>
    </rPh>
    <rPh sb="3" eb="5">
      <t>ソウガク</t>
    </rPh>
    <phoneticPr fontId="7"/>
  </si>
  <si>
    <t>-</t>
    <phoneticPr fontId="7"/>
  </si>
  <si>
    <t>22･23</t>
    <phoneticPr fontId="7"/>
  </si>
  <si>
    <t>22関西ナインボールオープン</t>
    <phoneticPr fontId="3"/>
  </si>
  <si>
    <t>22関西ナインボールレディースオープン</t>
    <phoneticPr fontId="3"/>
  </si>
  <si>
    <t>振替11/28</t>
    <rPh sb="0" eb="2">
      <t>フリカエ</t>
    </rPh>
    <phoneticPr fontId="7"/>
  </si>
  <si>
    <t>5･6</t>
    <phoneticPr fontId="7"/>
  </si>
  <si>
    <t>17東京オープンスリークッショントーナメント</t>
    <phoneticPr fontId="3"/>
  </si>
  <si>
    <t>振替3/31</t>
    <rPh sb="0" eb="2">
      <t>フリカエ</t>
    </rPh>
    <phoneticPr fontId="7"/>
  </si>
  <si>
    <t>NBAﾖﾘ振替</t>
  </si>
  <si>
    <t>14エイトボールオープン</t>
    <phoneticPr fontId="3"/>
  </si>
  <si>
    <t>23全日本アーティスティックビリヤード選手権</t>
    <phoneticPr fontId="3"/>
  </si>
  <si>
    <t>16京都オープン</t>
    <phoneticPr fontId="3"/>
  </si>
  <si>
    <t>11全日本学校対抗ナインボール選手権大会</t>
    <phoneticPr fontId="3"/>
  </si>
  <si>
    <t>19～21</t>
    <phoneticPr fontId="7"/>
  </si>
  <si>
    <t>24ジャパンオープン　10ボール　男子</t>
    <phoneticPr fontId="3"/>
  </si>
  <si>
    <t>開催日変更</t>
    <rPh sb="0" eb="2">
      <t>カイサイ</t>
    </rPh>
    <rPh sb="2" eb="3">
      <t>ビ</t>
    </rPh>
    <rPh sb="3" eb="5">
      <t>ヘンコウ</t>
    </rPh>
    <phoneticPr fontId="7"/>
  </si>
  <si>
    <t>24ジャパンオープン　9ボール　女子</t>
    <phoneticPr fontId="3"/>
  </si>
  <si>
    <t>61全日本ポケットビリヤード選手権大会</t>
    <phoneticPr fontId="3"/>
  </si>
  <si>
    <t>51全日本ポケットビリヤードＢ級選手権大会</t>
    <phoneticPr fontId="3"/>
  </si>
  <si>
    <t>振替12/1/31</t>
    <rPh sb="0" eb="2">
      <t>フリカエ</t>
    </rPh>
    <phoneticPr fontId="7"/>
  </si>
  <si>
    <t>2～4</t>
    <phoneticPr fontId="7"/>
  </si>
  <si>
    <t>68全日本スリークッション選手権大会</t>
    <phoneticPr fontId="3"/>
  </si>
  <si>
    <t>23年度中止</t>
    <rPh sb="2" eb="4">
      <t>ネンド</t>
    </rPh>
    <rPh sb="4" eb="6">
      <t>チュウシ</t>
    </rPh>
    <phoneticPr fontId="7"/>
  </si>
  <si>
    <t>14･15</t>
    <phoneticPr fontId="7"/>
  </si>
  <si>
    <t>22 全日本女子オープン</t>
    <phoneticPr fontId="3"/>
  </si>
  <si>
    <t>28･29</t>
    <phoneticPr fontId="7"/>
  </si>
  <si>
    <t>10全日本スヌーカー選手権大会</t>
    <phoneticPr fontId="3"/>
  </si>
  <si>
    <t>開催日変更</t>
    <rPh sb="0" eb="3">
      <t>カイサイビ</t>
    </rPh>
    <rPh sb="3" eb="5">
      <t>ヘンコウ</t>
    </rPh>
    <phoneticPr fontId="7"/>
  </si>
  <si>
    <t>17,18</t>
    <phoneticPr fontId="7"/>
  </si>
  <si>
    <t>36九州オープン福岡</t>
    <phoneticPr fontId="3"/>
  </si>
  <si>
    <t>18･19</t>
    <phoneticPr fontId="7"/>
  </si>
  <si>
    <t>54全日本アマチュア四ッ玉選手権大会</t>
    <phoneticPr fontId="3"/>
  </si>
  <si>
    <t>▲</t>
    <phoneticPr fontId="7"/>
  </si>
  <si>
    <t>23年度未収金</t>
    <rPh sb="2" eb="4">
      <t>ネンド</t>
    </rPh>
    <rPh sb="4" eb="6">
      <t>ミシュウ</t>
    </rPh>
    <rPh sb="6" eb="7">
      <t>キン</t>
    </rPh>
    <phoneticPr fontId="7"/>
  </si>
  <si>
    <t>未収金振込</t>
    <rPh sb="0" eb="3">
      <t>ミシュウキン</t>
    </rPh>
    <rPh sb="3" eb="5">
      <t>フリコミ</t>
    </rPh>
    <phoneticPr fontId="7"/>
  </si>
  <si>
    <t>25･26</t>
    <phoneticPr fontId="7"/>
  </si>
  <si>
    <t>15四国９ボールフェスティバルオープン</t>
    <phoneticPr fontId="3"/>
  </si>
  <si>
    <t>39全日本オープン14-1選手権大会</t>
    <phoneticPr fontId="3"/>
  </si>
  <si>
    <t>13九州レディースオープン</t>
    <phoneticPr fontId="3"/>
  </si>
  <si>
    <t>19ジュニアナインボール選手権大会</t>
    <phoneticPr fontId="3"/>
  </si>
  <si>
    <t>21･22</t>
    <phoneticPr fontId="7"/>
  </si>
  <si>
    <t>19全日本バンド選手権大会</t>
    <phoneticPr fontId="3"/>
  </si>
  <si>
    <t>22JAPAN CUP</t>
    <phoneticPr fontId="7"/>
  </si>
  <si>
    <t>カレンダー非記載　公認料のみ支払</t>
    <rPh sb="5" eb="6">
      <t>ヒ</t>
    </rPh>
    <rPh sb="6" eb="8">
      <t>キサイ</t>
    </rPh>
    <rPh sb="9" eb="11">
      <t>コウニン</t>
    </rPh>
    <rPh sb="11" eb="12">
      <t>リョウ</t>
    </rPh>
    <rPh sb="14" eb="16">
      <t>シハライ</t>
    </rPh>
    <phoneticPr fontId="7"/>
  </si>
  <si>
    <t>18全日本レディーススリークッション選手権</t>
    <phoneticPr fontId="3"/>
  </si>
  <si>
    <t>27 関東オープン</t>
  </si>
  <si>
    <t>10･11</t>
    <phoneticPr fontId="7"/>
  </si>
  <si>
    <t>8中部スポーツビリヤードフェア</t>
    <phoneticPr fontId="3"/>
  </si>
  <si>
    <t>16東海ナインボールグランプリ</t>
    <phoneticPr fontId="3"/>
  </si>
  <si>
    <t>11東海レディースナインボールグランプリ</t>
    <phoneticPr fontId="3"/>
  </si>
  <si>
    <t>17･18</t>
    <phoneticPr fontId="7"/>
  </si>
  <si>
    <t>43全日本アマチュアカードル４２／２選手権</t>
    <phoneticPr fontId="3"/>
  </si>
  <si>
    <t>24･25</t>
    <phoneticPr fontId="7"/>
  </si>
  <si>
    <t>59全日本アマチュアポケットビリヤード選手権</t>
    <phoneticPr fontId="3"/>
  </si>
  <si>
    <t>1･2</t>
    <phoneticPr fontId="7"/>
  </si>
  <si>
    <t>43全日本カードル４７／２選手権大会</t>
    <phoneticPr fontId="3"/>
  </si>
  <si>
    <t>8･9</t>
    <phoneticPr fontId="7"/>
  </si>
  <si>
    <t>25北陸オープン　男子</t>
    <phoneticPr fontId="3"/>
  </si>
  <si>
    <t>10全日本シニアスリークッション選手権大会</t>
    <phoneticPr fontId="3"/>
  </si>
  <si>
    <t>15･16</t>
    <phoneticPr fontId="7"/>
  </si>
  <si>
    <t>24全国スポーツ・レクリエーション祭</t>
    <phoneticPr fontId="3"/>
  </si>
  <si>
    <t>22･23</t>
    <phoneticPr fontId="7"/>
  </si>
  <si>
    <t>千葉県知事杯オータムクイーンズオープン</t>
  </si>
  <si>
    <t>15全日本プロバンド選手権大会</t>
    <phoneticPr fontId="3"/>
  </si>
  <si>
    <t>29･30</t>
    <phoneticPr fontId="7"/>
  </si>
  <si>
    <t>10 全国アマチュアビリヤード都道府県</t>
    <phoneticPr fontId="3"/>
  </si>
  <si>
    <t>選手権大会(第67回国民体育大会記念大会)</t>
    <phoneticPr fontId="7"/>
  </si>
  <si>
    <t>10奈良エキサイトオープン</t>
    <phoneticPr fontId="3"/>
  </si>
  <si>
    <t>61全日本アマチュアスリークッション選手権</t>
    <phoneticPr fontId="3"/>
  </si>
  <si>
    <t>14～20</t>
    <phoneticPr fontId="7"/>
  </si>
  <si>
    <t>44全日本選手権大会</t>
    <phoneticPr fontId="3"/>
  </si>
  <si>
    <t>26・27</t>
    <phoneticPr fontId="7"/>
  </si>
  <si>
    <t>アダムジャパンカップ</t>
    <phoneticPr fontId="7"/>
  </si>
  <si>
    <t>11スヌーカージャパンオープン</t>
    <phoneticPr fontId="3"/>
  </si>
  <si>
    <t>支部</t>
    <rPh sb="0" eb="2">
      <t>シブ</t>
    </rPh>
    <phoneticPr fontId="7"/>
  </si>
  <si>
    <t>公認料振込</t>
    <rPh sb="0" eb="3">
      <t>コウニンリョウ</t>
    </rPh>
    <rPh sb="3" eb="5">
      <t>フリコミ</t>
    </rPh>
    <phoneticPr fontId="7"/>
  </si>
  <si>
    <t>大会・記載振込</t>
    <rPh sb="0" eb="2">
      <t>タイカイ</t>
    </rPh>
    <rPh sb="3" eb="5">
      <t>キサイ</t>
    </rPh>
    <rPh sb="5" eb="7">
      <t>フリコミ</t>
    </rPh>
    <phoneticPr fontId="3"/>
  </si>
  <si>
    <t>更新　</t>
    <rPh sb="0" eb="2">
      <t>コウシン</t>
    </rPh>
    <phoneticPr fontId="7"/>
  </si>
  <si>
    <t>年</t>
    <rPh sb="0" eb="1">
      <t>ネン</t>
    </rPh>
    <phoneticPr fontId="7"/>
  </si>
  <si>
    <t>選手氏名</t>
    <rPh sb="0" eb="2">
      <t>センシュ</t>
    </rPh>
    <rPh sb="2" eb="4">
      <t>シメイ</t>
    </rPh>
    <phoneticPr fontId="7"/>
  </si>
  <si>
    <t>大会名</t>
    <rPh sb="0" eb="2">
      <t>タイカイ</t>
    </rPh>
    <rPh sb="2" eb="3">
      <t>メイ</t>
    </rPh>
    <phoneticPr fontId="7"/>
  </si>
  <si>
    <t>種別</t>
    <rPh sb="0" eb="2">
      <t>シュベツ</t>
    </rPh>
    <phoneticPr fontId="7"/>
  </si>
  <si>
    <t>成績</t>
    <rPh sb="0" eb="2">
      <t>セイセキ</t>
    </rPh>
    <phoneticPr fontId="7"/>
  </si>
  <si>
    <t>開催日</t>
    <rPh sb="0" eb="3">
      <t>カイサイビ</t>
    </rPh>
    <phoneticPr fontId="7"/>
  </si>
  <si>
    <t>金額</t>
    <rPh sb="0" eb="2">
      <t>キンガク</t>
    </rPh>
    <phoneticPr fontId="7"/>
  </si>
  <si>
    <t>JPBF</t>
    <phoneticPr fontId="7"/>
  </si>
  <si>
    <t>森 陽一郎</t>
    <rPh sb="0" eb="1">
      <t>モリ</t>
    </rPh>
    <rPh sb="2" eb="5">
      <t>ヨウイチロウ</t>
    </rPh>
    <phoneticPr fontId="7"/>
  </si>
  <si>
    <t>東ｱｼﾞｱ大会</t>
    <rPh sb="0" eb="1">
      <t>ヒガシ</t>
    </rPh>
    <rPh sb="5" eb="7">
      <t>タイカイ</t>
    </rPh>
    <phoneticPr fontId="7"/>
  </si>
  <si>
    <t>1ｸｯｼｮﾝ</t>
    <phoneticPr fontId="7"/>
  </si>
  <si>
    <t>金</t>
    <rPh sb="0" eb="1">
      <t>キン</t>
    </rPh>
    <phoneticPr fontId="7"/>
  </si>
  <si>
    <t>香港</t>
    <rPh sb="0" eb="2">
      <t>ホンコン</t>
    </rPh>
    <phoneticPr fontId="7"/>
  </si>
  <si>
    <t>〃</t>
    <phoneticPr fontId="7"/>
  </si>
  <si>
    <t>町田 正</t>
    <rPh sb="0" eb="2">
      <t>マチダ</t>
    </rPh>
    <rPh sb="3" eb="4">
      <t>タダシ</t>
    </rPh>
    <phoneticPr fontId="7"/>
  </si>
  <si>
    <t>　　〃</t>
    <phoneticPr fontId="7"/>
  </si>
  <si>
    <t>銀</t>
    <rPh sb="0" eb="1">
      <t>ギン</t>
    </rPh>
    <phoneticPr fontId="7"/>
  </si>
  <si>
    <t xml:space="preserve">    〃</t>
    <phoneticPr fontId="7"/>
  </si>
  <si>
    <t>　〃</t>
    <phoneticPr fontId="7"/>
  </si>
  <si>
    <t>JPBA</t>
    <phoneticPr fontId="7"/>
  </si>
  <si>
    <t>川原 千尋</t>
    <rPh sb="0" eb="2">
      <t>カワハラ</t>
    </rPh>
    <rPh sb="3" eb="5">
      <t>チヒロ</t>
    </rPh>
    <phoneticPr fontId="7"/>
  </si>
  <si>
    <t>9ﾎﾞｰﾙ</t>
    <phoneticPr fontId="7"/>
  </si>
  <si>
    <t xml:space="preserve">    〃</t>
    <phoneticPr fontId="7"/>
  </si>
  <si>
    <t>　〃</t>
    <phoneticPr fontId="7"/>
  </si>
  <si>
    <t>JPBA</t>
    <phoneticPr fontId="7"/>
  </si>
  <si>
    <t>大井 直幸</t>
    <rPh sb="0" eb="2">
      <t>オオイ</t>
    </rPh>
    <rPh sb="3" eb="5">
      <t>ナオユキ</t>
    </rPh>
    <phoneticPr fontId="7"/>
  </si>
  <si>
    <t>銅</t>
    <rPh sb="0" eb="1">
      <t>ドウ</t>
    </rPh>
    <phoneticPr fontId="7"/>
  </si>
  <si>
    <t xml:space="preserve">    〃</t>
    <phoneticPr fontId="7"/>
  </si>
  <si>
    <t>　〃</t>
    <phoneticPr fontId="7"/>
  </si>
  <si>
    <t>JPBF</t>
    <phoneticPr fontId="7"/>
  </si>
  <si>
    <t>ｲﾝﾄﾞｱｹﾞｰﾑｽ 2009</t>
    <phoneticPr fontId="7"/>
  </si>
  <si>
    <t>1ｸｯｼｮﾝ</t>
    <phoneticPr fontId="7"/>
  </si>
  <si>
    <t>ｳﾞｪﾄﾅﾑ</t>
    <phoneticPr fontId="7"/>
  </si>
  <si>
    <t>〃</t>
    <phoneticPr fontId="7"/>
  </si>
  <si>
    <t>9ﾎﾞｰﾙ</t>
    <phoneticPr fontId="7"/>
  </si>
  <si>
    <t>　〃</t>
    <phoneticPr fontId="7"/>
  </si>
  <si>
    <t>JPBF</t>
    <phoneticPr fontId="7"/>
  </si>
  <si>
    <t>梅田 竜二</t>
    <rPh sb="0" eb="2">
      <t>ウメダ</t>
    </rPh>
    <rPh sb="3" eb="5">
      <t>リュウジ</t>
    </rPh>
    <phoneticPr fontId="7"/>
  </si>
  <si>
    <t>3ｸｯｼｮﾝ</t>
    <phoneticPr fontId="7"/>
  </si>
  <si>
    <t>鈴木 剛</t>
    <rPh sb="0" eb="2">
      <t>スズキ</t>
    </rPh>
    <rPh sb="3" eb="4">
      <t>タケシ</t>
    </rPh>
    <phoneticPr fontId="7"/>
  </si>
  <si>
    <t>第16回ｱｼﾞｱ大会</t>
    <rPh sb="0" eb="1">
      <t>ダイ</t>
    </rPh>
    <rPh sb="3" eb="4">
      <t>カイ</t>
    </rPh>
    <rPh sb="8" eb="10">
      <t>タイカイ</t>
    </rPh>
    <phoneticPr fontId="7"/>
  </si>
  <si>
    <t>中国　広州</t>
    <rPh sb="0" eb="2">
      <t>チュウゴク</t>
    </rPh>
    <rPh sb="3" eb="5">
      <t>コウシュウ</t>
    </rPh>
    <phoneticPr fontId="7"/>
  </si>
  <si>
    <t>〃</t>
    <phoneticPr fontId="7"/>
  </si>
  <si>
    <t>甲斐 譲二</t>
    <rPh sb="0" eb="2">
      <t>カイ</t>
    </rPh>
    <rPh sb="3" eb="5">
      <t>ジョウジ</t>
    </rPh>
    <phoneticPr fontId="7"/>
  </si>
  <si>
    <t>　　〃</t>
    <phoneticPr fontId="7"/>
  </si>
  <si>
    <t>以上ｵﾘﾝﾋﾟｯｸ基金より支出</t>
    <rPh sb="0" eb="2">
      <t>イジョウ</t>
    </rPh>
    <rPh sb="9" eb="11">
      <t>キキン</t>
    </rPh>
    <rPh sb="13" eb="15">
      <t>シシュツ</t>
    </rPh>
    <phoneticPr fontId="7"/>
  </si>
  <si>
    <t>赤狩山 幸男</t>
    <rPh sb="0" eb="1">
      <t>アカ</t>
    </rPh>
    <rPh sb="1" eb="2">
      <t>カリ</t>
    </rPh>
    <rPh sb="2" eb="3">
      <t>ヤマ</t>
    </rPh>
    <rPh sb="4" eb="6">
      <t>ユキオ</t>
    </rPh>
    <phoneticPr fontId="7"/>
  </si>
  <si>
    <t>世界10ﾎﾞｰﾙ選手権　</t>
    <rPh sb="0" eb="2">
      <t>セカイ</t>
    </rPh>
    <rPh sb="8" eb="11">
      <t>センシュケン</t>
    </rPh>
    <phoneticPr fontId="7"/>
  </si>
  <si>
    <t>10ﾎﾞｰﾙ</t>
    <phoneticPr fontId="7"/>
  </si>
  <si>
    <t>第3位</t>
    <rPh sb="0" eb="1">
      <t>ダイ</t>
    </rPh>
    <rPh sb="2" eb="3">
      <t>イ</t>
    </rPh>
    <phoneticPr fontId="7"/>
  </si>
  <si>
    <t>ﾌｨﾘﾋﾟﾝ</t>
    <phoneticPr fontId="7"/>
  </si>
  <si>
    <t>界 敦康</t>
    <rPh sb="0" eb="1">
      <t>カイ</t>
    </rPh>
    <rPh sb="2" eb="3">
      <t>アツシ</t>
    </rPh>
    <rPh sb="3" eb="4">
      <t>ヤス</t>
    </rPh>
    <phoneticPr fontId="7"/>
  </si>
  <si>
    <t>世界ｱｰﾃｨｽﾃｨｯｸ選手権</t>
    <rPh sb="0" eb="2">
      <t>セカイ</t>
    </rPh>
    <rPh sb="11" eb="14">
      <t>センシュケン</t>
    </rPh>
    <phoneticPr fontId="7"/>
  </si>
  <si>
    <t>ｱｰﾃｨｽﾃｨｯｸ</t>
    <phoneticPr fontId="7"/>
  </si>
  <si>
    <t>ﾌﾗﾝｽ</t>
    <phoneticPr fontId="7"/>
  </si>
  <si>
    <t>JPBA</t>
    <phoneticPr fontId="7"/>
  </si>
  <si>
    <t>赤狩山 幸男</t>
    <phoneticPr fontId="7"/>
  </si>
  <si>
    <t>世界9ﾎﾞｰﾙ選手権　</t>
    <phoneticPr fontId="7"/>
  </si>
  <si>
    <t>9ﾎﾞｰﾙ</t>
    <phoneticPr fontId="7"/>
  </si>
  <si>
    <t>優勝</t>
    <rPh sb="0" eb="2">
      <t>ユウショウ</t>
    </rPh>
    <phoneticPr fontId="7"/>
  </si>
  <si>
    <t>ｶﾀｰﾙ ﾄﾞｰﾊ</t>
    <phoneticPr fontId="7"/>
  </si>
  <si>
    <t>世界9ボール選手権　</t>
    <phoneticPr fontId="7"/>
  </si>
  <si>
    <t>東内 那津未</t>
    <rPh sb="0" eb="1">
      <t>ヒガシ</t>
    </rPh>
    <rPh sb="1" eb="2">
      <t>ウチ</t>
    </rPh>
    <rPh sb="3" eb="4">
      <t>トモ</t>
    </rPh>
    <rPh sb="4" eb="5">
      <t>リツ</t>
    </rPh>
    <rPh sb="5" eb="6">
      <t>ミ</t>
    </rPh>
    <phoneticPr fontId="7"/>
  </si>
  <si>
    <t>世界レディーススリークッション選手権大会</t>
    <phoneticPr fontId="7"/>
  </si>
  <si>
    <t>12/11/21～23</t>
    <phoneticPr fontId="7"/>
  </si>
  <si>
    <t>東京</t>
    <phoneticPr fontId="7"/>
  </si>
  <si>
    <t>　〃</t>
  </si>
  <si>
    <t>西本 優子</t>
    <rPh sb="0" eb="2">
      <t>ニシモト</t>
    </rPh>
    <rPh sb="3" eb="5">
      <t>ユウコ</t>
    </rPh>
    <phoneticPr fontId="7"/>
  </si>
  <si>
    <t>準優勝</t>
    <rPh sb="0" eb="3">
      <t>ジュンユウショウ</t>
    </rPh>
    <phoneticPr fontId="7"/>
  </si>
  <si>
    <t>　〃</t>
    <phoneticPr fontId="7"/>
  </si>
  <si>
    <t>福本 綾香</t>
    <rPh sb="0" eb="2">
      <t>フクモト</t>
    </rPh>
    <rPh sb="3" eb="5">
      <t>アヤカ</t>
    </rPh>
    <phoneticPr fontId="7"/>
  </si>
  <si>
    <t>　〃</t>
    <phoneticPr fontId="7"/>
  </si>
  <si>
    <t>林 奈美子</t>
    <rPh sb="0" eb="1">
      <t>ハヤシ</t>
    </rPh>
    <rPh sb="2" eb="5">
      <t>ナミコ</t>
    </rPh>
    <phoneticPr fontId="7"/>
  </si>
  <si>
    <t>アジアインドアゲームス</t>
    <phoneticPr fontId="7"/>
  </si>
  <si>
    <t>3ｸｯｼｮﾝ</t>
    <phoneticPr fontId="7"/>
  </si>
  <si>
    <t>6/29～7/6</t>
    <phoneticPr fontId="7"/>
  </si>
  <si>
    <t>韓国 仁川</t>
    <rPh sb="0" eb="2">
      <t>カンコク</t>
    </rPh>
    <rPh sb="3" eb="4">
      <t>ニン</t>
    </rPh>
    <rPh sb="4" eb="5">
      <t>カワ</t>
    </rPh>
    <phoneticPr fontId="7"/>
  </si>
  <si>
    <t>JPBF</t>
    <phoneticPr fontId="7"/>
  </si>
  <si>
    <t>竹島 欧</t>
    <rPh sb="0" eb="2">
      <t>タケシマ</t>
    </rPh>
    <rPh sb="3" eb="4">
      <t>オウ</t>
    </rPh>
    <phoneticPr fontId="7"/>
  </si>
  <si>
    <t>JPBF</t>
    <phoneticPr fontId="7"/>
  </si>
  <si>
    <t>ﾜﾝｸｯｼｮﾝ</t>
    <phoneticPr fontId="7"/>
  </si>
  <si>
    <t>河原 千尋</t>
    <rPh sb="0" eb="2">
      <t>カワハラ</t>
    </rPh>
    <rPh sb="3" eb="5">
      <t>チヒロ</t>
    </rPh>
    <phoneticPr fontId="7"/>
  </si>
  <si>
    <t>女子10ﾎﾞｰﾙ</t>
    <rPh sb="0" eb="2">
      <t>ジョシ</t>
    </rPh>
    <phoneticPr fontId="7"/>
  </si>
  <si>
    <t>　〃</t>
    <phoneticPr fontId="7"/>
  </si>
  <si>
    <t>西本優子</t>
  </si>
  <si>
    <t>第4回世界ﾚﾃﾞｨｰｽｽﾘｰｸｯｼｮﾝ</t>
    <rPh sb="0" eb="1">
      <t>ダイ</t>
    </rPh>
    <rPh sb="2" eb="3">
      <t>カイ</t>
    </rPh>
    <rPh sb="3" eb="5">
      <t>セカイ</t>
    </rPh>
    <phoneticPr fontId="7"/>
  </si>
  <si>
    <t>3ｸｯｼｮﾝ</t>
    <phoneticPr fontId="7"/>
  </si>
  <si>
    <t>10/24～10/26</t>
  </si>
  <si>
    <t>ﾄﾙｺ</t>
    <phoneticPr fontId="7"/>
  </si>
  <si>
    <t>22年度</t>
    <rPh sb="2" eb="4">
      <t>ネンド</t>
    </rPh>
    <phoneticPr fontId="7"/>
  </si>
  <si>
    <t>報奨金　大会入賞者</t>
    <rPh sb="0" eb="3">
      <t>ホウショウキン</t>
    </rPh>
    <rPh sb="4" eb="6">
      <t>タイカイ</t>
    </rPh>
    <rPh sb="6" eb="8">
      <t>ニュウショウ</t>
    </rPh>
    <rPh sb="8" eb="9">
      <t>シャ</t>
    </rPh>
    <phoneticPr fontId="3"/>
  </si>
  <si>
    <t>NBA公認料支払</t>
  </si>
  <si>
    <t>NBA公認料支払</t>
    <rPh sb="3" eb="5">
      <t>コウニン</t>
    </rPh>
    <rPh sb="5" eb="6">
      <t>リョウ</t>
    </rPh>
    <rPh sb="6" eb="8">
      <t>シハライ</t>
    </rPh>
    <phoneticPr fontId="7"/>
  </si>
  <si>
    <t>JWBA</t>
    <phoneticPr fontId="3"/>
  </si>
  <si>
    <t>二重振込</t>
  </si>
  <si>
    <t>二重振込</t>
    <rPh sb="0" eb="2">
      <t>ニジュウ</t>
    </rPh>
    <rPh sb="2" eb="4">
      <t>フリコミ</t>
    </rPh>
    <phoneticPr fontId="3"/>
  </si>
  <si>
    <t>振替15/7/10</t>
    <rPh sb="0" eb="2">
      <t>フリカエ</t>
    </rPh>
    <phoneticPr fontId="7"/>
  </si>
  <si>
    <t>前期まで　NBA公認料　支払残高</t>
    <rPh sb="0" eb="2">
      <t>ゼンキ</t>
    </rPh>
    <rPh sb="8" eb="10">
      <t>コウニン</t>
    </rPh>
    <rPh sb="10" eb="11">
      <t>リョウ</t>
    </rPh>
    <rPh sb="12" eb="14">
      <t>シハライ</t>
    </rPh>
    <rPh sb="14" eb="16">
      <t>ザンダカ</t>
    </rPh>
    <phoneticPr fontId="3"/>
  </si>
  <si>
    <t>今期NBA　公認料　集金額</t>
    <rPh sb="0" eb="2">
      <t>コンキ</t>
    </rPh>
    <rPh sb="6" eb="8">
      <t>コウニン</t>
    </rPh>
    <rPh sb="8" eb="9">
      <t>リョウ</t>
    </rPh>
    <rPh sb="10" eb="12">
      <t>シュウキン</t>
    </rPh>
    <rPh sb="12" eb="13">
      <t>ガク</t>
    </rPh>
    <phoneticPr fontId="3"/>
  </si>
  <si>
    <t>今期NBA　公認料　支払額</t>
    <rPh sb="0" eb="2">
      <t>コンキ</t>
    </rPh>
    <rPh sb="6" eb="8">
      <t>コウニン</t>
    </rPh>
    <rPh sb="8" eb="9">
      <t>リョウ</t>
    </rPh>
    <rPh sb="10" eb="12">
      <t>シハライ</t>
    </rPh>
    <rPh sb="12" eb="13">
      <t>ガク</t>
    </rPh>
    <phoneticPr fontId="3"/>
  </si>
  <si>
    <t>23年4月1日～23年12月31日</t>
    <rPh sb="2" eb="3">
      <t>ネン</t>
    </rPh>
    <rPh sb="4" eb="5">
      <t>ガツ</t>
    </rPh>
    <rPh sb="6" eb="7">
      <t>ニチ</t>
    </rPh>
    <rPh sb="10" eb="11">
      <t>ネン</t>
    </rPh>
    <rPh sb="13" eb="14">
      <t>ガツ</t>
    </rPh>
    <rPh sb="16" eb="17">
      <t>ニチ</t>
    </rPh>
    <phoneticPr fontId="3"/>
  </si>
  <si>
    <t>24年度</t>
    <rPh sb="2" eb="4">
      <t>ネンド</t>
    </rPh>
    <phoneticPr fontId="3"/>
  </si>
  <si>
    <t>25年度</t>
    <rPh sb="2" eb="4">
      <t>ネンド</t>
    </rPh>
    <phoneticPr fontId="3"/>
  </si>
  <si>
    <t>26年度</t>
    <rPh sb="2" eb="4">
      <t>ネンド</t>
    </rPh>
    <phoneticPr fontId="3"/>
  </si>
  <si>
    <t>第28回ジャパンオープン10ボール男子 第28回ジャパンオープン9ボール女子</t>
  </si>
  <si>
    <t>第28回ジャパンオープン10ボール男子 第28回ジャパンオープン9ボール女子</t>
    <rPh sb="0" eb="19">
      <t>７１８</t>
    </rPh>
    <rPh sb="20" eb="38">
      <t>７１８</t>
    </rPh>
    <phoneticPr fontId="3"/>
  </si>
  <si>
    <t>第28回ジャパンオープン10ボール男子 第28回ジャパンオープン9ボール女子 478名</t>
  </si>
  <si>
    <t>第28回ジャパンオープン10ボール男子 第28回ジャパンオープン9ボール女子 478名</t>
    <rPh sb="0" eb="19">
      <t>７１８</t>
    </rPh>
    <rPh sb="20" eb="38">
      <t>７１８</t>
    </rPh>
    <rPh sb="42" eb="43">
      <t>メイ</t>
    </rPh>
    <phoneticPr fontId="3"/>
  </si>
  <si>
    <t>○</t>
    <phoneticPr fontId="3"/>
  </si>
  <si>
    <t>預り残高</t>
    <rPh sb="0" eb="1">
      <t>アズ</t>
    </rPh>
    <rPh sb="2" eb="4">
      <t>ザンダカ</t>
    </rPh>
    <phoneticPr fontId="3"/>
  </si>
  <si>
    <t>誤入金 振込口座間違い</t>
    <rPh sb="0" eb="1">
      <t>ゴ</t>
    </rPh>
    <rPh sb="1" eb="3">
      <t>ニュウキン</t>
    </rPh>
    <rPh sb="4" eb="6">
      <t>フリコミ</t>
    </rPh>
    <rPh sb="6" eb="8">
      <t>コウザ</t>
    </rPh>
    <rPh sb="8" eb="10">
      <t>マチガ</t>
    </rPh>
    <phoneticPr fontId="7"/>
  </si>
  <si>
    <t>8/24 振込み口座間違い 返却</t>
    <rPh sb="5" eb="7">
      <t>フリコ</t>
    </rPh>
    <rPh sb="8" eb="10">
      <t>コウザ</t>
    </rPh>
    <rPh sb="10" eb="12">
      <t>マチガ</t>
    </rPh>
    <rPh sb="14" eb="16">
      <t>ヘンキャク</t>
    </rPh>
    <phoneticPr fontId="7"/>
  </si>
  <si>
    <t>誤入金 振込口座間違い</t>
  </si>
  <si>
    <t>8/24 振込み口座間違い 返却</t>
  </si>
  <si>
    <t>JPBA</t>
    <phoneticPr fontId="3"/>
  </si>
  <si>
    <t>～</t>
    <phoneticPr fontId="3"/>
  </si>
  <si>
    <t>操作ﾐｽによる誤出金</t>
    <phoneticPr fontId="3"/>
  </si>
  <si>
    <t>第47回全日本カードル47/2選手権大会</t>
  </si>
  <si>
    <t>第47回全日本カードル47/2選手権大会</t>
    <rPh sb="0" eb="20">
      <t>８２９</t>
    </rPh>
    <phoneticPr fontId="3"/>
  </si>
  <si>
    <t>第47回全日本カードル47/2選手権大会　12名</t>
  </si>
  <si>
    <t>第47回全日本カードル47/2選手権大会　12名</t>
    <rPh sb="0" eb="20">
      <t>８２９</t>
    </rPh>
    <rPh sb="23" eb="24">
      <t>メイ</t>
    </rPh>
    <phoneticPr fontId="3"/>
  </si>
  <si>
    <t>第22回全日本女子スリークッション選手権大会</t>
  </si>
  <si>
    <t>第22回全日本女子スリークッション選手権大会</t>
    <rPh sb="0" eb="22">
      <t>１００３</t>
    </rPh>
    <phoneticPr fontId="3"/>
  </si>
  <si>
    <t>第22回全日本女子スリークッション選手権大会 10名</t>
  </si>
  <si>
    <t>第22回全日本女子スリークッション選手権大会 10名</t>
    <rPh sb="0" eb="22">
      <t>１００３</t>
    </rPh>
    <rPh sb="25" eb="26">
      <t>メイ</t>
    </rPh>
    <phoneticPr fontId="3"/>
  </si>
  <si>
    <t>JPBF</t>
    <phoneticPr fontId="3"/>
  </si>
  <si>
    <t>第25回ジャパンカップ</t>
    <phoneticPr fontId="3"/>
  </si>
  <si>
    <t>第25回全ジャパンカップ　カレンダー非掲載　公認料のみ</t>
    <rPh sb="0" eb="1">
      <t>ダイ</t>
    </rPh>
    <rPh sb="3" eb="4">
      <t>カイ</t>
    </rPh>
    <rPh sb="4" eb="5">
      <t>ゼン</t>
    </rPh>
    <rPh sb="18" eb="19">
      <t>ヒ</t>
    </rPh>
    <rPh sb="19" eb="21">
      <t>ケイサイ</t>
    </rPh>
    <rPh sb="22" eb="24">
      <t>コウニン</t>
    </rPh>
    <rPh sb="24" eb="25">
      <t>リョウ</t>
    </rPh>
    <phoneticPr fontId="3"/>
  </si>
  <si>
    <t>NBA公認料</t>
    <rPh sb="3" eb="5">
      <t>コウニン</t>
    </rPh>
    <rPh sb="5" eb="6">
      <t>リョウ</t>
    </rPh>
    <phoneticPr fontId="3"/>
  </si>
  <si>
    <t>第20回京都オープン</t>
    <rPh sb="0" eb="10">
      <t>２０８</t>
    </rPh>
    <phoneticPr fontId="3"/>
  </si>
  <si>
    <t>第20回京都オープン 234名</t>
    <rPh sb="0" eb="10">
      <t>２０８</t>
    </rPh>
    <rPh sb="14" eb="15">
      <t>メイ</t>
    </rPh>
    <phoneticPr fontId="3"/>
  </si>
  <si>
    <t>京都府協会</t>
    <phoneticPr fontId="3"/>
  </si>
  <si>
    <t>第20回京都オープン 234名</t>
    <phoneticPr fontId="3"/>
  </si>
  <si>
    <t>京都府協会</t>
    <phoneticPr fontId="3"/>
  </si>
  <si>
    <t>第20回京都オープン</t>
    <phoneticPr fontId="3"/>
  </si>
  <si>
    <t>第47回全日本アマチュアカードル42/2選手権大会</t>
  </si>
  <si>
    <t>第47回全日本アマチュアカードル42/2選手権大会</t>
    <rPh sb="0" eb="25">
      <t>１０１７</t>
    </rPh>
    <phoneticPr fontId="3"/>
  </si>
  <si>
    <t>第47回全日本アマチュアカードル42/2選手権大会　参加24名</t>
  </si>
  <si>
    <t>第47回全日本アマチュアカードル42/2選手権大会　参加24名</t>
    <rPh sb="0" eb="25">
      <t>１０１７</t>
    </rPh>
    <rPh sb="26" eb="28">
      <t>サンカ</t>
    </rPh>
    <rPh sb="30" eb="31">
      <t>メイ</t>
    </rPh>
    <phoneticPr fontId="3"/>
  </si>
  <si>
    <t xml:space="preserve">第63回全日本アマチュアポケットビリヤード選手権大会 </t>
  </si>
  <si>
    <t xml:space="preserve">第63回全日本アマチュアポケットビリヤード選手権大会 </t>
    <rPh sb="0" eb="26">
      <t>１１３１</t>
    </rPh>
    <phoneticPr fontId="3"/>
  </si>
  <si>
    <t>JAPA</t>
    <phoneticPr fontId="3"/>
  </si>
  <si>
    <t>第63回全日本アマチュアポケットビリヤード選手権大会 384名</t>
  </si>
  <si>
    <t>第63回全日本アマチュアポケットビリヤード選手権大会 384名</t>
    <rPh sb="0" eb="26">
      <t>１１３１</t>
    </rPh>
    <rPh sb="30" eb="31">
      <t>メイ</t>
    </rPh>
    <phoneticPr fontId="3"/>
  </si>
  <si>
    <t>振替 15/10/27</t>
    <rPh sb="0" eb="2">
      <t>フリカエ</t>
    </rPh>
    <phoneticPr fontId="3"/>
  </si>
  <si>
    <t>27年度支部代表者会議 27/10/21 交通費 122,500円 の内一部助成</t>
  </si>
  <si>
    <t>27年度支部代表者会議 27/10/21 交通費 122,500円 の内一部助成</t>
    <rPh sb="2" eb="4">
      <t>ネンド</t>
    </rPh>
    <rPh sb="4" eb="6">
      <t>シブ</t>
    </rPh>
    <rPh sb="6" eb="9">
      <t>ダイヒョウシャ</t>
    </rPh>
    <rPh sb="9" eb="11">
      <t>カイギ</t>
    </rPh>
    <rPh sb="21" eb="24">
      <t>コウツウヒ</t>
    </rPh>
    <rPh sb="32" eb="33">
      <t>エン</t>
    </rPh>
    <rPh sb="35" eb="36">
      <t>ウチ</t>
    </rPh>
    <rPh sb="36" eb="38">
      <t>イチブ</t>
    </rPh>
    <rPh sb="38" eb="40">
      <t>ジョセイ</t>
    </rPh>
    <phoneticPr fontId="3"/>
  </si>
  <si>
    <t>第65回全日本アマチュアスリークッション選手権大会</t>
    <rPh sb="0" eb="25">
      <t>１１０７</t>
    </rPh>
    <phoneticPr fontId="3"/>
  </si>
  <si>
    <t>第27回ハウステンボス九州オープン 160名</t>
  </si>
  <si>
    <t>第27回ハウステンボス九州オープン 160名</t>
    <rPh sb="0" eb="17">
      <t>６１３</t>
    </rPh>
    <rPh sb="21" eb="22">
      <t>メイ</t>
    </rPh>
    <phoneticPr fontId="3"/>
  </si>
  <si>
    <t>第27回ハウステンボス九州オープン</t>
  </si>
  <si>
    <t>第27回ハウステンボス九州オープン</t>
    <rPh sb="0" eb="17">
      <t>６１３</t>
    </rPh>
    <phoneticPr fontId="3"/>
  </si>
  <si>
    <t>第27回ハウステンボス九州オープン NBA公認料</t>
  </si>
  <si>
    <t>第27回ハウステンボス九州オープン NBA公認料</t>
    <rPh sb="0" eb="17">
      <t>６１３</t>
    </rPh>
    <rPh sb="21" eb="23">
      <t>コウニン</t>
    </rPh>
    <rPh sb="23" eb="24">
      <t>リョウ</t>
    </rPh>
    <phoneticPr fontId="3"/>
  </si>
  <si>
    <t>第27回ハウステンボス九州オープン NBA特別公認料</t>
  </si>
  <si>
    <t>第27回ハウステンボス九州オープン NBA特別公認料</t>
    <rPh sb="0" eb="17">
      <t>６１３</t>
    </rPh>
    <rPh sb="21" eb="23">
      <t>トクベツ</t>
    </rPh>
    <phoneticPr fontId="3"/>
  </si>
  <si>
    <t>中部支部</t>
    <phoneticPr fontId="3"/>
  </si>
  <si>
    <t>第65回全日本アマチュアスリークッション選手権大会</t>
    <phoneticPr fontId="3"/>
  </si>
  <si>
    <t>中部支部</t>
    <phoneticPr fontId="3"/>
  </si>
  <si>
    <t>本会計口座ﾖﾘ振替</t>
    <rPh sb="0" eb="1">
      <t>ホン</t>
    </rPh>
    <rPh sb="1" eb="3">
      <t>カイケイ</t>
    </rPh>
    <rPh sb="3" eb="5">
      <t>コウザ</t>
    </rPh>
    <rPh sb="7" eb="9">
      <t>フリカエ</t>
    </rPh>
    <phoneticPr fontId="3"/>
  </si>
  <si>
    <t>振込口座間違い 本会計口座より振込</t>
    <rPh sb="0" eb="2">
      <t>フリコミ</t>
    </rPh>
    <rPh sb="2" eb="4">
      <t>コウザ</t>
    </rPh>
    <rPh sb="4" eb="6">
      <t>マチガ</t>
    </rPh>
    <rPh sb="8" eb="9">
      <t>ホン</t>
    </rPh>
    <rPh sb="9" eb="11">
      <t>カイケイ</t>
    </rPh>
    <rPh sb="11" eb="13">
      <t>コウザ</t>
    </rPh>
    <rPh sb="15" eb="17">
      <t>フリコミ</t>
    </rPh>
    <phoneticPr fontId="3"/>
  </si>
  <si>
    <t>特別公認料</t>
    <rPh sb="0" eb="2">
      <t>トクベツ</t>
    </rPh>
    <rPh sb="2" eb="5">
      <t>コウニンリョウ</t>
    </rPh>
    <phoneticPr fontId="3"/>
  </si>
  <si>
    <t>九州支部</t>
    <rPh sb="0" eb="2">
      <t>キュウシュウ</t>
    </rPh>
    <phoneticPr fontId="3"/>
  </si>
  <si>
    <t>第15回スヌーカージャパンオープン</t>
  </si>
  <si>
    <t>第15回スヌーカージャパンオープン</t>
    <rPh sb="0" eb="17">
      <t>１１２１</t>
    </rPh>
    <phoneticPr fontId="3"/>
  </si>
  <si>
    <t>第15回スヌーカージャパンオープン 16名</t>
  </si>
  <si>
    <t>第15回スヌーカージャパンオープン 16名</t>
    <rPh sb="0" eb="17">
      <t>１１２１</t>
    </rPh>
    <rPh sb="20" eb="21">
      <t>メイ</t>
    </rPh>
    <phoneticPr fontId="3"/>
  </si>
  <si>
    <t>JSA</t>
    <phoneticPr fontId="3"/>
  </si>
  <si>
    <t>JSA</t>
    <phoneticPr fontId="3"/>
  </si>
  <si>
    <t>振替15/12/9</t>
    <rPh sb="0" eb="2">
      <t>フリカエ</t>
    </rPh>
    <phoneticPr fontId="3"/>
  </si>
  <si>
    <t>振替 15/12/9</t>
    <rPh sb="0" eb="2">
      <t>フリカエ</t>
    </rPh>
    <phoneticPr fontId="3"/>
  </si>
  <si>
    <t>第24回全日本プロ選手権　アダムジャパン杯  ｶﾚﾝﾀﾞｰ非掲載､公認料のみ</t>
    <rPh sb="0" eb="1">
      <t>ダイ</t>
    </rPh>
    <rPh sb="3" eb="4">
      <t>カイ</t>
    </rPh>
    <rPh sb="29" eb="30">
      <t>ヒ</t>
    </rPh>
    <rPh sb="30" eb="32">
      <t>ケイサイ</t>
    </rPh>
    <rPh sb="33" eb="35">
      <t>コウニン</t>
    </rPh>
    <rPh sb="35" eb="36">
      <t>リョウ</t>
    </rPh>
    <phoneticPr fontId="3"/>
  </si>
  <si>
    <t>第27回関西ナインボールオープン</t>
    <rPh sb="0" eb="1">
      <t>１</t>
    </rPh>
    <phoneticPr fontId="7"/>
  </si>
  <si>
    <t>第27回関西ナインボールレディースオープン</t>
    <phoneticPr fontId="3"/>
  </si>
  <si>
    <t>第22回東京オープンスリークッショントーナメント</t>
    <rPh sb="0" eb="24">
      <t>２１３</t>
    </rPh>
    <phoneticPr fontId="7"/>
  </si>
  <si>
    <t>第21回京都オープン</t>
    <rPh sb="0" eb="10">
      <t>２１４</t>
    </rPh>
    <phoneticPr fontId="7"/>
  </si>
  <si>
    <t>第66回全日本ポケットビリヤード選手権大会</t>
    <rPh sb="0" eb="1">
      <t>ダイ</t>
    </rPh>
    <rPh sb="3" eb="4">
      <t>カイ</t>
    </rPh>
    <rPh sb="4" eb="7">
      <t>ゼンニホン</t>
    </rPh>
    <rPh sb="16" eb="19">
      <t>センシュケン</t>
    </rPh>
    <rPh sb="19" eb="21">
      <t>タイカイ</t>
    </rPh>
    <phoneticPr fontId="7"/>
  </si>
  <si>
    <t>第56回全日本ポケットビリヤードB級選手権大会</t>
    <rPh sb="0" eb="1">
      <t>ダイ</t>
    </rPh>
    <rPh sb="3" eb="4">
      <t>カイ</t>
    </rPh>
    <rPh sb="4" eb="7">
      <t>ゼンニホン</t>
    </rPh>
    <rPh sb="17" eb="18">
      <t>キュウ</t>
    </rPh>
    <rPh sb="18" eb="21">
      <t>センシュケン</t>
    </rPh>
    <rPh sb="21" eb="23">
      <t>タイカイ</t>
    </rPh>
    <phoneticPr fontId="7"/>
  </si>
  <si>
    <t>第16回全日本学校対抗ナインボール選手権大会</t>
    <rPh sb="0" eb="22">
      <t>３２０</t>
    </rPh>
    <phoneticPr fontId="7"/>
  </si>
  <si>
    <t xml:space="preserve"> NBA会計上27年度事業となります。</t>
    <rPh sb="4" eb="6">
      <t>カイケイ</t>
    </rPh>
    <rPh sb="6" eb="7">
      <t>ジョウ</t>
    </rPh>
    <rPh sb="9" eb="11">
      <t>ネンド</t>
    </rPh>
    <rPh sb="11" eb="13">
      <t>ジギョウ</t>
    </rPh>
    <phoneticPr fontId="7"/>
  </si>
  <si>
    <t>第16回全日本ジュニアナインボール選手権大会（ＪＯＣカップ）</t>
    <rPh sb="0" eb="1">
      <t>４</t>
    </rPh>
    <phoneticPr fontId="7"/>
  </si>
  <si>
    <t>第28回北海道オープン</t>
    <rPh sb="0" eb="1">
      <t>４</t>
    </rPh>
    <rPh sb="2" eb="11">
      <t>３</t>
    </rPh>
    <phoneticPr fontId="7"/>
  </si>
  <si>
    <t>第73回全日本スリークッション選手権大会</t>
    <rPh sb="0" eb="20">
      <t>５０３</t>
    </rPh>
    <phoneticPr fontId="7"/>
  </si>
  <si>
    <t>第59回全日本アマチュア四ッ玉選手権大会</t>
    <rPh sb="0" eb="20">
      <t>５１４</t>
    </rPh>
    <phoneticPr fontId="7"/>
  </si>
  <si>
    <t>第44回全日本オープン14-1選手権大会</t>
    <rPh sb="0" eb="1">
      <t>５１</t>
    </rPh>
    <phoneticPr fontId="7"/>
  </si>
  <si>
    <t>第4回大阪クイーンカップ</t>
    <rPh sb="0" eb="1">
      <t>５２</t>
    </rPh>
    <phoneticPr fontId="7"/>
  </si>
  <si>
    <t>第40回全日本アマチュア9ボール選手権大会</t>
    <rPh sb="0" eb="1">
      <t>ダイ</t>
    </rPh>
    <rPh sb="3" eb="4">
      <t>カイ</t>
    </rPh>
    <rPh sb="4" eb="7">
      <t>ゼンニホン</t>
    </rPh>
    <rPh sb="16" eb="19">
      <t>センシュケン</t>
    </rPh>
    <rPh sb="19" eb="21">
      <t>タイカイ</t>
    </rPh>
    <phoneticPr fontId="7"/>
  </si>
  <si>
    <t>第32回全日本アマチュア9ボールB級選手権大会</t>
    <rPh sb="0" eb="1">
      <t>ダイ</t>
    </rPh>
    <rPh sb="3" eb="4">
      <t>カイ</t>
    </rPh>
    <rPh sb="4" eb="7">
      <t>ゼンニホン</t>
    </rPh>
    <rPh sb="17" eb="18">
      <t>キュウ</t>
    </rPh>
    <rPh sb="18" eb="21">
      <t>センシュケン</t>
    </rPh>
    <rPh sb="21" eb="23">
      <t>タイカイ</t>
    </rPh>
    <phoneticPr fontId="7"/>
  </si>
  <si>
    <t>第17回全日本アマチュア9ボール女子級選手権大会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</si>
  <si>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第15回全日本スヌーカー選手権大会</t>
    <rPh sb="0" eb="17">
      <t>５２８</t>
    </rPh>
    <phoneticPr fontId="7"/>
  </si>
  <si>
    <t>4,5</t>
    <phoneticPr fontId="7"/>
  </si>
  <si>
    <t>第23回全日本女子スリークッション選手権大会</t>
    <rPh sb="0" eb="22">
      <t>６１１</t>
    </rPh>
    <phoneticPr fontId="7"/>
  </si>
  <si>
    <t>第32回関東オープン</t>
    <rPh sb="0" eb="1">
      <t>ダイ</t>
    </rPh>
    <rPh sb="3" eb="4">
      <t>カイ</t>
    </rPh>
    <rPh sb="4" eb="6">
      <t>カントウ</t>
    </rPh>
    <phoneticPr fontId="7"/>
  </si>
  <si>
    <t>第24回全日本バンド選手権大会</t>
    <rPh sb="0" eb="1">
      <t>７</t>
    </rPh>
    <phoneticPr fontId="7"/>
  </si>
  <si>
    <t>16～18</t>
    <phoneticPr fontId="7"/>
  </si>
  <si>
    <t>第29回ジャパンオープン10ボール男子</t>
    <rPh sb="0" eb="1">
      <t>ダイ</t>
    </rPh>
    <rPh sb="3" eb="4">
      <t>カイ</t>
    </rPh>
    <rPh sb="17" eb="19">
      <t>ダンシ</t>
    </rPh>
    <phoneticPr fontId="7"/>
  </si>
  <si>
    <t>第29回ジャパンオープン9ボール女子</t>
    <rPh sb="0" eb="1">
      <t>ダイ</t>
    </rPh>
    <rPh sb="3" eb="4">
      <t>カイ</t>
    </rPh>
    <rPh sb="16" eb="18">
      <t>ジョシ</t>
    </rPh>
    <phoneticPr fontId="7"/>
  </si>
  <si>
    <t>第24回サマーカップ</t>
    <rPh sb="0" eb="1">
      <t>８０</t>
    </rPh>
    <phoneticPr fontId="7"/>
  </si>
  <si>
    <t>未定</t>
    <rPh sb="0" eb="2">
      <t>ミテイ</t>
    </rPh>
    <phoneticPr fontId="7"/>
  </si>
  <si>
    <t>第48回全日本カードル47/2選手権大会</t>
    <rPh sb="0" eb="20">
      <t>９０３</t>
    </rPh>
    <phoneticPr fontId="7"/>
  </si>
  <si>
    <t>第13回中部スポーツビリヤードフェア</t>
    <rPh sb="0" eb="1">
      <t>９</t>
    </rPh>
    <rPh sb="3" eb="4">
      <t>カイ</t>
    </rPh>
    <rPh sb="4" eb="6">
      <t>チュウブ</t>
    </rPh>
    <phoneticPr fontId="7"/>
  </si>
  <si>
    <t>第3回全日本学生ナインボール選手権大会</t>
    <rPh sb="0" eb="19">
      <t>１００９</t>
    </rPh>
    <phoneticPr fontId="7"/>
  </si>
  <si>
    <t>第15回全日本シニアスリークッション選手権大会</t>
    <rPh sb="0" eb="1">
      <t>１０</t>
    </rPh>
    <rPh sb="2" eb="23">
      <t>０</t>
    </rPh>
    <phoneticPr fontId="7"/>
  </si>
  <si>
    <t>第48回全日本アマチュアカードル42/2選手権大会</t>
    <rPh sb="0" eb="25">
      <t>１０１５</t>
    </rPh>
    <phoneticPr fontId="7"/>
  </si>
  <si>
    <t>九州</t>
    <rPh sb="0" eb="2">
      <t>キュウシュウ</t>
    </rPh>
    <phoneticPr fontId="7"/>
  </si>
  <si>
    <t>愛媛</t>
    <rPh sb="0" eb="2">
      <t>エヒメ</t>
    </rPh>
    <phoneticPr fontId="7"/>
  </si>
  <si>
    <t>愛媛県協会</t>
    <rPh sb="0" eb="2">
      <t>エヒメ</t>
    </rPh>
    <rPh sb="2" eb="3">
      <t>ケン</t>
    </rPh>
    <rPh sb="3" eb="5">
      <t>キョウカイ</t>
    </rPh>
    <phoneticPr fontId="7"/>
  </si>
  <si>
    <t>第15回全国アマチュアビリヤード都道府県選手権大会</t>
    <rPh sb="0" eb="1">
      <t>１０</t>
    </rPh>
    <phoneticPr fontId="7"/>
  </si>
  <si>
    <t>宮城</t>
    <rPh sb="0" eb="2">
      <t>ミヤギ</t>
    </rPh>
    <phoneticPr fontId="7"/>
  </si>
  <si>
    <t>第66回全日本アマチュアスリークッション選手権大会</t>
    <rPh sb="0" eb="1">
      <t>ダイ</t>
    </rPh>
    <rPh sb="3" eb="4">
      <t>カイ</t>
    </rPh>
    <rPh sb="4" eb="7">
      <t>ゼンニホン</t>
    </rPh>
    <rPh sb="20" eb="23">
      <t>センシュケン</t>
    </rPh>
    <rPh sb="23" eb="25">
      <t>タイカイ</t>
    </rPh>
    <phoneticPr fontId="7"/>
  </si>
  <si>
    <t>17～23</t>
    <phoneticPr fontId="7"/>
  </si>
  <si>
    <t>第49回全日本選手権大会（10ボール国際オープン）男子</t>
    <rPh sb="0" eb="27">
      <t>１１１７</t>
    </rPh>
    <phoneticPr fontId="7"/>
  </si>
  <si>
    <t>第49回全日本選手権大会（9ボール国際オープン）女子</t>
    <rPh sb="0" eb="26">
      <t>１１１７</t>
    </rPh>
    <phoneticPr fontId="7"/>
  </si>
  <si>
    <t>26,27</t>
    <phoneticPr fontId="7"/>
  </si>
  <si>
    <t>第64回全日本アマチュアポケットビリヤード選手権大会</t>
    <rPh sb="0" eb="1">
      <t>１０２</t>
    </rPh>
    <phoneticPr fontId="7"/>
  </si>
  <si>
    <t>第16回スヌーカージャパンオープン</t>
    <rPh sb="0" eb="1">
      <t>ダイ</t>
    </rPh>
    <rPh sb="3" eb="4">
      <t>カイ</t>
    </rPh>
    <phoneticPr fontId="7"/>
  </si>
  <si>
    <t>28年度</t>
    <rPh sb="2" eb="4">
      <t>ネンド</t>
    </rPh>
    <phoneticPr fontId="7"/>
  </si>
  <si>
    <t>26全日本プロ選手権　アダムジャパン杯</t>
    <phoneticPr fontId="3"/>
  </si>
  <si>
    <t>第26回全日本プロ選手権　アダムジャパン杯  ｶﾚﾝﾀﾞｰ非掲載､公認料のみ</t>
    <phoneticPr fontId="3"/>
  </si>
  <si>
    <t>第58回全日本アマチュア四ッ玉選手権大会</t>
  </si>
  <si>
    <t>関東支部</t>
    <rPh sb="0" eb="2">
      <t>カントウ</t>
    </rPh>
    <rPh sb="2" eb="4">
      <t>シブ</t>
    </rPh>
    <phoneticPr fontId="3"/>
  </si>
  <si>
    <t>第58回全日本アマチュア四ッ玉選手権大会　参加24名</t>
    <rPh sb="0" eb="1">
      <t>ダイ</t>
    </rPh>
    <rPh sb="3" eb="4">
      <t>カイ</t>
    </rPh>
    <rPh sb="4" eb="7">
      <t>ゼンニホン</t>
    </rPh>
    <rPh sb="12" eb="13">
      <t>ヨン</t>
    </rPh>
    <rPh sb="14" eb="15">
      <t>タマ</t>
    </rPh>
    <rPh sb="15" eb="18">
      <t>センシュケン</t>
    </rPh>
    <rPh sb="18" eb="20">
      <t>タイカイ</t>
    </rPh>
    <rPh sb="21" eb="23">
      <t>サンカ</t>
    </rPh>
    <rPh sb="25" eb="26">
      <t>メイ</t>
    </rPh>
    <phoneticPr fontId="3"/>
  </si>
  <si>
    <t>第58回全日本アマチュア四ッ玉選手権大会　参加24名</t>
    <phoneticPr fontId="3"/>
  </si>
  <si>
    <t>第23回全日本バンド選手権大会</t>
  </si>
  <si>
    <t>第23回全日本バンド選手権大会</t>
    <rPh sb="0" eb="1">
      <t>７</t>
    </rPh>
    <rPh sb="2" eb="15">
      <t>５</t>
    </rPh>
    <phoneticPr fontId="3"/>
  </si>
  <si>
    <t>第23回全日本バンド選手権大会　14名</t>
  </si>
  <si>
    <t>第23回全日本バンド選手権大会　14名</t>
    <rPh sb="0" eb="1">
      <t>７</t>
    </rPh>
    <rPh sb="2" eb="15">
      <t>５</t>
    </rPh>
    <rPh sb="18" eb="19">
      <t>メイ</t>
    </rPh>
    <phoneticPr fontId="3"/>
  </si>
  <si>
    <t>振替15/12/30</t>
    <rPh sb="0" eb="2">
      <t>フリカエ</t>
    </rPh>
    <phoneticPr fontId="7"/>
  </si>
  <si>
    <t>公認料＋記載料</t>
    <rPh sb="0" eb="2">
      <t>コウニン</t>
    </rPh>
    <rPh sb="2" eb="3">
      <t>リョウ</t>
    </rPh>
    <rPh sb="4" eb="6">
      <t>キサイ</t>
    </rPh>
    <rPh sb="6" eb="7">
      <t>リョウ</t>
    </rPh>
    <phoneticPr fontId="7"/>
  </si>
  <si>
    <t>ｻﾏｰｶｯﾌﾟ</t>
    <phoneticPr fontId="3"/>
  </si>
  <si>
    <t>第32回関東レディースオープン</t>
    <rPh sb="0" eb="1">
      <t>ダイ</t>
    </rPh>
    <rPh sb="3" eb="4">
      <t>カイ</t>
    </rPh>
    <rPh sb="4" eb="6">
      <t>カントウ</t>
    </rPh>
    <phoneticPr fontId="7"/>
  </si>
  <si>
    <t>第30回北陸オープン</t>
    <rPh sb="0" eb="1">
      <t>ダイ</t>
    </rPh>
    <rPh sb="3" eb="4">
      <t>カイ</t>
    </rPh>
    <rPh sb="4" eb="6">
      <t>ホクリク</t>
    </rPh>
    <phoneticPr fontId="7"/>
  </si>
  <si>
    <t>NSF27年度末</t>
    <rPh sb="5" eb="7">
      <t>ネンド</t>
    </rPh>
    <rPh sb="7" eb="8">
      <t>マツ</t>
    </rPh>
    <phoneticPr fontId="3"/>
  </si>
  <si>
    <t>NSF28年度期首</t>
    <rPh sb="5" eb="7">
      <t>ネンド</t>
    </rPh>
    <rPh sb="7" eb="9">
      <t>キシュ</t>
    </rPh>
    <phoneticPr fontId="3"/>
  </si>
  <si>
    <t>28年度</t>
    <rPh sb="2" eb="4">
      <t>ネンド</t>
    </rPh>
    <phoneticPr fontId="3"/>
  </si>
  <si>
    <t>第18回全日本プロバンド選手権大会</t>
    <phoneticPr fontId="3"/>
  </si>
  <si>
    <t>28年度 (前期未収分)</t>
    <rPh sb="2" eb="4">
      <t>ネンド</t>
    </rPh>
    <rPh sb="6" eb="8">
      <t>ゼンキ</t>
    </rPh>
    <rPh sb="8" eb="10">
      <t>ミシュウ</t>
    </rPh>
    <rPh sb="10" eb="11">
      <t>ブン</t>
    </rPh>
    <phoneticPr fontId="3"/>
  </si>
  <si>
    <t>27年度 (前期未収分)</t>
    <rPh sb="2" eb="4">
      <t>ネンド</t>
    </rPh>
    <phoneticPr fontId="3"/>
  </si>
  <si>
    <t>26年度 (前期未収分)</t>
    <rPh sb="2" eb="4">
      <t>ネンド</t>
    </rPh>
    <phoneticPr fontId="3"/>
  </si>
  <si>
    <t>25年度 (前期未収分)</t>
    <rPh sb="2" eb="4">
      <t>ネンド</t>
    </rPh>
    <phoneticPr fontId="3"/>
  </si>
  <si>
    <t>24年度 (前期未収分)</t>
    <rPh sb="2" eb="4">
      <t>ネンド</t>
    </rPh>
    <phoneticPr fontId="3"/>
  </si>
  <si>
    <t>28年度 (前期未収分)</t>
    <rPh sb="2" eb="4">
      <t>ネンド</t>
    </rPh>
    <phoneticPr fontId="3"/>
  </si>
  <si>
    <t>28年度</t>
    <rPh sb="2" eb="3">
      <t>ネン</t>
    </rPh>
    <rPh sb="3" eb="4">
      <t>ド</t>
    </rPh>
    <phoneticPr fontId="3"/>
  </si>
  <si>
    <r>
      <t>27</t>
    </r>
    <r>
      <rPr>
        <sz val="11"/>
        <rFont val="ＭＳ Ｐ明朝"/>
        <family val="1"/>
        <charset val="128"/>
      </rPr>
      <t>年度未払い分</t>
    </r>
    <rPh sb="2" eb="4">
      <t>ネンド</t>
    </rPh>
    <rPh sb="4" eb="6">
      <t>ミハラ</t>
    </rPh>
    <rPh sb="7" eb="8">
      <t>ブン</t>
    </rPh>
    <phoneticPr fontId="7"/>
  </si>
  <si>
    <t>第26回関西ナインボールオープン</t>
    <rPh sb="0" eb="1">
      <t>ダイ</t>
    </rPh>
    <rPh sb="3" eb="4">
      <t>カイ</t>
    </rPh>
    <rPh sb="4" eb="6">
      <t>カンサイ</t>
    </rPh>
    <phoneticPr fontId="3"/>
  </si>
  <si>
    <t>第65回全日本ポケットビリヤード選手権大会　第55回同B級</t>
    <rPh sb="0" eb="1">
      <t>ダイ</t>
    </rPh>
    <rPh sb="3" eb="4">
      <t>カイ</t>
    </rPh>
    <rPh sb="4" eb="7">
      <t>ゼンニホン</t>
    </rPh>
    <rPh sb="16" eb="19">
      <t>センシュケン</t>
    </rPh>
    <rPh sb="19" eb="21">
      <t>タイカイ</t>
    </rPh>
    <rPh sb="22" eb="23">
      <t>ダイ</t>
    </rPh>
    <rPh sb="25" eb="26">
      <t>カイ</t>
    </rPh>
    <rPh sb="26" eb="27">
      <t>ドウ</t>
    </rPh>
    <rPh sb="28" eb="29">
      <t>キュウ</t>
    </rPh>
    <phoneticPr fontId="3"/>
  </si>
  <si>
    <t>第27回北海道オープン</t>
    <rPh sb="0" eb="1">
      <t>４</t>
    </rPh>
    <rPh sb="3" eb="4">
      <t>カイ</t>
    </rPh>
    <rPh sb="4" eb="7">
      <t>ホッカイドウ</t>
    </rPh>
    <phoneticPr fontId="3"/>
  </si>
  <si>
    <t>第26回関西ナインボールオープン 251名</t>
    <rPh sb="0" eb="1">
      <t>ダイ</t>
    </rPh>
    <rPh sb="3" eb="4">
      <t>カイ</t>
    </rPh>
    <rPh sb="4" eb="6">
      <t>カンサイ</t>
    </rPh>
    <rPh sb="20" eb="21">
      <t>メイ</t>
    </rPh>
    <phoneticPr fontId="3"/>
  </si>
  <si>
    <t>第65回全日本ポケットビリヤード選手権大会　第55回同B級 96名</t>
    <rPh sb="0" eb="1">
      <t>ダイ</t>
    </rPh>
    <rPh sb="3" eb="4">
      <t>カイ</t>
    </rPh>
    <rPh sb="4" eb="7">
      <t>ゼンニホン</t>
    </rPh>
    <rPh sb="16" eb="19">
      <t>センシュケン</t>
    </rPh>
    <rPh sb="19" eb="21">
      <t>タイカイ</t>
    </rPh>
    <rPh sb="22" eb="23">
      <t>ダイ</t>
    </rPh>
    <rPh sb="25" eb="26">
      <t>カイ</t>
    </rPh>
    <rPh sb="26" eb="27">
      <t>ドウ</t>
    </rPh>
    <rPh sb="28" eb="29">
      <t>キュウ</t>
    </rPh>
    <rPh sb="32" eb="33">
      <t>メイ</t>
    </rPh>
    <phoneticPr fontId="3"/>
  </si>
  <si>
    <t>第27回北海道オープン 181名</t>
    <rPh sb="0" eb="1">
      <t>４</t>
    </rPh>
    <rPh sb="3" eb="4">
      <t>カイ</t>
    </rPh>
    <rPh sb="4" eb="7">
      <t>ホッカイドウ</t>
    </rPh>
    <rPh sb="15" eb="16">
      <t>メイ</t>
    </rPh>
    <phoneticPr fontId="3"/>
  </si>
  <si>
    <t>第43回全日本オープン14-1選手権大会</t>
    <rPh sb="0" eb="20">
      <t>５２３</t>
    </rPh>
    <phoneticPr fontId="3"/>
  </si>
  <si>
    <t>第43回全日本オープン14-1選手権大会 127名</t>
    <rPh sb="0" eb="20">
      <t>５２３</t>
    </rPh>
    <rPh sb="24" eb="25">
      <t>メイ</t>
    </rPh>
    <phoneticPr fontId="3"/>
  </si>
  <si>
    <t>第3回大阪クイーンカップ</t>
    <rPh sb="0" eb="1">
      <t>５１</t>
    </rPh>
    <phoneticPr fontId="3"/>
  </si>
  <si>
    <t>第3回大阪クイーンカップ 52名</t>
    <rPh sb="0" eb="1">
      <t>５１</t>
    </rPh>
    <rPh sb="15" eb="16">
      <t>メイ</t>
    </rPh>
    <phoneticPr fontId="3"/>
  </si>
  <si>
    <t>第31回関東オープン 第31回関東レディースオープン</t>
    <rPh sb="0" eb="10">
      <t>６２０</t>
    </rPh>
    <rPh sb="11" eb="26">
      <t>６２０</t>
    </rPh>
    <phoneticPr fontId="7"/>
  </si>
  <si>
    <t>第23回サマーカップ</t>
    <rPh sb="0" eb="1">
      <t>ダイ</t>
    </rPh>
    <rPh sb="3" eb="4">
      <t>カイ</t>
    </rPh>
    <phoneticPr fontId="3"/>
  </si>
  <si>
    <t>第23回サマーカップ 229名</t>
    <rPh sb="0" eb="1">
      <t>ダイ</t>
    </rPh>
    <rPh sb="3" eb="4">
      <t>カイ</t>
    </rPh>
    <rPh sb="14" eb="15">
      <t>メイ</t>
    </rPh>
    <phoneticPr fontId="3"/>
  </si>
  <si>
    <t>第20回東海グランプリ　同第15回東海レディース</t>
    <rPh sb="0" eb="1">
      <t>ダイ</t>
    </rPh>
    <rPh sb="3" eb="4">
      <t>カイ</t>
    </rPh>
    <rPh sb="4" eb="6">
      <t>トウカイ</t>
    </rPh>
    <rPh sb="12" eb="13">
      <t>ドウ</t>
    </rPh>
    <rPh sb="13" eb="14">
      <t>ダイ</t>
    </rPh>
    <rPh sb="16" eb="17">
      <t>カイ</t>
    </rPh>
    <rPh sb="17" eb="19">
      <t>トウカイ</t>
    </rPh>
    <phoneticPr fontId="3"/>
  </si>
  <si>
    <t>第20回東海グランプリ　同第15回東海レディース 193名</t>
    <rPh sb="0" eb="1">
      <t>ダイ</t>
    </rPh>
    <rPh sb="3" eb="4">
      <t>カイ</t>
    </rPh>
    <rPh sb="4" eb="6">
      <t>トウカイ</t>
    </rPh>
    <rPh sb="12" eb="13">
      <t>ドウ</t>
    </rPh>
    <rPh sb="13" eb="14">
      <t>ダイ</t>
    </rPh>
    <rPh sb="16" eb="17">
      <t>カイ</t>
    </rPh>
    <rPh sb="17" eb="19">
      <t>トウカイ</t>
    </rPh>
    <rPh sb="28" eb="29">
      <t>メイ</t>
    </rPh>
    <phoneticPr fontId="3"/>
  </si>
  <si>
    <t>第29回北陸オープン</t>
    <rPh sb="0" eb="1">
      <t>ダイ</t>
    </rPh>
    <rPh sb="3" eb="4">
      <t>カイ</t>
    </rPh>
    <rPh sb="4" eb="6">
      <t>ホクリク</t>
    </rPh>
    <phoneticPr fontId="3"/>
  </si>
  <si>
    <t>第29回北陸オープン 286名</t>
    <rPh sb="0" eb="1">
      <t>ダイ</t>
    </rPh>
    <rPh sb="3" eb="4">
      <t>カイ</t>
    </rPh>
    <rPh sb="4" eb="6">
      <t>ホクリク</t>
    </rPh>
    <rPh sb="14" eb="15">
      <t>メイ</t>
    </rPh>
    <phoneticPr fontId="3"/>
  </si>
  <si>
    <t>第48回全日本選手権大会（10ボール国際オープン）男子 同9ﾎﾞｰﾙ女子</t>
    <rPh sb="0" eb="1">
      <t>ダイ</t>
    </rPh>
    <rPh sb="3" eb="4">
      <t>カイ</t>
    </rPh>
    <rPh sb="4" eb="7">
      <t>ゼンニホン</t>
    </rPh>
    <rPh sb="7" eb="10">
      <t>センシュケン</t>
    </rPh>
    <rPh sb="10" eb="12">
      <t>タイカイ</t>
    </rPh>
    <rPh sb="18" eb="20">
      <t>コクサイ</t>
    </rPh>
    <rPh sb="25" eb="27">
      <t>ダンシ</t>
    </rPh>
    <rPh sb="28" eb="29">
      <t>ドウ</t>
    </rPh>
    <rPh sb="34" eb="36">
      <t>ジョシ</t>
    </rPh>
    <phoneticPr fontId="3"/>
  </si>
  <si>
    <t>第48回全日本選手権大会（10ボール国際オープン）男子 同9ﾎﾞｰﾙ女子 192名</t>
    <rPh sb="0" eb="1">
      <t>ダイ</t>
    </rPh>
    <rPh sb="3" eb="4">
      <t>カイ</t>
    </rPh>
    <rPh sb="4" eb="7">
      <t>ゼンニホン</t>
    </rPh>
    <rPh sb="7" eb="10">
      <t>センシュケン</t>
    </rPh>
    <rPh sb="10" eb="12">
      <t>タイカイ</t>
    </rPh>
    <rPh sb="18" eb="20">
      <t>コクサイ</t>
    </rPh>
    <rPh sb="25" eb="27">
      <t>ダンシ</t>
    </rPh>
    <rPh sb="28" eb="29">
      <t>ドウ</t>
    </rPh>
    <rPh sb="34" eb="36">
      <t>ジョシ</t>
    </rPh>
    <rPh sb="40" eb="41">
      <t>メイ</t>
    </rPh>
    <phoneticPr fontId="3"/>
  </si>
  <si>
    <t>操作ﾐｽによる誤出金分入金</t>
    <rPh sb="10" eb="11">
      <t>ブン</t>
    </rPh>
    <rPh sb="11" eb="13">
      <t>ニュウキン</t>
    </rPh>
    <phoneticPr fontId="3"/>
  </si>
  <si>
    <t>　</t>
    <phoneticPr fontId="3"/>
  </si>
  <si>
    <t>中止</t>
    <rPh sb="0" eb="2">
      <t>チュウシ</t>
    </rPh>
    <phoneticPr fontId="3"/>
  </si>
  <si>
    <t>第4回全日本アマチュアバンド選手権大会</t>
  </si>
  <si>
    <t>第4回全日本アマチュアバンド選手権大会</t>
    <rPh sb="0" eb="1">
      <t>ダイ</t>
    </rPh>
    <phoneticPr fontId="3"/>
  </si>
  <si>
    <t>第4回全日本アマチュアバンド選手権大会 14名</t>
    <rPh sb="0" eb="1">
      <t>ダイ</t>
    </rPh>
    <rPh sb="22" eb="23">
      <t>メイ</t>
    </rPh>
    <phoneticPr fontId="3"/>
  </si>
  <si>
    <t>第21回京都オープン</t>
  </si>
  <si>
    <t>第21回京都オープン</t>
    <rPh sb="0" eb="10">
      <t>２１４</t>
    </rPh>
    <phoneticPr fontId="3"/>
  </si>
  <si>
    <t>第21回京都オープン 241名</t>
  </si>
  <si>
    <t>第21回京都オープン 241名</t>
    <rPh sb="0" eb="10">
      <t>２１４</t>
    </rPh>
    <rPh sb="14" eb="15">
      <t>メイ</t>
    </rPh>
    <phoneticPr fontId="3"/>
  </si>
  <si>
    <t>北海道支部</t>
    <rPh sb="0" eb="3">
      <t>ホッカイドウ</t>
    </rPh>
    <rPh sb="3" eb="5">
      <t>シブ</t>
    </rPh>
    <phoneticPr fontId="3"/>
  </si>
  <si>
    <t>東北支部</t>
    <rPh sb="0" eb="2">
      <t>トウホク</t>
    </rPh>
    <rPh sb="2" eb="4">
      <t>シブ</t>
    </rPh>
    <phoneticPr fontId="3"/>
  </si>
  <si>
    <t>関東支部</t>
    <rPh sb="0" eb="2">
      <t>カントウ</t>
    </rPh>
    <rPh sb="2" eb="4">
      <t>シブ</t>
    </rPh>
    <phoneticPr fontId="3"/>
  </si>
  <si>
    <t>埼玉支部</t>
    <rPh sb="0" eb="2">
      <t>サイタマ</t>
    </rPh>
    <rPh sb="2" eb="4">
      <t>シブ</t>
    </rPh>
    <phoneticPr fontId="3"/>
  </si>
  <si>
    <t>神奈川支部</t>
    <rPh sb="0" eb="3">
      <t>カナガワ</t>
    </rPh>
    <rPh sb="3" eb="5">
      <t>シブ</t>
    </rPh>
    <phoneticPr fontId="3"/>
  </si>
  <si>
    <t>千葉支部</t>
    <rPh sb="0" eb="2">
      <t>チバ</t>
    </rPh>
    <rPh sb="2" eb="4">
      <t>シブ</t>
    </rPh>
    <phoneticPr fontId="3"/>
  </si>
  <si>
    <t>静岡支部</t>
    <rPh sb="0" eb="2">
      <t>シズオカ</t>
    </rPh>
    <rPh sb="2" eb="4">
      <t>シブ</t>
    </rPh>
    <phoneticPr fontId="3"/>
  </si>
  <si>
    <t>中部支部</t>
    <rPh sb="0" eb="2">
      <t>チュウブ</t>
    </rPh>
    <rPh sb="2" eb="4">
      <t>シブ</t>
    </rPh>
    <phoneticPr fontId="3"/>
  </si>
  <si>
    <t>関西支部</t>
    <rPh sb="0" eb="2">
      <t>カンサイ</t>
    </rPh>
    <rPh sb="2" eb="4">
      <t>シブ</t>
    </rPh>
    <phoneticPr fontId="3"/>
  </si>
  <si>
    <t>北陸支部</t>
    <rPh sb="0" eb="2">
      <t>ホクリク</t>
    </rPh>
    <rPh sb="2" eb="4">
      <t>シブ</t>
    </rPh>
    <phoneticPr fontId="3"/>
  </si>
  <si>
    <t>中国支部</t>
    <rPh sb="0" eb="2">
      <t>チュウゴク</t>
    </rPh>
    <rPh sb="2" eb="4">
      <t>シブ</t>
    </rPh>
    <phoneticPr fontId="3"/>
  </si>
  <si>
    <t>四国支部</t>
    <rPh sb="0" eb="2">
      <t>シコク</t>
    </rPh>
    <rPh sb="2" eb="4">
      <t>シブ</t>
    </rPh>
    <phoneticPr fontId="3"/>
  </si>
  <si>
    <t>九州支部</t>
    <rPh sb="0" eb="2">
      <t>キュウシュウ</t>
    </rPh>
    <rPh sb="2" eb="4">
      <t>シブ</t>
    </rPh>
    <phoneticPr fontId="3"/>
  </si>
  <si>
    <t>沖縄支部</t>
    <rPh sb="0" eb="2">
      <t>オキナワ</t>
    </rPh>
    <rPh sb="2" eb="4">
      <t>シブ</t>
    </rPh>
    <phoneticPr fontId="3"/>
  </si>
  <si>
    <t>JSA</t>
    <phoneticPr fontId="3"/>
  </si>
  <si>
    <t>JWBA</t>
    <phoneticPr fontId="3"/>
  </si>
  <si>
    <t xml:space="preserve">  (震災ﾆﾖﾘ免除)</t>
    <rPh sb="3" eb="5">
      <t>シンサイ</t>
    </rPh>
    <rPh sb="8" eb="10">
      <t>メンジョ</t>
    </rPh>
    <phoneticPr fontId="3"/>
  </si>
  <si>
    <t>JPBA</t>
    <phoneticPr fontId="3"/>
  </si>
  <si>
    <t>JPBF</t>
    <phoneticPr fontId="3"/>
  </si>
  <si>
    <t>未収</t>
    <rPh sb="0" eb="2">
      <t>ミシュウ</t>
    </rPh>
    <phoneticPr fontId="3"/>
  </si>
  <si>
    <t>支部割当管理表</t>
    <rPh sb="0" eb="2">
      <t>シブ</t>
    </rPh>
    <rPh sb="2" eb="4">
      <t>ワリアテ</t>
    </rPh>
    <rPh sb="4" eb="6">
      <t>カンリ</t>
    </rPh>
    <rPh sb="6" eb="7">
      <t>ヒョウ</t>
    </rPh>
    <phoneticPr fontId="3"/>
  </si>
  <si>
    <t xml:space="preserve"> </t>
    <phoneticPr fontId="3"/>
  </si>
  <si>
    <t xml:space="preserve"> </t>
    <phoneticPr fontId="3"/>
  </si>
  <si>
    <t>第16回全日本ジュニアナインボール選手権大会（ＪＯＣカップ） 助成</t>
    <rPh sb="0" eb="1">
      <t>４</t>
    </rPh>
    <rPh sb="31" eb="33">
      <t>ジョセイ</t>
    </rPh>
    <phoneticPr fontId="7"/>
  </si>
  <si>
    <t>平成28年度分　支部割当協力金</t>
    <phoneticPr fontId="7"/>
  </si>
  <si>
    <t>第4回全日本アマチュアバンド選手権大会 14名</t>
  </si>
  <si>
    <t>第16回全日本ジュニアナインボール選手権大会（ＪＯＣカップ） 助成</t>
  </si>
  <si>
    <t>平成28年度分　支部割当協力金</t>
  </si>
  <si>
    <t>世界選手権ナインボール第3位</t>
  </si>
  <si>
    <t>世界選手権ナインボール第3位</t>
    <rPh sb="0" eb="2">
      <t>セカイ</t>
    </rPh>
    <rPh sb="2" eb="5">
      <t>センシュケン</t>
    </rPh>
    <rPh sb="11" eb="12">
      <t>ダイ</t>
    </rPh>
    <rPh sb="13" eb="14">
      <t>イ</t>
    </rPh>
    <phoneticPr fontId="3"/>
  </si>
  <si>
    <t>27年度　世界選手権</t>
    <rPh sb="2" eb="4">
      <t>ネンド</t>
    </rPh>
    <rPh sb="5" eb="10">
      <t>セカイセンシュケン</t>
    </rPh>
    <phoneticPr fontId="3"/>
  </si>
  <si>
    <t>9ﾎﾞｰﾙ</t>
    <phoneticPr fontId="3"/>
  </si>
  <si>
    <t>第3位</t>
    <rPh sb="0" eb="1">
      <t>ダイ</t>
    </rPh>
    <rPh sb="2" eb="3">
      <t>イ</t>
    </rPh>
    <phoneticPr fontId="3"/>
  </si>
  <si>
    <t>NBA27年度末</t>
    <rPh sb="5" eb="7">
      <t>ネンド</t>
    </rPh>
    <rPh sb="7" eb="8">
      <t>マツ</t>
    </rPh>
    <phoneticPr fontId="7"/>
  </si>
  <si>
    <t>NBA28年度期首</t>
    <rPh sb="5" eb="7">
      <t>ネンド</t>
    </rPh>
    <rPh sb="7" eb="9">
      <t>キシュ</t>
    </rPh>
    <phoneticPr fontId="3"/>
  </si>
  <si>
    <t>16/2/30</t>
    <phoneticPr fontId="3"/>
  </si>
  <si>
    <t>第19回全日本プロバンド選手権大会</t>
    <rPh sb="0" eb="1">
      <t>１</t>
    </rPh>
    <rPh sb="3" eb="4">
      <t>カイ</t>
    </rPh>
    <rPh sb="4" eb="7">
      <t>ゼンニホン</t>
    </rPh>
    <rPh sb="12" eb="15">
      <t>センシュケン</t>
    </rPh>
    <rPh sb="15" eb="17">
      <t>タイカイ</t>
    </rPh>
    <phoneticPr fontId="7"/>
  </si>
  <si>
    <t>第14回全日本シニアスリークッション選手権大会</t>
  </si>
  <si>
    <t>支払済</t>
    <rPh sb="0" eb="2">
      <t>シハライ</t>
    </rPh>
    <rPh sb="2" eb="3">
      <t>スミ</t>
    </rPh>
    <phoneticPr fontId="3"/>
  </si>
  <si>
    <t>公認料</t>
    <rPh sb="0" eb="2">
      <t>コウニン</t>
    </rPh>
    <rPh sb="2" eb="3">
      <t>リョウ</t>
    </rPh>
    <phoneticPr fontId="3"/>
  </si>
  <si>
    <t>未収金　総計</t>
    <rPh sb="0" eb="3">
      <t>ミシュウキン</t>
    </rPh>
    <rPh sb="4" eb="6">
      <t>ソウケイ</t>
    </rPh>
    <phoneticPr fontId="3"/>
  </si>
  <si>
    <t>支部負担</t>
    <rPh sb="0" eb="2">
      <t>シブ</t>
    </rPh>
    <rPh sb="2" eb="4">
      <t>フタン</t>
    </rPh>
    <phoneticPr fontId="3"/>
  </si>
  <si>
    <t>協力金平成27年度決算</t>
    <rPh sb="0" eb="3">
      <t>キョウリョクキン</t>
    </rPh>
    <rPh sb="3" eb="5">
      <t>ヘイセイ</t>
    </rPh>
    <rPh sb="7" eb="9">
      <t>ネンド</t>
    </rPh>
    <rPh sb="9" eb="11">
      <t>ケッサン</t>
    </rPh>
    <phoneticPr fontId="3"/>
  </si>
  <si>
    <t>大会名</t>
    <rPh sb="0" eb="2">
      <t>タイカイ</t>
    </rPh>
    <rPh sb="2" eb="3">
      <t>メイ</t>
    </rPh>
    <phoneticPr fontId="3"/>
  </si>
  <si>
    <t>参加×200</t>
    <rPh sb="0" eb="2">
      <t>サンカ</t>
    </rPh>
    <phoneticPr fontId="3"/>
  </si>
  <si>
    <t>協力金平成27年度未収金</t>
    <rPh sb="0" eb="3">
      <t>キョウリョクキン</t>
    </rPh>
    <rPh sb="3" eb="5">
      <t>ヘイセイ</t>
    </rPh>
    <rPh sb="7" eb="9">
      <t>ネンド</t>
    </rPh>
    <rPh sb="9" eb="11">
      <t>ミシュウ</t>
    </rPh>
    <rPh sb="11" eb="12">
      <t>キン</t>
    </rPh>
    <phoneticPr fontId="3"/>
  </si>
  <si>
    <t>支部名</t>
    <rPh sb="0" eb="2">
      <t>シブ</t>
    </rPh>
    <rPh sb="2" eb="3">
      <t>メイ</t>
    </rPh>
    <phoneticPr fontId="3"/>
  </si>
  <si>
    <t>第22回東京オープンスリークッショントーナメント</t>
  </si>
  <si>
    <t>第22回東京オープンスリークッショントーナメント</t>
    <rPh sb="0" eb="24">
      <t>２１３</t>
    </rPh>
    <phoneticPr fontId="3"/>
  </si>
  <si>
    <t>第22回東京オープンスリークッショントーナメント　56名</t>
    <rPh sb="0" eb="24">
      <t>２１３</t>
    </rPh>
    <rPh sb="27" eb="28">
      <t>メイ</t>
    </rPh>
    <phoneticPr fontId="3"/>
  </si>
  <si>
    <t>JPBF</t>
    <phoneticPr fontId="3"/>
  </si>
  <si>
    <r>
      <t>未収(</t>
    </r>
    <r>
      <rPr>
        <sz val="11"/>
        <rFont val="ＭＳ Ｐゴシック"/>
        <family val="3"/>
        <charset val="128"/>
      </rPr>
      <t>NBA会計口座より振替)</t>
    </r>
    <rPh sb="0" eb="2">
      <t>ミシュウ</t>
    </rPh>
    <rPh sb="6" eb="8">
      <t>カイケイ</t>
    </rPh>
    <rPh sb="8" eb="10">
      <t>コウザ</t>
    </rPh>
    <rPh sb="12" eb="14">
      <t>フリカエ</t>
    </rPh>
    <phoneticPr fontId="3"/>
  </si>
  <si>
    <t>平成27年度分　支部割当協力金</t>
    <phoneticPr fontId="7"/>
  </si>
  <si>
    <r>
      <rPr>
        <sz val="11"/>
        <color indexed="10"/>
        <rFont val="ＭＳ Ｐゴシック"/>
        <family val="3"/>
        <charset val="128"/>
      </rPr>
      <t>赤数字</t>
    </r>
    <r>
      <rPr>
        <sz val="11"/>
        <rFont val="ＭＳ Ｐゴシック"/>
        <family val="3"/>
        <charset val="128"/>
      </rPr>
      <t xml:space="preserve"> は前年度未収金の支払</t>
    </r>
    <rPh sb="0" eb="1">
      <t>アカ</t>
    </rPh>
    <rPh sb="1" eb="3">
      <t>スウジ</t>
    </rPh>
    <rPh sb="5" eb="8">
      <t>ゼンネンド</t>
    </rPh>
    <rPh sb="8" eb="11">
      <t>ミシュウキン</t>
    </rPh>
    <rPh sb="12" eb="14">
      <t>シハライ</t>
    </rPh>
    <phoneticPr fontId="3"/>
  </si>
  <si>
    <t>公認料 30000､記載料10000 振込</t>
    <rPh sb="0" eb="2">
      <t>コウニン</t>
    </rPh>
    <rPh sb="2" eb="3">
      <t>リョウ</t>
    </rPh>
    <rPh sb="10" eb="13">
      <t>キサイリョウ</t>
    </rPh>
    <rPh sb="19" eb="21">
      <t>フリコミ</t>
    </rPh>
    <phoneticPr fontId="3"/>
  </si>
  <si>
    <t>第40回全日本アマチュア9ボール選手権大会　32回同B 17回同女子</t>
  </si>
  <si>
    <t>第40回全日本アマチュア9ボール選手権大会　32回同B 17回同女子</t>
    <rPh sb="0" eb="34">
      <t>５２１</t>
    </rPh>
    <phoneticPr fontId="7"/>
  </si>
  <si>
    <t>第73回全日本スリークッション選手権大会 参加42名</t>
  </si>
  <si>
    <t>第73回全日本スリークッション選手権大会 参加42名</t>
    <rPh sb="0" eb="20">
      <t>５０３</t>
    </rPh>
    <rPh sb="21" eb="23">
      <t>サンカ</t>
    </rPh>
    <rPh sb="25" eb="26">
      <t>メイ</t>
    </rPh>
    <phoneticPr fontId="7"/>
  </si>
  <si>
    <t>第73回全日本スリークッション選手権大会</t>
  </si>
  <si>
    <t>第14回全日本シニアスリークッション選手権大会</t>
    <rPh sb="0" eb="1">
      <t>１０</t>
    </rPh>
    <rPh sb="3" eb="4">
      <t>カイ</t>
    </rPh>
    <rPh sb="4" eb="7">
      <t>ゼンニホン</t>
    </rPh>
    <rPh sb="18" eb="21">
      <t>センシュケン</t>
    </rPh>
    <rPh sb="21" eb="23">
      <t>タイカイ</t>
    </rPh>
    <phoneticPr fontId="7"/>
  </si>
  <si>
    <t>第14回全日本シニアスリークッション選手権大会　40名</t>
  </si>
  <si>
    <t>第14回全日本シニアスリークッション選手権大会　40名</t>
    <rPh sb="0" eb="1">
      <t>１０</t>
    </rPh>
    <rPh sb="3" eb="4">
      <t>カイ</t>
    </rPh>
    <rPh sb="4" eb="7">
      <t>ゼンニホン</t>
    </rPh>
    <rPh sb="18" eb="21">
      <t>センシュケン</t>
    </rPh>
    <rPh sb="21" eb="23">
      <t>タイカイ</t>
    </rPh>
    <rPh sb="26" eb="27">
      <t>メイ</t>
    </rPh>
    <phoneticPr fontId="7"/>
  </si>
  <si>
    <t>第40回全日本アマチュア9ボール選手権大会　32回同B 17回同女子　316名</t>
  </si>
  <si>
    <t>第40回全日本アマチュア9ボール選手権大会　32回同B 17回同女子　316名</t>
    <rPh sb="0" eb="34">
      <t>５２１</t>
    </rPh>
    <rPh sb="38" eb="39">
      <t>メイ</t>
    </rPh>
    <phoneticPr fontId="7"/>
  </si>
  <si>
    <t>大会協力金 200×316名　振込</t>
    <rPh sb="0" eb="2">
      <t>タイカイ</t>
    </rPh>
    <rPh sb="2" eb="5">
      <t>キョウリョクキン</t>
    </rPh>
    <rPh sb="13" eb="14">
      <t>メイ</t>
    </rPh>
    <rPh sb="15" eb="17">
      <t>フリコミ</t>
    </rPh>
    <phoneticPr fontId="3"/>
  </si>
  <si>
    <t>支払い状況</t>
    <rPh sb="0" eb="2">
      <t>シハラ</t>
    </rPh>
    <rPh sb="3" eb="5">
      <t>ジョウキョウ</t>
    </rPh>
    <phoneticPr fontId="3"/>
  </si>
  <si>
    <t>本会計口座</t>
    <rPh sb="0" eb="1">
      <t>ホン</t>
    </rPh>
    <rPh sb="1" eb="3">
      <t>カイケイ</t>
    </rPh>
    <rPh sb="3" eb="5">
      <t>コウザ</t>
    </rPh>
    <phoneticPr fontId="3"/>
  </si>
  <si>
    <t>27全日本プロ選手権　アダムジャパン杯</t>
    <phoneticPr fontId="7"/>
  </si>
  <si>
    <t>開催前振込</t>
    <rPh sb="0" eb="2">
      <t>カイサイ</t>
    </rPh>
    <rPh sb="2" eb="3">
      <t>マエ</t>
    </rPh>
    <rPh sb="3" eb="5">
      <t>フリコミ</t>
    </rPh>
    <phoneticPr fontId="3"/>
  </si>
  <si>
    <t>通帳期首残高</t>
    <rPh sb="0" eb="2">
      <t>ツウチョウ</t>
    </rPh>
    <rPh sb="2" eb="4">
      <t>キシュ</t>
    </rPh>
    <rPh sb="4" eb="6">
      <t>ザンダカ</t>
    </rPh>
    <phoneticPr fontId="3"/>
  </si>
  <si>
    <t>期末残高</t>
    <rPh sb="0" eb="2">
      <t>キマツ</t>
    </rPh>
    <rPh sb="2" eb="4">
      <t>ザンダカ</t>
    </rPh>
    <phoneticPr fontId="3"/>
  </si>
  <si>
    <t>15/7/8 二重振込 27年度分返却</t>
  </si>
  <si>
    <t>15/7/8 二重振込 27年度分返却</t>
    <rPh sb="7" eb="9">
      <t>ニジュウ</t>
    </rPh>
    <rPh sb="9" eb="11">
      <t>フリコミ</t>
    </rPh>
    <rPh sb="14" eb="16">
      <t>ネンド</t>
    </rPh>
    <rPh sb="16" eb="17">
      <t>ブン</t>
    </rPh>
    <rPh sb="17" eb="19">
      <t>ヘンキャク</t>
    </rPh>
    <phoneticPr fontId="7"/>
  </si>
  <si>
    <t>第23回全日本女子スリークッション選手権大会</t>
  </si>
  <si>
    <t>第23回全日本女子スリークッション選手権大会 10名</t>
  </si>
  <si>
    <t>第23回全日本女子スリークッション選手権大会 10名</t>
    <rPh sb="0" eb="22">
      <t>６１１</t>
    </rPh>
    <rPh sb="25" eb="26">
      <t>メイ</t>
    </rPh>
    <phoneticPr fontId="7"/>
  </si>
  <si>
    <t>第15回全日本スヌーカー選手権大会</t>
  </si>
  <si>
    <t>第15回全日本スヌーカー選手権大会 32名</t>
  </si>
  <si>
    <t>第15回全日本スヌーカー選手権大会 32名</t>
    <rPh sb="0" eb="17">
      <t>５２８</t>
    </rPh>
    <rPh sb="20" eb="21">
      <t>メイ</t>
    </rPh>
    <phoneticPr fontId="7"/>
  </si>
  <si>
    <t>第32回関東オープン　同レディースオープン 参加 238名</t>
  </si>
  <si>
    <t>第32回関東オープン　同レディースオープン 参加 238名</t>
    <rPh sb="0" eb="21">
      <t>６１８</t>
    </rPh>
    <rPh sb="22" eb="24">
      <t>サンカ</t>
    </rPh>
    <rPh sb="28" eb="29">
      <t>メイ</t>
    </rPh>
    <phoneticPr fontId="7"/>
  </si>
  <si>
    <t>第29回ジャパンオープン10ボール男子　同9ボール女子 参加 509名</t>
  </si>
  <si>
    <t>第29回ジャパンオープン10ボール男子　同9ボール女子 参加 509名</t>
    <rPh sb="0" eb="27">
      <t>７１６</t>
    </rPh>
    <rPh sb="28" eb="30">
      <t>サンカ</t>
    </rPh>
    <rPh sb="34" eb="35">
      <t>メイ</t>
    </rPh>
    <phoneticPr fontId="7"/>
  </si>
  <si>
    <t>公認料､記載料はJPBA</t>
    <rPh sb="0" eb="3">
      <t>コウニンリョウ</t>
    </rPh>
    <rPh sb="4" eb="6">
      <t>キサイ</t>
    </rPh>
    <rPh sb="6" eb="7">
      <t>リョウ</t>
    </rPh>
    <phoneticPr fontId="7"/>
  </si>
  <si>
    <r>
      <t>公認料､記載料はJ</t>
    </r>
    <r>
      <rPr>
        <sz val="11"/>
        <rFont val="ＭＳ Ｐゴシック"/>
        <family val="3"/>
        <charset val="128"/>
      </rPr>
      <t>PBAより</t>
    </r>
    <rPh sb="0" eb="3">
      <t>コウニンリョウ</t>
    </rPh>
    <rPh sb="4" eb="7">
      <t>キサイリョウ</t>
    </rPh>
    <phoneticPr fontId="3"/>
  </si>
  <si>
    <t>第19回全日本プロバンド選手権大会</t>
    <phoneticPr fontId="3"/>
  </si>
  <si>
    <t>第19回全日本プロバンド選手権大会</t>
    <phoneticPr fontId="3"/>
  </si>
  <si>
    <t>大会 参加×200未収</t>
    <rPh sb="0" eb="2">
      <t>タイカイ</t>
    </rPh>
    <rPh sb="3" eb="5">
      <t>サンカ</t>
    </rPh>
    <rPh sb="9" eb="11">
      <t>ミシュウ</t>
    </rPh>
    <phoneticPr fontId="3"/>
  </si>
  <si>
    <t>第48回全日本カードル47/2選手権大会 12名</t>
    <rPh sb="0" eb="20">
      <t>９０３</t>
    </rPh>
    <rPh sb="23" eb="24">
      <t>メイ</t>
    </rPh>
    <phoneticPr fontId="7"/>
  </si>
  <si>
    <t>29年度</t>
    <rPh sb="2" eb="4">
      <t>ネンド</t>
    </rPh>
    <phoneticPr fontId="3"/>
  </si>
  <si>
    <t>30年度</t>
    <rPh sb="2" eb="4">
      <t>ネンド</t>
    </rPh>
    <phoneticPr fontId="3"/>
  </si>
  <si>
    <t>31年度</t>
    <rPh sb="2" eb="4">
      <t>ネンド</t>
    </rPh>
    <phoneticPr fontId="3"/>
  </si>
  <si>
    <t>科目</t>
    <rPh sb="0" eb="2">
      <t>カモク</t>
    </rPh>
    <phoneticPr fontId="7"/>
  </si>
  <si>
    <t>27JAPAN CUP</t>
    <phoneticPr fontId="7"/>
  </si>
  <si>
    <t>第27回KBC 3C JAPAN CUP</t>
  </si>
  <si>
    <t>第27回KBC 3C JAPAN CUP</t>
    <rPh sb="0" eb="1">
      <t>１</t>
    </rPh>
    <rPh sb="3" eb="4">
      <t>カイ</t>
    </rPh>
    <phoneticPr fontId="7"/>
  </si>
  <si>
    <t>ｶﾚﾝﾀﾞｰ非掲載 公認料ﾉﾐ</t>
    <rPh sb="6" eb="7">
      <t>ヒ</t>
    </rPh>
    <rPh sb="7" eb="9">
      <t>ケイサイ</t>
    </rPh>
    <rPh sb="10" eb="12">
      <t>コウニン</t>
    </rPh>
    <rPh sb="12" eb="13">
      <t>リョウ</t>
    </rPh>
    <phoneticPr fontId="7"/>
  </si>
  <si>
    <t>JPBA 東海</t>
    <rPh sb="5" eb="7">
      <t>トウカイ</t>
    </rPh>
    <phoneticPr fontId="7"/>
  </si>
  <si>
    <t>第21回東海グランプリ　同第16回東海レディース 203名</t>
  </si>
  <si>
    <t>第21回東海グランプリ　同第16回東海レディース 203名</t>
    <rPh sb="0" eb="24">
      <t>９１７</t>
    </rPh>
    <rPh sb="28" eb="29">
      <t>メイ</t>
    </rPh>
    <phoneticPr fontId="7"/>
  </si>
  <si>
    <t>所勘治</t>
    <rPh sb="0" eb="3">
      <t>トコロ</t>
    </rPh>
    <phoneticPr fontId="7"/>
  </si>
  <si>
    <t>世界選手権女子ｽﾘｰｸｯｼｮﾝ 第3位 肥田緒里恵</t>
  </si>
  <si>
    <t>世界選手権女子ｽﾘｰｸｯｼｮﾝ 第3位 肥田緒里恵</t>
    <rPh sb="0" eb="2">
      <t>セカイ</t>
    </rPh>
    <rPh sb="2" eb="5">
      <t>センシュケン</t>
    </rPh>
    <rPh sb="5" eb="7">
      <t>ジョシ</t>
    </rPh>
    <rPh sb="16" eb="17">
      <t>ダイ</t>
    </rPh>
    <rPh sb="18" eb="19">
      <t>イ</t>
    </rPh>
    <phoneticPr fontId="3"/>
  </si>
  <si>
    <t>世界選手権女子ｽﾘｰｸｯｼｮﾝ 第3位 西本優子</t>
  </si>
  <si>
    <t>世界選手権女子ｽﾘｰｸｯｼｮﾝ 第3位 西本優子</t>
    <rPh sb="0" eb="2">
      <t>セカイ</t>
    </rPh>
    <rPh sb="2" eb="5">
      <t>センシュケン</t>
    </rPh>
    <rPh sb="5" eb="7">
      <t>ジョシ</t>
    </rPh>
    <rPh sb="16" eb="17">
      <t>ダイ</t>
    </rPh>
    <rPh sb="18" eb="19">
      <t>イ</t>
    </rPh>
    <phoneticPr fontId="3"/>
  </si>
  <si>
    <t>JPBA 東海</t>
    <phoneticPr fontId="3"/>
  </si>
  <si>
    <t>世界女子ｽﾘｰｸｯｼｮﾝ選手権</t>
    <rPh sb="0" eb="2">
      <t>セカイ</t>
    </rPh>
    <rPh sb="2" eb="4">
      <t>ジョシ</t>
    </rPh>
    <rPh sb="12" eb="15">
      <t>センシュケン</t>
    </rPh>
    <phoneticPr fontId="3"/>
  </si>
  <si>
    <t>3C</t>
    <phoneticPr fontId="3"/>
  </si>
  <si>
    <t>肥田緒里恵</t>
  </si>
  <si>
    <t>西本優子</t>
    <rPh sb="0" eb="2">
      <t>ニシモト</t>
    </rPh>
    <rPh sb="2" eb="4">
      <t>ユウコ</t>
    </rPh>
    <phoneticPr fontId="3"/>
  </si>
  <si>
    <t>第15回全日本シニアスリークッション選手権大会　44名</t>
  </si>
  <si>
    <t>第15回全日本シニアスリークッション選手権大会　44名</t>
    <rPh sb="0" eb="1">
      <t>１０</t>
    </rPh>
    <rPh sb="26" eb="27">
      <t>メイ</t>
    </rPh>
    <phoneticPr fontId="7"/>
  </si>
  <si>
    <t>第15回全日本シニアスリークッション選手権大会</t>
  </si>
  <si>
    <t>第15回全日本シニアスリークッション選手権大会</t>
    <rPh sb="0" eb="1">
      <t>１０</t>
    </rPh>
    <phoneticPr fontId="7"/>
  </si>
  <si>
    <t>第19回全日本プロバンド選手権大会　9名</t>
  </si>
  <si>
    <t>第19回全日本プロバンド選手権大会　9名</t>
    <rPh sb="0" eb="1">
      <t>１</t>
    </rPh>
    <rPh sb="2" eb="17">
      <t>０３</t>
    </rPh>
    <rPh sb="19" eb="20">
      <t>メイ</t>
    </rPh>
    <phoneticPr fontId="7"/>
  </si>
  <si>
    <t>第59回全日本四ﾂ球選手権大会</t>
  </si>
  <si>
    <t>第59回全日本四ﾂ球選手権大会</t>
    <rPh sb="0" eb="1">
      <t>ダイ</t>
    </rPh>
    <rPh sb="3" eb="4">
      <t>カイ</t>
    </rPh>
    <rPh sb="4" eb="7">
      <t>ゼンニホン</t>
    </rPh>
    <rPh sb="7" eb="8">
      <t>４</t>
    </rPh>
    <rPh sb="9" eb="10">
      <t>タマ</t>
    </rPh>
    <rPh sb="10" eb="13">
      <t>センシュケン</t>
    </rPh>
    <rPh sb="13" eb="15">
      <t>タイカイ</t>
    </rPh>
    <phoneticPr fontId="7"/>
  </si>
  <si>
    <t>第48回全日本カードル47/2選手権大会</t>
  </si>
  <si>
    <t>第59回全日本四ﾂ球選手権大会 24名</t>
  </si>
  <si>
    <t>第59回全日本四ﾂ球選手権大会 24名</t>
    <rPh sb="0" eb="1">
      <t>ダイ</t>
    </rPh>
    <rPh sb="3" eb="4">
      <t>カイ</t>
    </rPh>
    <rPh sb="4" eb="7">
      <t>ゼンニホン</t>
    </rPh>
    <rPh sb="7" eb="8">
      <t>４</t>
    </rPh>
    <rPh sb="9" eb="10">
      <t>タマ</t>
    </rPh>
    <rPh sb="10" eb="13">
      <t>センシュケン</t>
    </rPh>
    <rPh sb="13" eb="15">
      <t>タイカイ</t>
    </rPh>
    <rPh sb="18" eb="19">
      <t>メイ</t>
    </rPh>
    <phoneticPr fontId="7"/>
  </si>
  <si>
    <t>第48回全日本カードル47/2選手権大会 12名</t>
  </si>
  <si>
    <t>JPBF 中部</t>
  </si>
  <si>
    <t>JPBF 中部</t>
    <rPh sb="5" eb="7">
      <t>チュウブ</t>
    </rPh>
    <phoneticPr fontId="7"/>
  </si>
  <si>
    <t>第66回全日本アマチュアスリークッション選手権大会</t>
  </si>
  <si>
    <t>第66回全日本アマチュアスリークッション選手権大会</t>
    <rPh sb="0" eb="25">
      <t>１１０５</t>
    </rPh>
    <phoneticPr fontId="7"/>
  </si>
  <si>
    <t>第66回全日本アマチュアスリークッション選手権大会　20名</t>
  </si>
  <si>
    <t>第66回全日本アマチュアスリークッション選手権大会　20名</t>
    <rPh sb="0" eb="25">
      <t>１１０５</t>
    </rPh>
    <rPh sb="28" eb="29">
      <t>メイ</t>
    </rPh>
    <phoneticPr fontId="7"/>
  </si>
  <si>
    <t>中部支部</t>
    <rPh sb="0" eb="4">
      <t>チュウブシブ</t>
    </rPh>
    <phoneticPr fontId="7"/>
  </si>
  <si>
    <t>第64回全日本アマチュアポケットビリヤード選手権大会</t>
  </si>
  <si>
    <t>第64回全日本アマチュアポケットビリヤード選手権大会　384名</t>
  </si>
  <si>
    <t>第64回全日本アマチュアポケットビリヤード選手権大会　384名</t>
    <rPh sb="30" eb="31">
      <t>メイ</t>
    </rPh>
    <phoneticPr fontId="7"/>
  </si>
  <si>
    <t xml:space="preserve">第16回スヌーカージャパンオープン </t>
  </si>
  <si>
    <t xml:space="preserve">第16回スヌーカージャパンオープン </t>
    <rPh sb="0" eb="17">
      <t>１２０３</t>
    </rPh>
    <phoneticPr fontId="7"/>
  </si>
  <si>
    <t>第16回スヌーカージャパンオープン 16名</t>
  </si>
  <si>
    <t>第16回スヌーカージャパンオープン 16名</t>
    <rPh sb="0" eb="17">
      <t>１２０３</t>
    </rPh>
    <rPh sb="20" eb="21">
      <t>メイ</t>
    </rPh>
    <phoneticPr fontId="7"/>
  </si>
  <si>
    <t>第27回アダムカップ</t>
  </si>
  <si>
    <t>第27回アダムカップ</t>
    <rPh sb="0" eb="1">
      <t>ダイ</t>
    </rPh>
    <rPh sb="3" eb="4">
      <t>カイ</t>
    </rPh>
    <phoneticPr fontId="7"/>
  </si>
  <si>
    <t>200×9名　振込</t>
    <rPh sb="5" eb="6">
      <t>メイ</t>
    </rPh>
    <rPh sb="7" eb="9">
      <t>フリコミ</t>
    </rPh>
    <phoneticPr fontId="3"/>
  </si>
  <si>
    <t>第27回関西ナインボールオープン 252名</t>
  </si>
  <si>
    <t>第27回関西ナインボールオープン 252名</t>
    <rPh sb="0" eb="1">
      <t>ダイ</t>
    </rPh>
    <rPh sb="3" eb="4">
      <t>カイ</t>
    </rPh>
    <rPh sb="4" eb="6">
      <t>カンサイ</t>
    </rPh>
    <rPh sb="20" eb="21">
      <t>メイ</t>
    </rPh>
    <phoneticPr fontId="3"/>
  </si>
  <si>
    <t>第27回関西ナインボールオープン</t>
  </si>
  <si>
    <t>第27回関西ナインボールオープン</t>
    <rPh sb="0" eb="1">
      <t>ダイ</t>
    </rPh>
    <rPh sb="3" eb="4">
      <t>カイ</t>
    </rPh>
    <rPh sb="4" eb="6">
      <t>カンサイ</t>
    </rPh>
    <phoneticPr fontId="3"/>
  </si>
  <si>
    <t>第66回全日本ポケットビリヤード選手権大会　第56回同B級 160名</t>
  </si>
  <si>
    <t>第66回全日本ポケットビリヤード選手権大会　第56回同B級 160名</t>
    <rPh sb="0" eb="1">
      <t>ダイ</t>
    </rPh>
    <rPh sb="3" eb="4">
      <t>カイ</t>
    </rPh>
    <rPh sb="4" eb="7">
      <t>ゼンニホン</t>
    </rPh>
    <rPh sb="16" eb="19">
      <t>センシュケン</t>
    </rPh>
    <rPh sb="19" eb="21">
      <t>タイカイ</t>
    </rPh>
    <rPh sb="22" eb="23">
      <t>ダイ</t>
    </rPh>
    <rPh sb="25" eb="26">
      <t>カイ</t>
    </rPh>
    <rPh sb="26" eb="27">
      <t>ドウ</t>
    </rPh>
    <rPh sb="28" eb="29">
      <t>キュウ</t>
    </rPh>
    <rPh sb="33" eb="34">
      <t>メイ</t>
    </rPh>
    <phoneticPr fontId="3"/>
  </si>
  <si>
    <t>第66回全日本ポケットビリヤード選手権大会　第56回同B級</t>
  </si>
  <si>
    <t>第66回全日本ポケットビリヤード選手権大会　第56回同B級</t>
    <rPh sb="0" eb="1">
      <t>ダイ</t>
    </rPh>
    <rPh sb="3" eb="4">
      <t>カイ</t>
    </rPh>
    <rPh sb="4" eb="7">
      <t>ゼンニホン</t>
    </rPh>
    <rPh sb="16" eb="19">
      <t>センシュケン</t>
    </rPh>
    <rPh sb="19" eb="21">
      <t>タイカイ</t>
    </rPh>
    <rPh sb="22" eb="23">
      <t>ダイ</t>
    </rPh>
    <rPh sb="25" eb="26">
      <t>カイ</t>
    </rPh>
    <rPh sb="26" eb="27">
      <t>ドウ</t>
    </rPh>
    <rPh sb="28" eb="29">
      <t>キュウ</t>
    </rPh>
    <phoneticPr fontId="3"/>
  </si>
  <si>
    <t>第28回北海道オープン 202名</t>
  </si>
  <si>
    <t>第28回北海道オープン 202名</t>
    <rPh sb="0" eb="1">
      <t>４</t>
    </rPh>
    <rPh sb="3" eb="4">
      <t>カイ</t>
    </rPh>
    <rPh sb="4" eb="7">
      <t>ホッカイドウ</t>
    </rPh>
    <rPh sb="15" eb="16">
      <t>メイ</t>
    </rPh>
    <phoneticPr fontId="3"/>
  </si>
  <si>
    <t>第44回全日本オープン14-1選手権大会 128名</t>
  </si>
  <si>
    <t>第44回全日本オープン14-1選手権大会 128名</t>
    <rPh sb="0" eb="1">
      <t>５１</t>
    </rPh>
    <rPh sb="24" eb="25">
      <t>メイ</t>
    </rPh>
    <phoneticPr fontId="3"/>
  </si>
  <si>
    <t>第44回全日本オープン14-1選手権大会</t>
  </si>
  <si>
    <t>第44回全日本オープン14-1選手権大会</t>
    <rPh sb="0" eb="1">
      <t>５１</t>
    </rPh>
    <phoneticPr fontId="3"/>
  </si>
  <si>
    <t>第4回大阪クイーンカップ 51名</t>
  </si>
  <si>
    <t>第4回大阪クイーンカップ 51名</t>
    <rPh sb="0" eb="1">
      <t>５１</t>
    </rPh>
    <rPh sb="15" eb="16">
      <t>メイ</t>
    </rPh>
    <phoneticPr fontId="3"/>
  </si>
  <si>
    <t>第4回大阪クイーンカップ</t>
  </si>
  <si>
    <t>第4回大阪クイーンカップ</t>
    <rPh sb="0" eb="1">
      <t>５１</t>
    </rPh>
    <phoneticPr fontId="3"/>
  </si>
  <si>
    <t>第24回サマーカップ 241名</t>
  </si>
  <si>
    <t>第24回サマーカップ 241名</t>
    <rPh sb="0" eb="1">
      <t>ダイ</t>
    </rPh>
    <rPh sb="3" eb="4">
      <t>カイ</t>
    </rPh>
    <rPh sb="14" eb="15">
      <t>メイ</t>
    </rPh>
    <phoneticPr fontId="3"/>
  </si>
  <si>
    <t>第24回サマーカップ</t>
  </si>
  <si>
    <t>第24回サマーカップ</t>
    <rPh sb="0" eb="1">
      <t>ダイ</t>
    </rPh>
    <rPh sb="3" eb="4">
      <t>カイ</t>
    </rPh>
    <phoneticPr fontId="3"/>
  </si>
  <si>
    <t xml:space="preserve">第32回関東オープン　同レディースオープン </t>
  </si>
  <si>
    <t xml:space="preserve">第32回関東オープン　同レディースオープン </t>
    <rPh sb="0" eb="21">
      <t>６１８</t>
    </rPh>
    <phoneticPr fontId="7"/>
  </si>
  <si>
    <t xml:space="preserve">第29回ジャパンオープン10ボール男子　同9ボール女子 </t>
  </si>
  <si>
    <t xml:space="preserve">第29回ジャパンオープン10ボール男子　同9ボール女子 </t>
    <rPh sb="0" eb="27">
      <t>７１６</t>
    </rPh>
    <phoneticPr fontId="7"/>
  </si>
  <si>
    <t xml:space="preserve">第21回東海グランプリ　同第16回東海レディース </t>
  </si>
  <si>
    <t xml:space="preserve">第21回東海グランプリ　同第16回東海レディース </t>
    <rPh sb="0" eb="24">
      <t>９１７</t>
    </rPh>
    <phoneticPr fontId="7"/>
  </si>
  <si>
    <t>第26回関西ナインボールオープン 251名</t>
  </si>
  <si>
    <t>第26回関西ナインボールオープン</t>
  </si>
  <si>
    <t>第65回全日本ポケットビリヤード選手権大会　第55回同B級 96名</t>
  </si>
  <si>
    <t>第65回全日本ポケットビリヤード選手権大会　第55回同B級</t>
  </si>
  <si>
    <t>第27回北海道オープン 181名</t>
  </si>
  <si>
    <t>第27回北海道オープン</t>
  </si>
  <si>
    <t>第43回全日本オープン14-1選手権大会 127名</t>
  </si>
  <si>
    <t>第43回全日本オープン14-1選手権大会</t>
  </si>
  <si>
    <t>第3回大阪クイーンカップ 52名</t>
  </si>
  <si>
    <t>第3回大阪クイーンカップ</t>
  </si>
  <si>
    <t>第31回関東オープン 第31回関東レディースオープン</t>
  </si>
  <si>
    <t>第23回サマーカップ 229名</t>
  </si>
  <si>
    <t>第23回サマーカップ</t>
  </si>
  <si>
    <t>第20回東海グランプリ　同第15回東海レディース 193名</t>
  </si>
  <si>
    <t>第20回東海グランプリ　同第15回東海レディース</t>
  </si>
  <si>
    <t>第29回北陸オープン 286名</t>
  </si>
  <si>
    <t>第29回北陸オープン</t>
  </si>
  <si>
    <t>第48回全日本選手権大会（10ボール国際オープン）男子 同9ﾎﾞｰﾙ女子 192名</t>
  </si>
  <si>
    <t>第48回全日本選手権大会（10ボール国際オープン）男子 同9ﾎﾞｰﾙ女子</t>
  </si>
  <si>
    <t>第47回全日本選手権大会（10ボール国際オープン）男子 同9ﾎﾞｰﾙ女子 192名</t>
    <rPh sb="0" eb="1">
      <t>ダイ</t>
    </rPh>
    <rPh sb="3" eb="4">
      <t>カイ</t>
    </rPh>
    <rPh sb="4" eb="7">
      <t>ゼンニホン</t>
    </rPh>
    <rPh sb="7" eb="10">
      <t>センシュケン</t>
    </rPh>
    <rPh sb="10" eb="12">
      <t>タイカイ</t>
    </rPh>
    <rPh sb="18" eb="20">
      <t>コクサイ</t>
    </rPh>
    <rPh sb="25" eb="27">
      <t>ダンシ</t>
    </rPh>
    <rPh sb="28" eb="29">
      <t>ドウ</t>
    </rPh>
    <rPh sb="34" eb="36">
      <t>ジョシ</t>
    </rPh>
    <rPh sb="40" eb="41">
      <t>メイ</t>
    </rPh>
    <phoneticPr fontId="3"/>
  </si>
  <si>
    <t>第47回全日本選手権大会（10ボール国際オープン）男子 同9ﾎﾞｰﾙ女子</t>
    <rPh sb="0" eb="1">
      <t>ダイ</t>
    </rPh>
    <rPh sb="3" eb="4">
      <t>カイ</t>
    </rPh>
    <rPh sb="4" eb="7">
      <t>ゼンニホン</t>
    </rPh>
    <rPh sb="7" eb="10">
      <t>センシュケン</t>
    </rPh>
    <rPh sb="10" eb="12">
      <t>タイカイ</t>
    </rPh>
    <rPh sb="18" eb="20">
      <t>コクサイ</t>
    </rPh>
    <rPh sb="25" eb="27">
      <t>ダンシ</t>
    </rPh>
    <rPh sb="28" eb="29">
      <t>ドウ</t>
    </rPh>
    <rPh sb="34" eb="36">
      <t>ジョシ</t>
    </rPh>
    <phoneticPr fontId="3"/>
  </si>
  <si>
    <t>第30回北陸オープン 305名</t>
  </si>
  <si>
    <t>第30回北陸オープン 305名</t>
    <rPh sb="0" eb="1">
      <t>ダイ</t>
    </rPh>
    <rPh sb="3" eb="4">
      <t>カイ</t>
    </rPh>
    <rPh sb="4" eb="6">
      <t>ホクリク</t>
    </rPh>
    <rPh sb="14" eb="15">
      <t>メイ</t>
    </rPh>
    <phoneticPr fontId="3"/>
  </si>
  <si>
    <t>第30回北陸オープン</t>
  </si>
  <si>
    <t>振替16/12/26</t>
    <rPh sb="0" eb="2">
      <t>フリカエ</t>
    </rPh>
    <phoneticPr fontId="3"/>
  </si>
  <si>
    <t>(集計)期末残高</t>
    <rPh sb="1" eb="3">
      <t>シュウケイ</t>
    </rPh>
    <rPh sb="4" eb="6">
      <t>キマツ</t>
    </rPh>
    <rPh sb="6" eb="8">
      <t>ザンダカ</t>
    </rPh>
    <phoneticPr fontId="3"/>
  </si>
  <si>
    <t>(口座)期末残高</t>
    <rPh sb="1" eb="3">
      <t>コウザ</t>
    </rPh>
    <rPh sb="4" eb="6">
      <t>キマツ</t>
    </rPh>
    <rPh sb="6" eb="8">
      <t>ザンダカ</t>
    </rPh>
    <phoneticPr fontId="3"/>
  </si>
  <si>
    <t>協力金平成28年度決算</t>
    <rPh sb="0" eb="3">
      <t>キョウリョクキン</t>
    </rPh>
    <rPh sb="3" eb="5">
      <t>ヘイセイ</t>
    </rPh>
    <rPh sb="7" eb="9">
      <t>ネンド</t>
    </rPh>
    <rPh sb="9" eb="11">
      <t>ケッサン</t>
    </rPh>
    <phoneticPr fontId="3"/>
  </si>
  <si>
    <t>協力金平成28年度未収金</t>
    <rPh sb="0" eb="3">
      <t>キョウリョクキン</t>
    </rPh>
    <rPh sb="3" eb="5">
      <t>ヘイセイ</t>
    </rPh>
    <rPh sb="7" eb="9">
      <t>ネンド</t>
    </rPh>
    <rPh sb="9" eb="11">
      <t>ミシュウ</t>
    </rPh>
    <rPh sb="11" eb="12">
      <t>キン</t>
    </rPh>
    <phoneticPr fontId="3"/>
  </si>
  <si>
    <r>
      <t>2</t>
    </r>
    <r>
      <rPr>
        <sz val="11"/>
        <rFont val="ＭＳ Ｐゴシック"/>
        <family val="3"/>
        <charset val="128"/>
      </rPr>
      <t>8</t>
    </r>
    <r>
      <rPr>
        <sz val="11"/>
        <rFont val="ＭＳ Ｐゴシック"/>
        <family val="3"/>
        <charset val="128"/>
      </rPr>
      <t>年度</t>
    </r>
    <rPh sb="2" eb="4">
      <t>ネンド</t>
    </rPh>
    <phoneticPr fontId="7"/>
  </si>
  <si>
    <t>29年度</t>
    <rPh sb="2" eb="4">
      <t>ネンド</t>
    </rPh>
    <phoneticPr fontId="7"/>
  </si>
  <si>
    <t>第28回関西ナインボールオープン</t>
    <rPh sb="0" eb="1">
      <t>１</t>
    </rPh>
    <phoneticPr fontId="7"/>
  </si>
  <si>
    <t>第28回関西ナインボールレディースオープン</t>
    <phoneticPr fontId="3"/>
  </si>
  <si>
    <t>第22回京都オープン</t>
    <rPh sb="0" eb="1">
      <t>ダイ</t>
    </rPh>
    <rPh sb="3" eb="4">
      <t>カイ</t>
    </rPh>
    <rPh sb="4" eb="6">
      <t>キョウト</t>
    </rPh>
    <phoneticPr fontId="7"/>
  </si>
  <si>
    <t>第24回全日本女子スリークッション選手権大会</t>
    <rPh sb="0" eb="1">
      <t>ダイ</t>
    </rPh>
    <rPh sb="3" eb="4">
      <t>カイ</t>
    </rPh>
    <rPh sb="4" eb="7">
      <t>ゼンニホン</t>
    </rPh>
    <rPh sb="7" eb="9">
      <t>ジョシ</t>
    </rPh>
    <rPh sb="17" eb="20">
      <t>センシュケン</t>
    </rPh>
    <rPh sb="20" eb="22">
      <t>タイカイ</t>
    </rPh>
    <phoneticPr fontId="7"/>
  </si>
  <si>
    <t>第67回全日本ポケットビリヤード選手権大会</t>
    <rPh sb="0" eb="1">
      <t>ダイ</t>
    </rPh>
    <rPh sb="3" eb="4">
      <t>カイ</t>
    </rPh>
    <rPh sb="4" eb="7">
      <t>ゼンニホン</t>
    </rPh>
    <rPh sb="16" eb="19">
      <t>センシュケン</t>
    </rPh>
    <rPh sb="19" eb="21">
      <t>タイカイ</t>
    </rPh>
    <phoneticPr fontId="7"/>
  </si>
  <si>
    <t>第57回全日本ポケットビリヤードB級選手権大会</t>
    <rPh sb="0" eb="1">
      <t>ダイ</t>
    </rPh>
    <rPh sb="3" eb="4">
      <t>カイ</t>
    </rPh>
    <rPh sb="4" eb="7">
      <t>ゼンニホン</t>
    </rPh>
    <rPh sb="17" eb="18">
      <t>キュウ</t>
    </rPh>
    <rPh sb="18" eb="21">
      <t>センシュケン</t>
    </rPh>
    <rPh sb="21" eb="23">
      <t>タイカイ</t>
    </rPh>
    <phoneticPr fontId="7"/>
  </si>
  <si>
    <t>第17回全日本学校対抗ナインボール選手権大会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</si>
  <si>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第17回全日本ジュニアナインボール選手権大会（ＪＯＣカップ）</t>
    <rPh sb="0" eb="1">
      <t>４</t>
    </rPh>
    <phoneticPr fontId="7"/>
  </si>
  <si>
    <t>第29回北海道オープン</t>
    <rPh sb="0" eb="1">
      <t>４</t>
    </rPh>
    <rPh sb="3" eb="4">
      <t>カイ</t>
    </rPh>
    <rPh sb="4" eb="7">
      <t>ホッカイドウ</t>
    </rPh>
    <phoneticPr fontId="7"/>
  </si>
  <si>
    <t>第74回全日本スリークッション選手権大会</t>
    <rPh sb="0" eb="1">
      <t>ダイ</t>
    </rPh>
    <rPh sb="3" eb="4">
      <t>カイ</t>
    </rPh>
    <rPh sb="4" eb="7">
      <t>ゼンニホン</t>
    </rPh>
    <rPh sb="15" eb="18">
      <t>センシュケン</t>
    </rPh>
    <rPh sb="18" eb="20">
      <t>タイカイ</t>
    </rPh>
    <phoneticPr fontId="7"/>
  </si>
  <si>
    <t>第60回全日本アマチュア四ッ玉選手権大会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</si>
  <si>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13,14</t>
    <phoneticPr fontId="7"/>
  </si>
  <si>
    <t>13,14</t>
    <phoneticPr fontId="3"/>
  </si>
  <si>
    <t>ﾕﾆﾊﾞｼｱｰﾄﾞ国内予選</t>
    <rPh sb="9" eb="11">
      <t>コクナイ</t>
    </rPh>
    <rPh sb="11" eb="13">
      <t>ヨセン</t>
    </rPh>
    <phoneticPr fontId="7"/>
  </si>
  <si>
    <t>第45回全日本オープン14-1選手権大会</t>
    <rPh sb="0" eb="1">
      <t>５１</t>
    </rPh>
    <phoneticPr fontId="7"/>
  </si>
  <si>
    <t>第5回大阪クイーンカップ</t>
    <rPh sb="0" eb="1">
      <t>５２</t>
    </rPh>
    <phoneticPr fontId="7"/>
  </si>
  <si>
    <t>27,28</t>
    <phoneticPr fontId="7"/>
  </si>
  <si>
    <t>第41回全日本アマチュア9ボール選手権大会</t>
    <rPh sb="0" eb="1">
      <t>ダイ</t>
    </rPh>
    <rPh sb="3" eb="4">
      <t>カイ</t>
    </rPh>
    <rPh sb="4" eb="7">
      <t>ゼンニホン</t>
    </rPh>
    <rPh sb="16" eb="19">
      <t>センシュケン</t>
    </rPh>
    <rPh sb="19" eb="21">
      <t>タイカイ</t>
    </rPh>
    <phoneticPr fontId="7"/>
  </si>
  <si>
    <t>第33回全日本アマチュア9ボールB級選手権大会</t>
    <rPh sb="0" eb="1">
      <t>ダイ</t>
    </rPh>
    <rPh sb="3" eb="4">
      <t>カイ</t>
    </rPh>
    <rPh sb="4" eb="7">
      <t>ゼンニホン</t>
    </rPh>
    <rPh sb="17" eb="18">
      <t>キュウ</t>
    </rPh>
    <rPh sb="18" eb="21">
      <t>センシュケン</t>
    </rPh>
    <rPh sb="21" eb="23">
      <t>タイカイ</t>
    </rPh>
    <phoneticPr fontId="7"/>
  </si>
  <si>
    <t>第18回全日本アマチュア9ボール女子級選手権大会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</si>
  <si>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第29回ハウステンボス九州オープン</t>
    <rPh sb="0" eb="1">
      <t>ダイ</t>
    </rPh>
    <rPh sb="3" eb="4">
      <t>カイ</t>
    </rPh>
    <rPh sb="11" eb="13">
      <t>キュウシュウ</t>
    </rPh>
    <phoneticPr fontId="7"/>
  </si>
  <si>
    <t>第16回全日本スヌーカー選手権大会</t>
    <rPh sb="0" eb="1">
      <t>ダイ</t>
    </rPh>
    <rPh sb="3" eb="4">
      <t>カイ</t>
    </rPh>
    <rPh sb="4" eb="7">
      <t>ゼンニホン</t>
    </rPh>
    <rPh sb="12" eb="15">
      <t>センシュケン</t>
    </rPh>
    <rPh sb="15" eb="17">
      <t>タイカイ</t>
    </rPh>
    <phoneticPr fontId="7"/>
  </si>
  <si>
    <t>第33回関東オープン</t>
    <rPh sb="0" eb="1">
      <t>ダイ</t>
    </rPh>
    <rPh sb="3" eb="4">
      <t>カイ</t>
    </rPh>
    <rPh sb="4" eb="6">
      <t>カントウ</t>
    </rPh>
    <phoneticPr fontId="7"/>
  </si>
  <si>
    <t>第33回関東レディースオープン</t>
    <rPh sb="0" eb="1">
      <t>ダイ</t>
    </rPh>
    <rPh sb="3" eb="4">
      <t>カイ</t>
    </rPh>
    <rPh sb="4" eb="6">
      <t>カントウ</t>
    </rPh>
    <phoneticPr fontId="7"/>
  </si>
  <si>
    <t>1,2</t>
    <phoneticPr fontId="7"/>
  </si>
  <si>
    <t>第25回全日本バンド選手権大会</t>
    <rPh sb="0" eb="1">
      <t>７</t>
    </rPh>
    <phoneticPr fontId="7"/>
  </si>
  <si>
    <t>15～17</t>
    <phoneticPr fontId="7"/>
  </si>
  <si>
    <t>第30回ジャパンオープン10ボール男子</t>
    <rPh sb="0" eb="1">
      <t>ダイ</t>
    </rPh>
    <rPh sb="3" eb="4">
      <t>カイ</t>
    </rPh>
    <rPh sb="17" eb="19">
      <t>ダンシ</t>
    </rPh>
    <phoneticPr fontId="7"/>
  </si>
  <si>
    <t>第30回ジャパンオープン9ボール女子</t>
    <rPh sb="0" eb="1">
      <t>ダイ</t>
    </rPh>
    <rPh sb="3" eb="4">
      <t>カイ</t>
    </rPh>
    <rPh sb="16" eb="18">
      <t>ジョシ</t>
    </rPh>
    <phoneticPr fontId="7"/>
  </si>
  <si>
    <t>第25回サマーカップ</t>
    <rPh sb="0" eb="1">
      <t>８０</t>
    </rPh>
    <phoneticPr fontId="7"/>
  </si>
  <si>
    <t>第49回全日本カードル47/2選手権大会</t>
    <rPh sb="0" eb="1">
      <t>ダイ</t>
    </rPh>
    <rPh sb="3" eb="4">
      <t>カイ</t>
    </rPh>
    <rPh sb="4" eb="7">
      <t>ゼンニホン</t>
    </rPh>
    <rPh sb="15" eb="18">
      <t>センシュケン</t>
    </rPh>
    <rPh sb="18" eb="20">
      <t>タイカイ</t>
    </rPh>
    <phoneticPr fontId="7"/>
  </si>
  <si>
    <t>第14回中部スポーツビリヤードフェア</t>
    <rPh sb="0" eb="1">
      <t>９</t>
    </rPh>
    <rPh sb="3" eb="4">
      <t>カイ</t>
    </rPh>
    <rPh sb="4" eb="6">
      <t>チュウブ</t>
    </rPh>
    <phoneticPr fontId="7"/>
  </si>
  <si>
    <t>第31回北陸オープン</t>
    <rPh sb="0" eb="1">
      <t>ダイ</t>
    </rPh>
    <rPh sb="3" eb="4">
      <t>カイ</t>
    </rPh>
    <rPh sb="4" eb="6">
      <t>ホクリク</t>
    </rPh>
    <phoneticPr fontId="7"/>
  </si>
  <si>
    <t>第4回全日本学生ナインボール選手権大会</t>
    <rPh sb="0" eb="1">
      <t>ダイ</t>
    </rPh>
    <rPh sb="2" eb="3">
      <t>カイ</t>
    </rPh>
    <rPh sb="3" eb="6">
      <t>ゼンニホン</t>
    </rPh>
    <rPh sb="6" eb="8">
      <t>ガクセイ</t>
    </rPh>
    <rPh sb="14" eb="17">
      <t>センシュケン</t>
    </rPh>
    <rPh sb="17" eb="19">
      <t>タイカイ</t>
    </rPh>
    <phoneticPr fontId="7"/>
  </si>
  <si>
    <t>第16回全日本シニアスリークッション選手権大会</t>
    <rPh sb="0" eb="1">
      <t>１０</t>
    </rPh>
    <rPh sb="3" eb="4">
      <t>カイ</t>
    </rPh>
    <rPh sb="4" eb="7">
      <t>ゼンニホン</t>
    </rPh>
    <rPh sb="18" eb="21">
      <t>センシュケン</t>
    </rPh>
    <rPh sb="21" eb="23">
      <t>タイカイ</t>
    </rPh>
    <phoneticPr fontId="7"/>
  </si>
  <si>
    <t>14,15</t>
    <phoneticPr fontId="7"/>
  </si>
  <si>
    <t>広島</t>
    <rPh sb="0" eb="2">
      <t>ヒロシマ</t>
    </rPh>
    <phoneticPr fontId="7"/>
  </si>
  <si>
    <t>第49回全日本アマチュアカードル42/2選手権大会</t>
    <rPh sb="0" eb="1">
      <t>ダイ</t>
    </rPh>
    <rPh sb="3" eb="4">
      <t>カイ</t>
    </rPh>
    <rPh sb="4" eb="7">
      <t>ゼンニホン</t>
    </rPh>
    <rPh sb="20" eb="23">
      <t>センシュケン</t>
    </rPh>
    <rPh sb="23" eb="25">
      <t>タイカイ</t>
    </rPh>
    <phoneticPr fontId="7"/>
  </si>
  <si>
    <t>第20回全日本プロバンド選手権大会</t>
    <rPh sb="0" eb="1">
      <t>１</t>
    </rPh>
    <rPh sb="3" eb="4">
      <t>カイ</t>
    </rPh>
    <rPh sb="4" eb="7">
      <t>ゼンニホン</t>
    </rPh>
    <rPh sb="12" eb="15">
      <t>センシュケン</t>
    </rPh>
    <rPh sb="15" eb="17">
      <t>タイカイ</t>
    </rPh>
    <phoneticPr fontId="7"/>
  </si>
  <si>
    <t>28,29</t>
    <phoneticPr fontId="7"/>
  </si>
  <si>
    <t>福井</t>
    <rPh sb="0" eb="2">
      <t>フクイ</t>
    </rPh>
    <phoneticPr fontId="7"/>
  </si>
  <si>
    <t>福井県協会</t>
    <rPh sb="0" eb="2">
      <t>フクイ</t>
    </rPh>
    <rPh sb="2" eb="3">
      <t>ケン</t>
    </rPh>
    <rPh sb="3" eb="5">
      <t>キョウカイ</t>
    </rPh>
    <phoneticPr fontId="7"/>
  </si>
  <si>
    <t>第16回全国アマチュアビリヤード都道府県選手権大会</t>
    <rPh sb="0" eb="1">
      <t>１０</t>
    </rPh>
    <phoneticPr fontId="7"/>
  </si>
  <si>
    <t>静岡</t>
    <rPh sb="0" eb="2">
      <t>シズオカ</t>
    </rPh>
    <phoneticPr fontId="7"/>
  </si>
  <si>
    <t>4,5</t>
    <phoneticPr fontId="7"/>
  </si>
  <si>
    <t>静岡県協会</t>
    <rPh sb="0" eb="2">
      <t>シズオカ</t>
    </rPh>
    <rPh sb="2" eb="3">
      <t>ケン</t>
    </rPh>
    <rPh sb="3" eb="5">
      <t>キョウカイ</t>
    </rPh>
    <phoneticPr fontId="7"/>
  </si>
  <si>
    <t>第67回全日本アマチュアスリークッション選手権大会</t>
    <rPh sb="0" eb="1">
      <t>ダイ</t>
    </rPh>
    <rPh sb="3" eb="4">
      <t>カイ</t>
    </rPh>
    <rPh sb="4" eb="7">
      <t>ゼンニホン</t>
    </rPh>
    <rPh sb="20" eb="23">
      <t>センシュケン</t>
    </rPh>
    <rPh sb="23" eb="25">
      <t>タイカイ</t>
    </rPh>
    <phoneticPr fontId="7"/>
  </si>
  <si>
    <t>15～27</t>
    <phoneticPr fontId="7"/>
  </si>
  <si>
    <t>第50回全日本選手権大会 男子</t>
    <rPh sb="0" eb="1">
      <t>ダイ</t>
    </rPh>
    <rPh sb="3" eb="4">
      <t>カイ</t>
    </rPh>
    <rPh sb="4" eb="7">
      <t>ゼンニホン</t>
    </rPh>
    <rPh sb="7" eb="10">
      <t>センシュケン</t>
    </rPh>
    <rPh sb="10" eb="12">
      <t>タイカイ</t>
    </rPh>
    <rPh sb="13" eb="15">
      <t>ダンシ</t>
    </rPh>
    <phoneticPr fontId="7"/>
  </si>
  <si>
    <t>第50回全日本選手権大会 女子</t>
    <rPh sb="0" eb="1">
      <t>ダイ</t>
    </rPh>
    <rPh sb="3" eb="4">
      <t>カイ</t>
    </rPh>
    <rPh sb="4" eb="7">
      <t>ゼンニホン</t>
    </rPh>
    <rPh sb="7" eb="10">
      <t>センシュケン</t>
    </rPh>
    <rPh sb="10" eb="12">
      <t>タイカイ</t>
    </rPh>
    <rPh sb="13" eb="15">
      <t>ジョシ</t>
    </rPh>
    <phoneticPr fontId="7"/>
  </si>
  <si>
    <t>第65回全日本アマチュアポケットビリヤード選手権大会</t>
    <rPh sb="0" eb="1">
      <t>１０２</t>
    </rPh>
    <phoneticPr fontId="7"/>
  </si>
  <si>
    <t>2,3</t>
    <phoneticPr fontId="7"/>
  </si>
  <si>
    <t>第17回スヌーカージャパンオープン</t>
    <rPh sb="0" eb="1">
      <t>ダイ</t>
    </rPh>
    <rPh sb="3" eb="4">
      <t>カイ</t>
    </rPh>
    <phoneticPr fontId="7"/>
  </si>
  <si>
    <t>28全日本プロ選手権　アダムジャパン杯</t>
    <phoneticPr fontId="7"/>
  </si>
  <si>
    <t>28JAPAN CUP</t>
    <phoneticPr fontId="7"/>
  </si>
  <si>
    <t xml:space="preserve"> NBA会計上28年度事業となります。</t>
    <rPh sb="4" eb="6">
      <t>カイケイ</t>
    </rPh>
    <rPh sb="6" eb="7">
      <t>ジョウ</t>
    </rPh>
    <rPh sb="9" eb="11">
      <t>ネンド</t>
    </rPh>
    <rPh sb="11" eb="13">
      <t>ジギョウ</t>
    </rPh>
    <phoneticPr fontId="7"/>
  </si>
  <si>
    <t>振込期限(厳守)</t>
    <rPh sb="0" eb="2">
      <t>フリコミ</t>
    </rPh>
    <rPh sb="2" eb="4">
      <t>キゲン</t>
    </rPh>
    <rPh sb="5" eb="7">
      <t>ゲンシュ</t>
    </rPh>
    <phoneticPr fontId="7"/>
  </si>
  <si>
    <t>協力金対象外</t>
    <rPh sb="0" eb="3">
      <t>キョウリョクキン</t>
    </rPh>
    <rPh sb="3" eb="5">
      <t>タイショウ</t>
    </rPh>
    <rPh sb="5" eb="6">
      <t>ガイ</t>
    </rPh>
    <phoneticPr fontId="3"/>
  </si>
  <si>
    <t>NSF28年度末</t>
    <rPh sb="5" eb="7">
      <t>ネンド</t>
    </rPh>
    <rPh sb="7" eb="8">
      <t>マツ</t>
    </rPh>
    <phoneticPr fontId="3"/>
  </si>
  <si>
    <t>NSF29年度期首</t>
    <rPh sb="5" eb="7">
      <t>ネンド</t>
    </rPh>
    <rPh sb="7" eb="9">
      <t>キシュ</t>
    </rPh>
    <phoneticPr fontId="3"/>
  </si>
  <si>
    <t>1/24 振込み口座間違い 返却</t>
    <rPh sb="5" eb="7">
      <t>フリコ</t>
    </rPh>
    <rPh sb="8" eb="10">
      <t>コウザ</t>
    </rPh>
    <rPh sb="10" eb="12">
      <t>マチガ</t>
    </rPh>
    <rPh sb="14" eb="16">
      <t>ヘンキャク</t>
    </rPh>
    <phoneticPr fontId="7"/>
  </si>
  <si>
    <t>第23回東京オープンスリークッショントーナメント</t>
    <rPh sb="0" eb="1">
      <t>ダイ</t>
    </rPh>
    <rPh sb="3" eb="4">
      <t>カイ</t>
    </rPh>
    <rPh sb="4" eb="6">
      <t>トウキョウ</t>
    </rPh>
    <phoneticPr fontId="7"/>
  </si>
  <si>
    <t>第23回東京オープンスリークッショントーナメン</t>
  </si>
  <si>
    <t>第23回東京オープンスリークッショントーナメン 56名</t>
    <rPh sb="26" eb="27">
      <t>メイ</t>
    </rPh>
    <phoneticPr fontId="7"/>
  </si>
  <si>
    <t>岩手県協会</t>
    <rPh sb="0" eb="3">
      <t>イワテケン</t>
    </rPh>
    <rPh sb="3" eb="5">
      <t>キョウカイ</t>
    </rPh>
    <phoneticPr fontId="7"/>
  </si>
  <si>
    <t>全国障がい者ビリヤード大会</t>
    <rPh sb="0" eb="2">
      <t>ゼンコク</t>
    </rPh>
    <rPh sb="2" eb="3">
      <t>ショウ</t>
    </rPh>
    <rPh sb="5" eb="6">
      <t>シャ</t>
    </rPh>
    <rPh sb="11" eb="13">
      <t>タイカイ</t>
    </rPh>
    <phoneticPr fontId="7"/>
  </si>
  <si>
    <t>ｱｼﾞｱ選手権 3位 町田正</t>
  </si>
  <si>
    <t>ｱｼﾞｱ選手権 3位 町田正</t>
    <rPh sb="3" eb="6">
      <t>センシュケン</t>
    </rPh>
    <rPh sb="6" eb="7">
      <t>　</t>
    </rPh>
    <rPh sb="9" eb="10">
      <t>イ</t>
    </rPh>
    <rPh sb="12" eb="13">
      <t>タダシ</t>
    </rPh>
    <phoneticPr fontId="3"/>
  </si>
  <si>
    <t>ｱｼﾞｱ選手権 3位 小林英明</t>
  </si>
  <si>
    <t>ｱｼﾞｱ選手権 3位 小林英明</t>
    <rPh sb="3" eb="6">
      <t>センシュケン</t>
    </rPh>
    <rPh sb="6" eb="7">
      <t>　</t>
    </rPh>
    <rPh sb="9" eb="10">
      <t>イ</t>
    </rPh>
    <rPh sb="11" eb="13">
      <t>コバヤシ</t>
    </rPh>
    <rPh sb="13" eb="15">
      <t>ヒデアキ</t>
    </rPh>
    <phoneticPr fontId="3"/>
  </si>
  <si>
    <t>河原 千尋 世界女子9ﾎﾞｰﾙ 準優勝</t>
  </si>
  <si>
    <t>河原 千尋 世界女子9ﾎﾞｰﾙ 準優勝</t>
    <rPh sb="6" eb="8">
      <t>セカイ</t>
    </rPh>
    <rPh sb="8" eb="10">
      <t>ジョシ</t>
    </rPh>
    <rPh sb="16" eb="19">
      <t>ジュンユウショウ</t>
    </rPh>
    <phoneticPr fontId="7"/>
  </si>
  <si>
    <t>1/24 振込み口座間違い 返却</t>
  </si>
  <si>
    <t>第23回東京オープンスリークッショントーナメン 56名</t>
  </si>
  <si>
    <t>岩手県協会</t>
  </si>
  <si>
    <t>全国障がい者ビリヤード大会</t>
  </si>
  <si>
    <t>ｱｼﾞｱ選手権</t>
    <rPh sb="4" eb="7">
      <t>センシュケン</t>
    </rPh>
    <phoneticPr fontId="3"/>
  </si>
  <si>
    <t>町田正</t>
    <rPh sb="0" eb="2">
      <t>マチダ</t>
    </rPh>
    <rPh sb="2" eb="3">
      <t>タダシ</t>
    </rPh>
    <phoneticPr fontId="3"/>
  </si>
  <si>
    <t>小林英明</t>
    <rPh sb="0" eb="2">
      <t>コバヤシ</t>
    </rPh>
    <rPh sb="2" eb="4">
      <t>ヒデアキ</t>
    </rPh>
    <phoneticPr fontId="3"/>
  </si>
  <si>
    <t>河原千尋</t>
    <rPh sb="0" eb="2">
      <t>カワハラ</t>
    </rPh>
    <rPh sb="2" eb="4">
      <t>チヒロ</t>
    </rPh>
    <phoneticPr fontId="3"/>
  </si>
  <si>
    <t>世界女子ﾅｲﾝﾎﾞｰﾙ</t>
    <rPh sb="0" eb="2">
      <t>セカイ</t>
    </rPh>
    <rPh sb="2" eb="4">
      <t>ジョシ</t>
    </rPh>
    <phoneticPr fontId="3"/>
  </si>
  <si>
    <t>準優勝</t>
    <rPh sb="0" eb="3">
      <t>ジュンユウショウ</t>
    </rPh>
    <phoneticPr fontId="3"/>
  </si>
  <si>
    <t>誤出金</t>
    <rPh sb="0" eb="1">
      <t>ゴ</t>
    </rPh>
    <rPh sb="1" eb="3">
      <t>シュッキン</t>
    </rPh>
    <phoneticPr fontId="7"/>
  </si>
  <si>
    <t>公認料誤出金</t>
  </si>
  <si>
    <t>公認料誤出金</t>
    <rPh sb="0" eb="2">
      <t>コウニン</t>
    </rPh>
    <rPh sb="2" eb="3">
      <t>リョウ</t>
    </rPh>
    <rPh sb="3" eb="4">
      <t>ゴ</t>
    </rPh>
    <rPh sb="4" eb="6">
      <t>シュッキン</t>
    </rPh>
    <phoneticPr fontId="7"/>
  </si>
  <si>
    <t>第24回全日本女子スリークッション選手権大会</t>
  </si>
  <si>
    <t>第24回全日本女子スリークッション選手権大会 9名</t>
  </si>
  <si>
    <t>第24回全日本女子スリークッション選手権大会 9名</t>
    <rPh sb="24" eb="25">
      <t>メイ</t>
    </rPh>
    <phoneticPr fontId="7"/>
  </si>
  <si>
    <t>公認料誤出金3/19 返金</t>
  </si>
  <si>
    <t>公認料誤出金3/19 返金</t>
    <rPh sb="0" eb="2">
      <t>コウニン</t>
    </rPh>
    <rPh sb="2" eb="3">
      <t>リョウ</t>
    </rPh>
    <rPh sb="3" eb="4">
      <t>ゴ</t>
    </rPh>
    <rPh sb="4" eb="6">
      <t>シュッキン</t>
    </rPh>
    <rPh sb="11" eb="13">
      <t>ヘンキン</t>
    </rPh>
    <phoneticPr fontId="7"/>
  </si>
  <si>
    <t>返金</t>
    <rPh sb="0" eb="2">
      <t>ヘンキン</t>
    </rPh>
    <phoneticPr fontId="7"/>
  </si>
  <si>
    <t>誤出金返金</t>
    <rPh sb="0" eb="1">
      <t>ゴ</t>
    </rPh>
    <rPh sb="1" eb="3">
      <t>シュッキン</t>
    </rPh>
    <rPh sb="3" eb="5">
      <t>ヘンキン</t>
    </rPh>
    <phoneticPr fontId="7"/>
  </si>
  <si>
    <t>平成28年度分　支部割当協力金</t>
    <phoneticPr fontId="7"/>
  </si>
  <si>
    <r>
      <t>28</t>
    </r>
    <r>
      <rPr>
        <sz val="11"/>
        <rFont val="ＭＳ Ｐ明朝"/>
        <family val="1"/>
        <charset val="128"/>
      </rPr>
      <t>年度未払い分</t>
    </r>
    <rPh sb="2" eb="4">
      <t>ネンド</t>
    </rPh>
    <rPh sb="4" eb="6">
      <t>ミハラ</t>
    </rPh>
    <rPh sb="7" eb="8">
      <t>ブン</t>
    </rPh>
    <phoneticPr fontId="7"/>
  </si>
  <si>
    <t>第4回全日本アマチュアバンド選手権大会 14名</t>
    <rPh sb="0" eb="1">
      <t>ダイ</t>
    </rPh>
    <rPh sb="2" eb="3">
      <t>カイ</t>
    </rPh>
    <rPh sb="3" eb="6">
      <t>ゼンニホン</t>
    </rPh>
    <rPh sb="14" eb="17">
      <t>センシュケン</t>
    </rPh>
    <rPh sb="17" eb="19">
      <t>タイカイ</t>
    </rPh>
    <rPh sb="22" eb="23">
      <t>メイ</t>
    </rPh>
    <phoneticPr fontId="3"/>
  </si>
  <si>
    <t xml:space="preserve">第4回全日本アマチュアバンド選手権大会 </t>
  </si>
  <si>
    <t xml:space="preserve">第4回全日本アマチュアバンド選手権大会 </t>
    <rPh sb="0" eb="1">
      <t>ダイ</t>
    </rPh>
    <rPh sb="2" eb="3">
      <t>カイ</t>
    </rPh>
    <rPh sb="3" eb="6">
      <t>ゼンニホン</t>
    </rPh>
    <rPh sb="14" eb="17">
      <t>センシュケン</t>
    </rPh>
    <rPh sb="17" eb="19">
      <t>タイカイ</t>
    </rPh>
    <phoneticPr fontId="3"/>
  </si>
  <si>
    <t>第24回全日本バンド選手権大会</t>
  </si>
  <si>
    <t>献血ｷｬﾝﾍﾟｰﾝﾎﾟｽﾀｰ作成代</t>
  </si>
  <si>
    <t>献血ｷｬﾝﾍﾟｰﾝﾎﾟｽﾀｰ作成代</t>
    <rPh sb="0" eb="2">
      <t>ケンケツ</t>
    </rPh>
    <rPh sb="14" eb="16">
      <t>サクセイ</t>
    </rPh>
    <rPh sb="16" eb="17">
      <t>ダイ</t>
    </rPh>
    <phoneticPr fontId="7"/>
  </si>
  <si>
    <t>第22回京都ｵｰﾌﾟﾝ</t>
  </si>
  <si>
    <t>第22回京都ｵｰﾌﾟﾝ</t>
    <rPh sb="0" eb="1">
      <t>ダイ</t>
    </rPh>
    <rPh sb="3" eb="4">
      <t>カイ</t>
    </rPh>
    <rPh sb="4" eb="6">
      <t>キョウト</t>
    </rPh>
    <phoneticPr fontId="7"/>
  </si>
  <si>
    <t>第22回京都ｵｰﾌﾟﾝ 231名</t>
  </si>
  <si>
    <t>第22回京都ｵｰﾌﾟﾝ 231名</t>
    <rPh sb="0" eb="1">
      <t>ダイ</t>
    </rPh>
    <rPh sb="3" eb="4">
      <t>カイ</t>
    </rPh>
    <rPh sb="4" eb="6">
      <t>キョウト</t>
    </rPh>
    <rPh sb="15" eb="16">
      <t>メイ</t>
    </rPh>
    <phoneticPr fontId="7"/>
  </si>
  <si>
    <t>NBA</t>
    <phoneticPr fontId="7"/>
  </si>
  <si>
    <t>NBA献血ｷｬﾝﾍﾟｰﾝﾎﾟｽﾀｰﾃﾞｻﾞｲﾝ料</t>
  </si>
  <si>
    <t>NBA献血ｷｬﾝﾍﾟｰﾝﾎﾟｽﾀｰﾃﾞｻﾞｲﾝ料</t>
    <rPh sb="3" eb="5">
      <t>ケンケツ</t>
    </rPh>
    <rPh sb="23" eb="24">
      <t>リョウ</t>
    </rPh>
    <phoneticPr fontId="7"/>
  </si>
  <si>
    <t>2/28 振込み口座間違い 返却</t>
  </si>
  <si>
    <t>2/28 振込み口座間違い 返却</t>
    <rPh sb="5" eb="7">
      <t>フリコ</t>
    </rPh>
    <rPh sb="8" eb="10">
      <t>コウザ</t>
    </rPh>
    <rPh sb="10" eb="12">
      <t>マチガ</t>
    </rPh>
    <rPh sb="14" eb="16">
      <t>ヘンキャク</t>
    </rPh>
    <phoneticPr fontId="7"/>
  </si>
  <si>
    <t>ｼﾞｭﾆｱ大会交通費</t>
  </si>
  <si>
    <t>ｼﾞｭﾆｱ大会交通費</t>
    <rPh sb="5" eb="7">
      <t>タイカイ</t>
    </rPh>
    <rPh sb="7" eb="10">
      <t>コウツウヒ</t>
    </rPh>
    <phoneticPr fontId="7"/>
  </si>
  <si>
    <t>ｶｰﾄﾞ手数料</t>
  </si>
  <si>
    <t>ｶｰﾄﾞ手数料</t>
    <rPh sb="4" eb="7">
      <t>テスウリョウ</t>
    </rPh>
    <phoneticPr fontId="7"/>
  </si>
  <si>
    <t>記載料 未納</t>
    <rPh sb="0" eb="2">
      <t>キサイ</t>
    </rPh>
    <rPh sb="2" eb="3">
      <t>リョウ</t>
    </rPh>
    <rPh sb="4" eb="6">
      <t>ミノウ</t>
    </rPh>
    <phoneticPr fontId="3"/>
  </si>
  <si>
    <t>振替17/3/31</t>
    <rPh sb="0" eb="2">
      <t>フリカエ</t>
    </rPh>
    <phoneticPr fontId="3"/>
  </si>
  <si>
    <t>第24回全日本バンド選手権大会 14名</t>
    <rPh sb="18" eb="19">
      <t>メイ</t>
    </rPh>
    <phoneticPr fontId="7"/>
  </si>
  <si>
    <t>第4回全日本アマチュアバンド選手権大会</t>
    <rPh sb="0" eb="1">
      <t>ダイ</t>
    </rPh>
    <rPh sb="2" eb="3">
      <t>カイ</t>
    </rPh>
    <rPh sb="3" eb="6">
      <t>ゼンニホン</t>
    </rPh>
    <rPh sb="14" eb="17">
      <t>センシュケン</t>
    </rPh>
    <rPh sb="17" eb="19">
      <t>タイカイ</t>
    </rPh>
    <phoneticPr fontId="7"/>
  </si>
  <si>
    <t>平成29年度分　支部割当協力金</t>
  </si>
  <si>
    <t>平成29年度分　支部割当協力金</t>
    <phoneticPr fontId="7"/>
  </si>
  <si>
    <t>JPBF</t>
    <phoneticPr fontId="7"/>
  </si>
  <si>
    <t>大阪府組合</t>
    <rPh sb="0" eb="3">
      <t>オオサカフ</t>
    </rPh>
    <rPh sb="3" eb="5">
      <t>クミアイ</t>
    </rPh>
    <phoneticPr fontId="3"/>
  </si>
  <si>
    <t>第48回全日本アマチュアカードル42/2選手権大会</t>
  </si>
  <si>
    <t>JSA</t>
    <phoneticPr fontId="7"/>
  </si>
  <si>
    <t>第40回全日本アマチュア9ボール選手権大会　32回同B 17回同女子 317名</t>
  </si>
  <si>
    <t>第40回全日本アマチュア9ボール選手権大会　32回同B 17回同女子 317名</t>
    <rPh sb="0" eb="34">
      <t>５２１</t>
    </rPh>
    <rPh sb="38" eb="39">
      <t>メイ</t>
    </rPh>
    <phoneticPr fontId="7"/>
  </si>
  <si>
    <t>記載料入金</t>
    <rPh sb="0" eb="2">
      <t>キサイ</t>
    </rPh>
    <rPh sb="2" eb="3">
      <t>リョウ</t>
    </rPh>
    <rPh sb="3" eb="5">
      <t>ニュウキン</t>
    </rPh>
    <phoneticPr fontId="3"/>
  </si>
  <si>
    <t>　　　　　　　　〃</t>
    <phoneticPr fontId="3"/>
  </si>
  <si>
    <t>事業費</t>
    <rPh sb="0" eb="3">
      <t>ジギョウヒ</t>
    </rPh>
    <phoneticPr fontId="3"/>
  </si>
  <si>
    <t>収入</t>
    <rPh sb="0" eb="2">
      <t>シュウニュウ</t>
    </rPh>
    <phoneticPr fontId="3"/>
  </si>
  <si>
    <t>支出</t>
    <rPh sb="0" eb="2">
      <t>シシュツ</t>
    </rPh>
    <phoneticPr fontId="3"/>
  </si>
  <si>
    <t>JSA</t>
    <phoneticPr fontId="3"/>
  </si>
  <si>
    <t>現在負担額</t>
    <rPh sb="0" eb="2">
      <t>ゲンザイ</t>
    </rPh>
    <rPh sb="2" eb="4">
      <t>フタン</t>
    </rPh>
    <rPh sb="4" eb="5">
      <t>ガク</t>
    </rPh>
    <phoneticPr fontId="3"/>
  </si>
  <si>
    <t>改正案</t>
    <rPh sb="0" eb="2">
      <t>カイセイ</t>
    </rPh>
    <rPh sb="2" eb="3">
      <t>アン</t>
    </rPh>
    <phoneticPr fontId="3"/>
  </si>
  <si>
    <t>協力金年度別収支</t>
    <rPh sb="0" eb="3">
      <t>キョウリョクキン</t>
    </rPh>
    <rPh sb="3" eb="5">
      <t>ネンド</t>
    </rPh>
    <rPh sb="5" eb="6">
      <t>ベツ</t>
    </rPh>
    <rPh sb="6" eb="8">
      <t>シュウシ</t>
    </rPh>
    <phoneticPr fontId="3"/>
  </si>
  <si>
    <t>単位　：　円</t>
    <rPh sb="0" eb="2">
      <t>タンイ</t>
    </rPh>
    <rPh sb="5" eb="6">
      <t>エン</t>
    </rPh>
    <phoneticPr fontId="3"/>
  </si>
  <si>
    <t>大会（参加人数×200）</t>
    <rPh sb="0" eb="2">
      <t>タイカイ</t>
    </rPh>
    <rPh sb="3" eb="5">
      <t>サンカ</t>
    </rPh>
    <rPh sb="5" eb="7">
      <t>ニンズウ</t>
    </rPh>
    <phoneticPr fontId="3"/>
  </si>
  <si>
    <t>カレンダー記載料</t>
    <rPh sb="5" eb="7">
      <t>キサイ</t>
    </rPh>
    <rPh sb="7" eb="8">
      <t>リョウ</t>
    </rPh>
    <phoneticPr fontId="3"/>
  </si>
  <si>
    <t>支部割当改正案</t>
    <rPh sb="0" eb="2">
      <t>シブ</t>
    </rPh>
    <rPh sb="2" eb="4">
      <t>ワリアテ</t>
    </rPh>
    <rPh sb="4" eb="7">
      <t>カイセイアン</t>
    </rPh>
    <phoneticPr fontId="3"/>
  </si>
  <si>
    <t>肥田 緒里恵 世界女子3C 優勝</t>
  </si>
  <si>
    <t>肥田 緒里恵 世界女子3C 優勝</t>
    <rPh sb="0" eb="2">
      <t>ヒダ</t>
    </rPh>
    <rPh sb="3" eb="6">
      <t>オリエ</t>
    </rPh>
    <rPh sb="7" eb="9">
      <t>セカイ</t>
    </rPh>
    <rPh sb="9" eb="11">
      <t>ジョシ</t>
    </rPh>
    <rPh sb="14" eb="16">
      <t>ユウショウ</t>
    </rPh>
    <phoneticPr fontId="7"/>
  </si>
  <si>
    <t>第28回ハウステンボス九州オープン</t>
  </si>
  <si>
    <t>第28回ハウステンボス九州オープン</t>
    <rPh sb="0" eb="17">
      <t>604</t>
    </rPh>
    <phoneticPr fontId="7"/>
  </si>
  <si>
    <t>第28回ハウステンボス九州オープン 特別公認料</t>
  </si>
  <si>
    <t>第28回ハウステンボス九州オープン 特別公認料</t>
    <rPh sb="0" eb="17">
      <t>604</t>
    </rPh>
    <rPh sb="18" eb="20">
      <t>トクベツ</t>
    </rPh>
    <rPh sb="20" eb="22">
      <t>コウニン</t>
    </rPh>
    <rPh sb="22" eb="23">
      <t>リョウ</t>
    </rPh>
    <phoneticPr fontId="7"/>
  </si>
  <si>
    <t>JPBA</t>
    <phoneticPr fontId="7"/>
  </si>
  <si>
    <t>大井 直幸 ワールドゲームズ 第3位</t>
  </si>
  <si>
    <t>大井 直幸 ワールドゲームズ 第3位</t>
    <rPh sb="0" eb="2">
      <t>オオイ</t>
    </rPh>
    <rPh sb="3" eb="5">
      <t>ナオユキ</t>
    </rPh>
    <rPh sb="15" eb="16">
      <t>ダイ</t>
    </rPh>
    <rPh sb="17" eb="18">
      <t>イ</t>
    </rPh>
    <phoneticPr fontId="7"/>
  </si>
  <si>
    <t>第60回全日本アマチュア四ッ玉選手権大会</t>
    <phoneticPr fontId="3"/>
  </si>
  <si>
    <t>第60回全日本アマチュア四ッ玉選手権大会</t>
    <phoneticPr fontId="3"/>
  </si>
  <si>
    <t>第74回全日本スリークッション選手権大会</t>
  </si>
  <si>
    <t>第16回全日本スヌーカー選手権大会</t>
    <phoneticPr fontId="3"/>
  </si>
  <si>
    <t>第30回ジャパンオープン10ボール男子　同9ボール女子</t>
    <rPh sb="0" eb="1">
      <t>ダイ</t>
    </rPh>
    <rPh sb="3" eb="4">
      <t>カイ</t>
    </rPh>
    <rPh sb="17" eb="19">
      <t>ダンシ</t>
    </rPh>
    <rPh sb="20" eb="21">
      <t>ドウ</t>
    </rPh>
    <rPh sb="25" eb="27">
      <t>ジョシ</t>
    </rPh>
    <phoneticPr fontId="7"/>
  </si>
  <si>
    <t>第30回ジャパンオープン10ボール男子　同9ボール女子</t>
    <phoneticPr fontId="3"/>
  </si>
  <si>
    <t>第49回全日本47/2カードル選手権大会</t>
    <rPh sb="0" eb="1">
      <t>ダイ</t>
    </rPh>
    <rPh sb="3" eb="4">
      <t>カイ</t>
    </rPh>
    <rPh sb="4" eb="7">
      <t>ゼンニホン</t>
    </rPh>
    <rPh sb="15" eb="18">
      <t>センシュケン</t>
    </rPh>
    <rPh sb="18" eb="20">
      <t>タイカイ</t>
    </rPh>
    <phoneticPr fontId="7"/>
  </si>
  <si>
    <t>第49回全日本47/2カードル選手権大会 12名</t>
    <rPh sb="0" eb="1">
      <t>ダイ</t>
    </rPh>
    <rPh sb="3" eb="4">
      <t>カイ</t>
    </rPh>
    <rPh sb="4" eb="7">
      <t>ゼンニホン</t>
    </rPh>
    <rPh sb="15" eb="18">
      <t>センシュケン</t>
    </rPh>
    <rPh sb="18" eb="20">
      <t>タイカイ</t>
    </rPh>
    <rPh sb="23" eb="24">
      <t>メイ</t>
    </rPh>
    <phoneticPr fontId="7"/>
  </si>
  <si>
    <t>第22回東海グランプリ 第17回東海レディースグランプリ 211名</t>
    <rPh sb="0" eb="1">
      <t>ダイ</t>
    </rPh>
    <rPh sb="3" eb="4">
      <t>カイ</t>
    </rPh>
    <rPh sb="4" eb="6">
      <t>トウカイ</t>
    </rPh>
    <rPh sb="12" eb="13">
      <t>ダイ</t>
    </rPh>
    <rPh sb="15" eb="16">
      <t>カイ</t>
    </rPh>
    <rPh sb="16" eb="18">
      <t>トウカイ</t>
    </rPh>
    <rPh sb="32" eb="33">
      <t>メイ</t>
    </rPh>
    <phoneticPr fontId="7"/>
  </si>
  <si>
    <t>ご挨拶</t>
    <rPh sb="1" eb="3">
      <t>アイサツ</t>
    </rPh>
    <phoneticPr fontId="3"/>
  </si>
  <si>
    <t>協力金担当者名簿</t>
    <rPh sb="0" eb="3">
      <t>キョウリョクキン</t>
    </rPh>
    <rPh sb="3" eb="6">
      <t>タントウシャ</t>
    </rPh>
    <rPh sb="6" eb="8">
      <t>メイボ</t>
    </rPh>
    <phoneticPr fontId="7"/>
  </si>
  <si>
    <t>ID</t>
    <phoneticPr fontId="7"/>
  </si>
  <si>
    <t>氏名</t>
    <rPh sb="0" eb="2">
      <t>シメイ</t>
    </rPh>
    <phoneticPr fontId="7"/>
  </si>
  <si>
    <t>所属1</t>
    <rPh sb="0" eb="2">
      <t>ショゾク</t>
    </rPh>
    <phoneticPr fontId="7"/>
  </si>
  <si>
    <t>所属2</t>
    <rPh sb="0" eb="2">
      <t>ショゾク</t>
    </rPh>
    <phoneticPr fontId="7"/>
  </si>
  <si>
    <t>役職</t>
    <rPh sb="0" eb="2">
      <t>ヤクショク</t>
    </rPh>
    <phoneticPr fontId="7"/>
  </si>
  <si>
    <t>郵便番号</t>
    <rPh sb="0" eb="2">
      <t>ユウビン</t>
    </rPh>
    <rPh sb="2" eb="4">
      <t>バンゴウ</t>
    </rPh>
    <phoneticPr fontId="7"/>
  </si>
  <si>
    <t>住所1</t>
    <rPh sb="0" eb="2">
      <t>ジュウショ</t>
    </rPh>
    <phoneticPr fontId="7"/>
  </si>
  <si>
    <t>住所2</t>
    <rPh sb="0" eb="2">
      <t>ジュウショ</t>
    </rPh>
    <phoneticPr fontId="7"/>
  </si>
  <si>
    <t>TEL</t>
    <phoneticPr fontId="7"/>
  </si>
  <si>
    <t>FAX</t>
    <phoneticPr fontId="7"/>
  </si>
  <si>
    <t>MOBIL</t>
    <phoneticPr fontId="7"/>
  </si>
  <si>
    <t>MAIL</t>
    <phoneticPr fontId="7"/>
  </si>
  <si>
    <t>見田 茂紀</t>
  </si>
  <si>
    <t>事務局長</t>
    <rPh sb="0" eb="3">
      <t>ジムキョク</t>
    </rPh>
    <rPh sb="3" eb="4">
      <t>チョウ</t>
    </rPh>
    <phoneticPr fontId="7"/>
  </si>
  <si>
    <t>〒921-8802</t>
  </si>
  <si>
    <t xml:space="preserve">石川県石川郡野々市町押野 6-182 </t>
  </si>
  <si>
    <t>(株)VIVA2</t>
    <phoneticPr fontId="7"/>
  </si>
  <si>
    <t>076-248-8598</t>
  </si>
  <si>
    <t>076-248-4005</t>
  </si>
  <si>
    <t>kenda@jpba.ne.jp</t>
  </si>
  <si>
    <t>肥田 明</t>
  </si>
  <si>
    <t>JPBF</t>
    <phoneticPr fontId="7"/>
  </si>
  <si>
    <t>〒175-0083</t>
  </si>
  <si>
    <t>東京都板橋区徳丸3丁目1-21</t>
  </si>
  <si>
    <t>久美ﾏﾝｼｮﾝ2F</t>
  </si>
  <si>
    <t>03-3937-8402</t>
  </si>
  <si>
    <t>肥田 一美</t>
    <rPh sb="3" eb="5">
      <t>カズミ</t>
    </rPh>
    <phoneticPr fontId="7"/>
  </si>
  <si>
    <t>NBA関東</t>
    <rPh sb="3" eb="5">
      <t>カントウ</t>
    </rPh>
    <phoneticPr fontId="7"/>
  </si>
  <si>
    <t>会計</t>
    <rPh sb="0" eb="2">
      <t>カイケイ</t>
    </rPh>
    <phoneticPr fontId="7"/>
  </si>
  <si>
    <t>山根　隆生</t>
  </si>
  <si>
    <t>NBA関西支部</t>
    <rPh sb="3" eb="5">
      <t>カンサイ</t>
    </rPh>
    <rPh sb="5" eb="7">
      <t>シブ</t>
    </rPh>
    <phoneticPr fontId="7"/>
  </si>
  <si>
    <t>理事長</t>
    <rPh sb="0" eb="3">
      <t>リジチョウ</t>
    </rPh>
    <phoneticPr fontId="7"/>
  </si>
  <si>
    <t>〒612-8411</t>
    <phoneticPr fontId="7"/>
  </si>
  <si>
    <t>京都市伏見区竹田久保町67-28--2</t>
    <rPh sb="0" eb="3">
      <t>キョウトシ</t>
    </rPh>
    <rPh sb="3" eb="6">
      <t>フシミク</t>
    </rPh>
    <rPh sb="6" eb="8">
      <t>タケダ</t>
    </rPh>
    <rPh sb="8" eb="11">
      <t>クボチョウ</t>
    </rPh>
    <phoneticPr fontId="7"/>
  </si>
  <si>
    <t>辻　孝一</t>
  </si>
  <si>
    <t>NBA関西</t>
    <rPh sb="3" eb="5">
      <t>カンサイ</t>
    </rPh>
    <phoneticPr fontId="7"/>
  </si>
  <si>
    <t>京都府組合</t>
    <rPh sb="0" eb="2">
      <t>キョウト</t>
    </rPh>
    <rPh sb="2" eb="3">
      <t>フ</t>
    </rPh>
    <rPh sb="3" eb="5">
      <t>クミアイ</t>
    </rPh>
    <phoneticPr fontId="7"/>
  </si>
  <si>
    <t xml:space="preserve">〒598-0032 </t>
  </si>
  <si>
    <t>大阪府泉佐野市新安松3-3-32</t>
  </si>
  <si>
    <t>ﾋﾞﾘﾔｰﾄﾞ 辻</t>
  </si>
  <si>
    <t>072-465-3709</t>
  </si>
  <si>
    <t>前田 義孝</t>
  </si>
  <si>
    <t>JSA</t>
    <phoneticPr fontId="7"/>
  </si>
  <si>
    <t>〒411-0907</t>
  </si>
  <si>
    <t>静岡県駿東郡清水町伏見668</t>
  </si>
  <si>
    <t>0559-81-6497</t>
  </si>
  <si>
    <t>090-4089-5090</t>
  </si>
  <si>
    <t>y-maeda@snooker.or.jp</t>
  </si>
  <si>
    <t>森　博史</t>
  </si>
  <si>
    <t>NBA四国</t>
    <rPh sb="3" eb="5">
      <t>シコク</t>
    </rPh>
    <phoneticPr fontId="7"/>
  </si>
  <si>
    <t xml:space="preserve">〒770-0865 </t>
  </si>
  <si>
    <t>徳島県徳島市南末広町 4-95</t>
  </si>
  <si>
    <t>ｽｴﾋﾛﾎﾞｳﾙ</t>
    <phoneticPr fontId="7"/>
  </si>
  <si>
    <t>0886-54-6615</t>
  </si>
  <si>
    <t>0886-52-3052</t>
  </si>
  <si>
    <t>090-3182-9956</t>
  </si>
  <si>
    <t>nba4@suehiro-bowl.co.jp</t>
    <phoneticPr fontId="7"/>
  </si>
  <si>
    <t>泉 信豪</t>
    <rPh sb="0" eb="1">
      <t>イズミ</t>
    </rPh>
    <rPh sb="2" eb="4">
      <t>シンゴウ</t>
    </rPh>
    <phoneticPr fontId="7"/>
  </si>
  <si>
    <t>折戸 勇治</t>
  </si>
  <si>
    <t>NBA中部</t>
    <rPh sb="3" eb="5">
      <t>チュウブ</t>
    </rPh>
    <phoneticPr fontId="7"/>
  </si>
  <si>
    <t xml:space="preserve">〒466-0833 </t>
  </si>
  <si>
    <t>名古屋市昭和区隼人町7-8</t>
  </si>
  <si>
    <t>杁中駅ﾋﾞﾙ2F ﾌｧｯﾄｷｬｯﾄ</t>
    <phoneticPr fontId="7"/>
  </si>
  <si>
    <t>052-833-4521</t>
  </si>
  <si>
    <t>080-3734-3311</t>
  </si>
  <si>
    <t>pool 45@nifty.ne.jp</t>
  </si>
  <si>
    <t>所 勘治</t>
  </si>
  <si>
    <t>東海支部</t>
    <rPh sb="0" eb="2">
      <t>トウカイ</t>
    </rPh>
    <rPh sb="2" eb="4">
      <t>シブ</t>
    </rPh>
    <phoneticPr fontId="7"/>
  </si>
  <si>
    <t>支部長</t>
    <rPh sb="0" eb="3">
      <t>シブチョウ</t>
    </rPh>
    <phoneticPr fontId="7"/>
  </si>
  <si>
    <t>〒471-0833</t>
  </si>
  <si>
    <t>愛知県豊田市山之手7-76-1</t>
  </si>
  <si>
    <t>ﾋﾞﾘﾔｰﾄﾞﾊｽﾗｰ</t>
    <phoneticPr fontId="7"/>
  </si>
  <si>
    <t>0565-24-5545</t>
  </si>
  <si>
    <t>青山 俊也</t>
  </si>
  <si>
    <t>〒468-0072</t>
  </si>
  <si>
    <t>愛知県名古屋市天白区大坪2-1006</t>
  </si>
  <si>
    <t>MARCY</t>
    <phoneticPr fontId="7"/>
  </si>
  <si>
    <t>052-833-6667</t>
  </si>
  <si>
    <t>北谷 好美</t>
  </si>
  <si>
    <t>NBA九州</t>
    <rPh sb="3" eb="5">
      <t>キュウシュウ</t>
    </rPh>
    <phoneticPr fontId="7"/>
  </si>
  <si>
    <t>〒803-0843</t>
  </si>
  <si>
    <t>福岡県北九州市小倉北区金鶏町1-4</t>
  </si>
  <si>
    <t>093-651-0016</t>
  </si>
  <si>
    <t>住吉 大海</t>
  </si>
  <si>
    <t>ｼﾆｱ会</t>
    <rPh sb="3" eb="4">
      <t>カイ</t>
    </rPh>
    <phoneticPr fontId="7"/>
  </si>
  <si>
    <t>〒211-0063</t>
  </si>
  <si>
    <t>神奈川県川崎市中原区小杉町3-417</t>
  </si>
  <si>
    <t>第二有馬ﾋﾞﾙ 5F</t>
  </si>
  <si>
    <t>044-733-6676</t>
  </si>
  <si>
    <t>東仙 明彦</t>
    <rPh sb="3" eb="5">
      <t>アキヒコ</t>
    </rPh>
    <phoneticPr fontId="7"/>
  </si>
  <si>
    <t>NBA本部</t>
    <rPh sb="3" eb="5">
      <t>ホンブ</t>
    </rPh>
    <phoneticPr fontId="7"/>
  </si>
  <si>
    <t>〒107-0051</t>
  </si>
  <si>
    <t>東京都港区元赤坂1-5-11 603</t>
  </si>
  <si>
    <t>03-5770-7911</t>
  </si>
  <si>
    <t>03-5770-7913</t>
  </si>
  <si>
    <t>090-4965-3592</t>
  </si>
  <si>
    <t>headoffice@nba.or.jp</t>
  </si>
  <si>
    <t>小松　英隆</t>
  </si>
  <si>
    <t>NBA北海道</t>
    <rPh sb="3" eb="6">
      <t>ホッカイドウ</t>
    </rPh>
    <phoneticPr fontId="7"/>
  </si>
  <si>
    <t>〒011-0029</t>
    <phoneticPr fontId="7"/>
  </si>
  <si>
    <t>札幌市北区北29条西11丁目1-1</t>
  </si>
  <si>
    <t>B1 (有)K's　Link　内</t>
  </si>
  <si>
    <t>011-716-0505</t>
  </si>
  <si>
    <t>新事務局 40</t>
    <rPh sb="0" eb="1">
      <t>シン</t>
    </rPh>
    <rPh sb="1" eb="4">
      <t>ジムキョク</t>
    </rPh>
    <phoneticPr fontId="7"/>
  </si>
  <si>
    <t>鈴木 美弘</t>
  </si>
  <si>
    <t xml:space="preserve">〒060-0063 </t>
    <phoneticPr fontId="7"/>
  </si>
  <si>
    <t>札幌市中央区南三条西１丁目</t>
    <phoneticPr fontId="7"/>
  </si>
  <si>
    <t xml:space="preserve"> B-2 ﾃﾞｨﾉｽ札幌中央</t>
    <phoneticPr fontId="7"/>
  </si>
  <si>
    <t>011-251-9499</t>
  </si>
  <si>
    <t>011-251-5875</t>
  </si>
  <si>
    <t>久慈 薫</t>
  </si>
  <si>
    <t>NBA東北</t>
    <rPh sb="3" eb="5">
      <t>トウホク</t>
    </rPh>
    <phoneticPr fontId="7"/>
  </si>
  <si>
    <t xml:space="preserve">〒028-3615 </t>
  </si>
  <si>
    <t>岩手県紫波郡矢巾町南矢幅1-15-128</t>
    <rPh sb="9" eb="10">
      <t>ミナミ</t>
    </rPh>
    <phoneticPr fontId="7"/>
  </si>
  <si>
    <t>019-697-7135</t>
  </si>
  <si>
    <t>019-611-1230</t>
  </si>
  <si>
    <t>hxshb463@ybb.ne.jp</t>
  </si>
  <si>
    <t>徳永 奈美</t>
  </si>
  <si>
    <t>NBA埼玉</t>
    <rPh sb="3" eb="5">
      <t>サイタマ</t>
    </rPh>
    <phoneticPr fontId="7"/>
  </si>
  <si>
    <t xml:space="preserve">〒362-0073 </t>
  </si>
  <si>
    <t>埼玉県上尾市浅間台 1-21-4</t>
    <phoneticPr fontId="7"/>
  </si>
  <si>
    <t>ｾｽﾊﾟ上尾店</t>
  </si>
  <si>
    <t>048-775-0493</t>
  </si>
  <si>
    <t>048-775-0638</t>
  </si>
  <si>
    <t>遊馬　豊</t>
  </si>
  <si>
    <t>埼玉県上尾市浅間台 1-21-4</t>
    <phoneticPr fontId="7"/>
  </si>
  <si>
    <t>小森　純一</t>
  </si>
  <si>
    <t>NBA神奈川</t>
    <rPh sb="3" eb="6">
      <t>カナガワ</t>
    </rPh>
    <phoneticPr fontId="7"/>
  </si>
  <si>
    <t xml:space="preserve">〒251-0052 </t>
  </si>
  <si>
    <t xml:space="preserve">神奈川県藤沢市藤沢５７５  </t>
    <phoneticPr fontId="7"/>
  </si>
  <si>
    <t>荒井ﾋﾞﾙ２Ｆ ﾋﾞﾘﾔｰﾄﾞ ｺﾓﾙｰﾑ</t>
    <phoneticPr fontId="7"/>
  </si>
  <si>
    <t>0466-23-5690</t>
  </si>
  <si>
    <t>田口　正男</t>
  </si>
  <si>
    <t xml:space="preserve">神奈川県藤沢市藤沢５７５  </t>
    <phoneticPr fontId="7"/>
  </si>
  <si>
    <t>荒井ﾋﾞﾙ２Ｆ ﾋﾞﾘﾔｰﾄﾞ ｺﾓﾙｰﾑ</t>
    <phoneticPr fontId="7"/>
  </si>
  <si>
    <t>山縣　一夫</t>
  </si>
  <si>
    <t>NBA千葉</t>
    <rPh sb="3" eb="5">
      <t>チバ</t>
    </rPh>
    <phoneticPr fontId="7"/>
  </si>
  <si>
    <t xml:space="preserve">〒279-0002 </t>
  </si>
  <si>
    <t>千葉県浦安市北栄4-21-2-2F</t>
    <phoneticPr fontId="7"/>
  </si>
  <si>
    <t>ﾋﾞﾘﾔｰﾄﾞ ﾌﾟｰﾙﾈｸｽﾄ</t>
  </si>
  <si>
    <t>047-381-8615</t>
  </si>
  <si>
    <t>渋谷　尊之</t>
  </si>
  <si>
    <t>大坪 和夫</t>
    <phoneticPr fontId="7"/>
  </si>
  <si>
    <t>NBA中国</t>
    <rPh sb="3" eb="5">
      <t>チュウゴク</t>
    </rPh>
    <phoneticPr fontId="7"/>
  </si>
  <si>
    <t xml:space="preserve">〒734-0044 </t>
  </si>
  <si>
    <t xml:space="preserve">広島県広島市南区西霞町18-12 </t>
    <phoneticPr fontId="7"/>
  </si>
  <si>
    <t>日本玉台中国産業(株)</t>
    <phoneticPr fontId="7"/>
  </si>
  <si>
    <t>082-254-8090</t>
  </si>
  <si>
    <t>082-254-5825</t>
  </si>
  <si>
    <t>北川 幸夫</t>
    <phoneticPr fontId="7"/>
  </si>
  <si>
    <t>NBA静岡</t>
    <rPh sb="3" eb="5">
      <t>シズオカ</t>
    </rPh>
    <phoneticPr fontId="7"/>
  </si>
  <si>
    <t xml:space="preserve">〒422-8044 </t>
  </si>
  <si>
    <t>静岡市駿河区西脇350-1</t>
    <phoneticPr fontId="7"/>
  </si>
  <si>
    <t>ﾊｲﾂ海201</t>
    <phoneticPr fontId="7"/>
  </si>
  <si>
    <t>054-284-3301</t>
  </si>
  <si>
    <t>nbashizu@cy.tnc.ne.jp</t>
  </si>
  <si>
    <t>NBA沖縄</t>
    <rPh sb="3" eb="5">
      <t>オキナワ</t>
    </rPh>
    <phoneticPr fontId="7"/>
  </si>
  <si>
    <t xml:space="preserve">〒901-2212 </t>
    <phoneticPr fontId="7"/>
  </si>
  <si>
    <t>沖縄県宜野湾市長田3-22-14</t>
    <phoneticPr fontId="7"/>
  </si>
  <si>
    <t>ﾋﾞﾘﾔｰﾄﾞ ﾀﾞﾝﾃﾞｨⅡ</t>
  </si>
  <si>
    <t>098-893-0103</t>
  </si>
  <si>
    <t>098-876-3854</t>
  </si>
  <si>
    <t xml:space="preserve">〒901-2212 </t>
    <phoneticPr fontId="7"/>
  </si>
  <si>
    <t>〒617-0013</t>
    <phoneticPr fontId="7"/>
  </si>
  <si>
    <t>京都府日向市森本町高田1-3</t>
    <rPh sb="0" eb="3">
      <t>キョウトフ</t>
    </rPh>
    <rPh sb="3" eb="6">
      <t>ヒュウガシ</t>
    </rPh>
    <rPh sb="6" eb="8">
      <t>モリモト</t>
    </rPh>
    <rPh sb="8" eb="9">
      <t>チョウ</t>
    </rPh>
    <rPh sb="9" eb="11">
      <t>タカダ</t>
    </rPh>
    <phoneticPr fontId="7"/>
  </si>
  <si>
    <t>ﾋﾞﾘﾔｰﾄﾞ VEGA</t>
    <phoneticPr fontId="7"/>
  </si>
  <si>
    <t>ﾖｺﾀ ﾃﾂｼﾞ</t>
    <phoneticPr fontId="7"/>
  </si>
  <si>
    <t>JPBA関西支部</t>
    <phoneticPr fontId="7"/>
  </si>
  <si>
    <t>〒544-0015</t>
    <phoneticPr fontId="7"/>
  </si>
  <si>
    <t>大阪市生野区巽南5-6-5</t>
    <phoneticPr fontId="7"/>
  </si>
  <si>
    <t>ﾀﾂﾐ</t>
    <phoneticPr fontId="7"/>
  </si>
  <si>
    <t>06-6777-2222</t>
  </si>
  <si>
    <t>06-6794-6459</t>
  </si>
  <si>
    <t>田中 邦健</t>
    <rPh sb="0" eb="2">
      <t>タナカ</t>
    </rPh>
    <rPh sb="3" eb="4">
      <t>クニ</t>
    </rPh>
    <rPh sb="4" eb="5">
      <t>ケン</t>
    </rPh>
    <phoneticPr fontId="7"/>
  </si>
  <si>
    <t>〒532-0024</t>
    <phoneticPr fontId="7"/>
  </si>
  <si>
    <t>大阪市淀川区十三本町2-3-10</t>
    <rPh sb="0" eb="3">
      <t>オオサカシ</t>
    </rPh>
    <rPh sb="3" eb="6">
      <t>ヨドガワク</t>
    </rPh>
    <rPh sb="6" eb="8">
      <t>ジュウソウ</t>
    </rPh>
    <rPh sb="8" eb="10">
      <t>ホンチョウ</t>
    </rPh>
    <phoneticPr fontId="7"/>
  </si>
  <si>
    <t>ﾋﾞﾘﾔｰﾄﾞ 平和</t>
    <rPh sb="8" eb="10">
      <t>ヘイワ</t>
    </rPh>
    <phoneticPr fontId="7"/>
  </si>
  <si>
    <t>三木 喜一</t>
    <rPh sb="0" eb="2">
      <t>ミキ</t>
    </rPh>
    <rPh sb="3" eb="5">
      <t>キイチ</t>
    </rPh>
    <phoneticPr fontId="7"/>
  </si>
  <si>
    <t>大阪府ﾋﾞﾘﾔｰﾄﾞ組合</t>
    <rPh sb="0" eb="3">
      <t>オオサカフ</t>
    </rPh>
    <rPh sb="10" eb="12">
      <t>クミアイ</t>
    </rPh>
    <phoneticPr fontId="7"/>
  </si>
  <si>
    <t>〒532-0023</t>
    <phoneticPr fontId="7"/>
  </si>
  <si>
    <t>大阪市淀川区十三本町東3-9-12</t>
    <rPh sb="0" eb="3">
      <t>オオサカシ</t>
    </rPh>
    <rPh sb="3" eb="6">
      <t>ヨドガワク</t>
    </rPh>
    <rPh sb="6" eb="8">
      <t>ジュウソウ</t>
    </rPh>
    <rPh sb="8" eb="10">
      <t>ホンチョウ</t>
    </rPh>
    <rPh sb="10" eb="11">
      <t>ヒガシ</t>
    </rPh>
    <phoneticPr fontId="7"/>
  </si>
  <si>
    <t>3/11住所不明ﾃﾞ返送</t>
    <rPh sb="4" eb="6">
      <t>ジュウショ</t>
    </rPh>
    <rPh sb="6" eb="8">
      <t>フメイ</t>
    </rPh>
    <rPh sb="10" eb="12">
      <t>ヘンソウ</t>
    </rPh>
    <phoneticPr fontId="7"/>
  </si>
  <si>
    <t>奈良県ﾋﾞﾘﾔｰﾄﾞ協会</t>
    <rPh sb="0" eb="3">
      <t>ナラケン</t>
    </rPh>
    <rPh sb="10" eb="12">
      <t>キョウカイ</t>
    </rPh>
    <phoneticPr fontId="7"/>
  </si>
  <si>
    <t>〒634-0075</t>
    <phoneticPr fontId="7"/>
  </si>
  <si>
    <t xml:space="preserve">奈良県橿原市小房町9-24 </t>
    <rPh sb="0" eb="3">
      <t>ナラケン</t>
    </rPh>
    <rPh sb="3" eb="6">
      <t>カシハラシ</t>
    </rPh>
    <rPh sb="6" eb="7">
      <t>コ</t>
    </rPh>
    <rPh sb="7" eb="8">
      <t>フサ</t>
    </rPh>
    <rPh sb="8" eb="9">
      <t>マチ</t>
    </rPh>
    <phoneticPr fontId="7"/>
  </si>
  <si>
    <t>ｵﾌﾞｼﾞｪ橿原 ﾋﾞﾘﾔｰﾄﾞRISA</t>
    <rPh sb="6" eb="8">
      <t>カシハラ</t>
    </rPh>
    <phoneticPr fontId="7"/>
  </si>
  <si>
    <t>竹島 淳子</t>
    <rPh sb="0" eb="2">
      <t>タケシマ</t>
    </rPh>
    <rPh sb="3" eb="5">
      <t>ジュンコ</t>
    </rPh>
    <phoneticPr fontId="7"/>
  </si>
  <si>
    <t>本部</t>
    <rPh sb="0" eb="2">
      <t>ホンブ</t>
    </rPh>
    <phoneticPr fontId="7"/>
  </si>
  <si>
    <t>〒151-0066</t>
    <phoneticPr fontId="7"/>
  </si>
  <si>
    <t>東京都渋谷区西原1-7-11</t>
    <rPh sb="0" eb="3">
      <t>トウキョウト</t>
    </rPh>
    <rPh sb="3" eb="6">
      <t>シブヤク</t>
    </rPh>
    <rPh sb="6" eb="8">
      <t>ニシハラ</t>
    </rPh>
    <phoneticPr fontId="7"/>
  </si>
  <si>
    <t>03-5465-7698</t>
    <phoneticPr fontId="7"/>
  </si>
  <si>
    <t>03-5465-7699</t>
    <phoneticPr fontId="7"/>
  </si>
  <si>
    <t>hejan_chunzi@yahoo.co.jp</t>
    <phoneticPr fontId="7"/>
  </si>
  <si>
    <t>越川 実</t>
    <rPh sb="0" eb="2">
      <t>コシカワ</t>
    </rPh>
    <rPh sb="3" eb="4">
      <t>ミノル</t>
    </rPh>
    <phoneticPr fontId="7"/>
  </si>
  <si>
    <t>〒279-0002</t>
    <phoneticPr fontId="7"/>
  </si>
  <si>
    <t>浦安市北巣4-21-1</t>
    <rPh sb="0" eb="3">
      <t>ウラヤスシ</t>
    </rPh>
    <rPh sb="3" eb="4">
      <t>キタ</t>
    </rPh>
    <rPh sb="4" eb="5">
      <t>ス</t>
    </rPh>
    <phoneticPr fontId="7"/>
  </si>
  <si>
    <t>清和浦安ﾏﾝｼｮﾝ 2F</t>
    <rPh sb="0" eb="2">
      <t>セイワ</t>
    </rPh>
    <rPh sb="2" eb="4">
      <t>ウラヤス</t>
    </rPh>
    <phoneticPr fontId="7"/>
  </si>
  <si>
    <t>047-381-8615</t>
    <phoneticPr fontId="7"/>
  </si>
  <si>
    <t>047-381-8615</t>
    <phoneticPr fontId="7"/>
  </si>
  <si>
    <t>山本 勝也</t>
    <rPh sb="0" eb="2">
      <t>ヤマモト</t>
    </rPh>
    <rPh sb="3" eb="5">
      <t>カツヤ</t>
    </rPh>
    <phoneticPr fontId="7"/>
  </si>
  <si>
    <t>CS会計</t>
    <rPh sb="2" eb="4">
      <t>カイケイ</t>
    </rPh>
    <phoneticPr fontId="7"/>
  </si>
  <si>
    <t>小山 久博</t>
    <rPh sb="0" eb="2">
      <t>コヤマ</t>
    </rPh>
    <rPh sb="3" eb="5">
      <t>ヒサヒロ</t>
    </rPh>
    <phoneticPr fontId="7"/>
  </si>
  <si>
    <t>京都府協会</t>
    <rPh sb="0" eb="2">
      <t>キョウト</t>
    </rPh>
    <rPh sb="2" eb="3">
      <t>フ</t>
    </rPh>
    <rPh sb="3" eb="5">
      <t>キョウカイ</t>
    </rPh>
    <phoneticPr fontId="7"/>
  </si>
  <si>
    <t>京都市西京区桂乾町16</t>
    <rPh sb="0" eb="3">
      <t>キョウトシ</t>
    </rPh>
    <rPh sb="3" eb="4">
      <t>ニシ</t>
    </rPh>
    <rPh sb="4" eb="5">
      <t>キョウ</t>
    </rPh>
    <rPh sb="5" eb="6">
      <t>ク</t>
    </rPh>
    <rPh sb="6" eb="7">
      <t>カツラ</t>
    </rPh>
    <rPh sb="7" eb="8">
      <t>イヌイ</t>
    </rPh>
    <rPh sb="8" eb="9">
      <t>マチ</t>
    </rPh>
    <phoneticPr fontId="7"/>
  </si>
  <si>
    <t>ｼｮｯﾌﾟ 五条 2F ﾋﾞﾘﾔｰﾄﾞ Y's</t>
    <rPh sb="6" eb="7">
      <t>5</t>
    </rPh>
    <rPh sb="7" eb="8">
      <t>ジョウ</t>
    </rPh>
    <phoneticPr fontId="7"/>
  </si>
  <si>
    <t>石黒</t>
    <rPh sb="0" eb="2">
      <t>イシグロ</t>
    </rPh>
    <phoneticPr fontId="7"/>
  </si>
  <si>
    <t>〒455-0803</t>
    <phoneticPr fontId="7"/>
  </si>
  <si>
    <t>名古屋市港区入場</t>
    <rPh sb="0" eb="4">
      <t>ナゴヤシ</t>
    </rPh>
    <rPh sb="4" eb="6">
      <t>ミナトク</t>
    </rPh>
    <rPh sb="6" eb="8">
      <t>ニュウジョウ</t>
    </rPh>
    <phoneticPr fontId="7"/>
  </si>
  <si>
    <t>ﾋﾞﾘﾔｰﾄﾞ ｻｳｽｳｴｽﾄ</t>
    <phoneticPr fontId="7"/>
  </si>
  <si>
    <t>052-398-0908</t>
    <phoneticPr fontId="7"/>
  </si>
  <si>
    <t>052-398-0908</t>
    <phoneticPr fontId="7"/>
  </si>
  <si>
    <t>友次 正明</t>
    <rPh sb="0" eb="1">
      <t>トモ</t>
    </rPh>
    <rPh sb="1" eb="2">
      <t>ツギ</t>
    </rPh>
    <rPh sb="3" eb="5">
      <t>マサアキ</t>
    </rPh>
    <phoneticPr fontId="7"/>
  </si>
  <si>
    <t>〒544-0024</t>
    <phoneticPr fontId="7"/>
  </si>
  <si>
    <t>大阪市生野区生野西4-14-5</t>
    <rPh sb="0" eb="3">
      <t>オオサカシ</t>
    </rPh>
    <rPh sb="3" eb="6">
      <t>イクノク</t>
    </rPh>
    <rPh sb="6" eb="8">
      <t>イクノ</t>
    </rPh>
    <rPh sb="8" eb="9">
      <t>ニシ</t>
    </rPh>
    <phoneticPr fontId="7"/>
  </si>
  <si>
    <t>06-6716-7700</t>
    <phoneticPr fontId="7"/>
  </si>
  <si>
    <t>NBA北海道支部</t>
    <rPh sb="3" eb="6">
      <t>ホッカイドウ</t>
    </rPh>
    <rPh sb="6" eb="8">
      <t>シブ</t>
    </rPh>
    <phoneticPr fontId="7"/>
  </si>
  <si>
    <t>札幌市豊平区月寒東3条17丁目 1-17 2F</t>
    <rPh sb="3" eb="5">
      <t>トヨヒラ</t>
    </rPh>
    <rPh sb="6" eb="8">
      <t>ツキサム</t>
    </rPh>
    <rPh sb="8" eb="9">
      <t>ヒガシ</t>
    </rPh>
    <rPh sb="10" eb="11">
      <t>ジョウ</t>
    </rPh>
    <rPh sb="13" eb="15">
      <t>チョウメ</t>
    </rPh>
    <phoneticPr fontId="7"/>
  </si>
  <si>
    <t>ｽﾎﾟｰﾂﾋﾞﾘﾔｰﾄﾞｷｬﾉﾝ 内</t>
    <rPh sb="17" eb="18">
      <t>ナイ</t>
    </rPh>
    <phoneticPr fontId="7"/>
  </si>
  <si>
    <t>鈴木 順一郎</t>
    <rPh sb="3" eb="6">
      <t>ジュンイチロウ</t>
    </rPh>
    <phoneticPr fontId="7"/>
  </si>
  <si>
    <t>静岡支部</t>
    <rPh sb="0" eb="4">
      <t>シズオカシブ</t>
    </rPh>
    <phoneticPr fontId="7"/>
  </si>
  <si>
    <t>〒410-0057</t>
    <phoneticPr fontId="7"/>
  </si>
  <si>
    <t>沼津市  高沢町 7-23</t>
  </si>
  <si>
    <t>斉藤　秀介</t>
    <rPh sb="0" eb="2">
      <t>サイトウ</t>
    </rPh>
    <rPh sb="3" eb="5">
      <t>シュウスケ</t>
    </rPh>
    <phoneticPr fontId="7"/>
  </si>
  <si>
    <t>〒468-0058</t>
    <phoneticPr fontId="7"/>
  </si>
  <si>
    <t>名古屋市天白区植田西3-1205</t>
    <rPh sb="0" eb="4">
      <t>ナゴヤシ</t>
    </rPh>
    <rPh sb="4" eb="6">
      <t>テンパク</t>
    </rPh>
    <rPh sb="6" eb="7">
      <t>ク</t>
    </rPh>
    <rPh sb="7" eb="9">
      <t>ウエダ</t>
    </rPh>
    <rPh sb="9" eb="10">
      <t>ニシ</t>
    </rPh>
    <phoneticPr fontId="7"/>
  </si>
  <si>
    <t>春岡クラブ2</t>
    <rPh sb="0" eb="2">
      <t>ハルオカ</t>
    </rPh>
    <phoneticPr fontId="7"/>
  </si>
  <si>
    <t>冨里　正史</t>
    <rPh sb="0" eb="1">
      <t>トミ</t>
    </rPh>
    <rPh sb="1" eb="2">
      <t>サト</t>
    </rPh>
    <rPh sb="3" eb="5">
      <t>セイシ</t>
    </rPh>
    <phoneticPr fontId="7"/>
  </si>
  <si>
    <t>沖縄支部</t>
    <rPh sb="0" eb="4">
      <t>オキナワシブ</t>
    </rPh>
    <phoneticPr fontId="7"/>
  </si>
  <si>
    <t>〒901-0361</t>
    <phoneticPr fontId="7"/>
  </si>
  <si>
    <t>糸満市糸満2227</t>
    <rPh sb="0" eb="3">
      <t>イトマンシ</t>
    </rPh>
    <rPh sb="3" eb="5">
      <t>イトマン</t>
    </rPh>
    <phoneticPr fontId="7"/>
  </si>
  <si>
    <t>2Ｆ SEA PORT</t>
    <phoneticPr fontId="7"/>
  </si>
  <si>
    <t>内山　幹治</t>
    <rPh sb="0" eb="2">
      <t>ウチヤマ</t>
    </rPh>
    <rPh sb="3" eb="4">
      <t>ミキ</t>
    </rPh>
    <rPh sb="4" eb="5">
      <t>オサム</t>
    </rPh>
    <phoneticPr fontId="7"/>
  </si>
  <si>
    <t>NBA千葉支部</t>
    <rPh sb="3" eb="5">
      <t>チバ</t>
    </rPh>
    <rPh sb="5" eb="7">
      <t>シブ</t>
    </rPh>
    <phoneticPr fontId="7"/>
  </si>
  <si>
    <t>〒266-0014</t>
    <phoneticPr fontId="7"/>
  </si>
  <si>
    <t>千葉県千葉市緑区おゆみ野中央9-15-1</t>
  </si>
  <si>
    <t>水谷 幸治</t>
    <rPh sb="0" eb="2">
      <t>ミズタニ</t>
    </rPh>
    <rPh sb="3" eb="5">
      <t>コウジ</t>
    </rPh>
    <phoneticPr fontId="7"/>
  </si>
  <si>
    <t>〒458-0011</t>
    <phoneticPr fontId="7"/>
  </si>
  <si>
    <t>愛知県名古屋市緑区相川1-82</t>
    <rPh sb="0" eb="3">
      <t>アイチケン</t>
    </rPh>
    <rPh sb="3" eb="7">
      <t>ナゴヤシ</t>
    </rPh>
    <rPh sb="7" eb="9">
      <t>ミドリク</t>
    </rPh>
    <rPh sb="9" eb="11">
      <t>アイカワ</t>
    </rPh>
    <phoneticPr fontId="7"/>
  </si>
  <si>
    <t>第33回関東オープン、レディースオープン</t>
  </si>
  <si>
    <t>第33回関東オープン、レディースオープン</t>
    <phoneticPr fontId="7"/>
  </si>
  <si>
    <t>JPBA関東</t>
  </si>
  <si>
    <t>JPBA関東</t>
    <rPh sb="4" eb="6">
      <t>カントウ</t>
    </rPh>
    <phoneticPr fontId="7"/>
  </si>
  <si>
    <t>第49回全日本47/2カードル選手権大会 12名</t>
  </si>
  <si>
    <t>第49回全日本47/2カードル選手権大会</t>
  </si>
  <si>
    <t>JPBA中部</t>
  </si>
  <si>
    <t>第22回東海グランプリ 第17回東海レディースグランプリ 211名</t>
  </si>
  <si>
    <t>28JAPAN CUP</t>
  </si>
  <si>
    <t>28JAPAN CUP 64名</t>
  </si>
  <si>
    <t>28JAPAN CUP 64名</t>
    <rPh sb="14" eb="15">
      <t>メイ</t>
    </rPh>
    <phoneticPr fontId="7"/>
  </si>
  <si>
    <t>第16回全日本シニアスリークッション選手権大会</t>
  </si>
  <si>
    <t>第16回全日本シニアスリークッション選手権大会　40名</t>
  </si>
  <si>
    <t>第16回全日本シニアスリークッション選手権大会　40名</t>
    <rPh sb="26" eb="27">
      <t>メイ</t>
    </rPh>
    <phoneticPr fontId="7"/>
  </si>
  <si>
    <t>第6回全日本アマチュアバンド選手権大会</t>
  </si>
  <si>
    <t>第6回全日本アマチュアバンド選手権大会</t>
    <rPh sb="0" eb="1">
      <t>ダイ</t>
    </rPh>
    <rPh sb="2" eb="3">
      <t>カイ</t>
    </rPh>
    <rPh sb="3" eb="6">
      <t>ゼンニホン</t>
    </rPh>
    <rPh sb="14" eb="17">
      <t>センシュケン</t>
    </rPh>
    <rPh sb="17" eb="19">
      <t>タイカイ</t>
    </rPh>
    <phoneticPr fontId="7"/>
  </si>
  <si>
    <t>JPBF西</t>
  </si>
  <si>
    <t>JPBF西</t>
    <rPh sb="4" eb="5">
      <t>ニシ</t>
    </rPh>
    <phoneticPr fontId="7"/>
  </si>
  <si>
    <t>第16回スヌーカージャパンオープン</t>
  </si>
  <si>
    <t>第16回スヌーカージャパンオープン</t>
    <rPh sb="0" eb="17">
      <t>１２０３</t>
    </rPh>
    <phoneticPr fontId="7"/>
  </si>
  <si>
    <t>第16回スヌーカージャパンオープン　26名</t>
    <rPh sb="0" eb="17">
      <t>１２０３</t>
    </rPh>
    <rPh sb="20" eb="21">
      <t>メイ</t>
    </rPh>
    <phoneticPr fontId="7"/>
  </si>
  <si>
    <t>第6回全日本アマチュアバンド選手権大会　14名</t>
  </si>
  <si>
    <t>アダムジャパンカップ</t>
  </si>
  <si>
    <t>カレンダー非記載</t>
    <rPh sb="5" eb="6">
      <t>ヒ</t>
    </rPh>
    <rPh sb="6" eb="8">
      <t>キサイ</t>
    </rPh>
    <phoneticPr fontId="7"/>
  </si>
  <si>
    <t>第67回全日本アマチュアスリークッション選手権大会</t>
  </si>
  <si>
    <t>第67回全日本アマチュアスリークッション選手権大会</t>
    <rPh sb="0" eb="1">
      <t>ダイ</t>
    </rPh>
    <rPh sb="3" eb="4">
      <t>カイ</t>
    </rPh>
    <rPh sb="4" eb="7">
      <t>ゼンニホンア</t>
    </rPh>
    <rPh sb="8" eb="25">
      <t>スリークッションセンシュケンタイカイ</t>
    </rPh>
    <phoneticPr fontId="7"/>
  </si>
  <si>
    <t>第67回全日本アマチュアスリークッション選手権大会　20名</t>
  </si>
  <si>
    <t>第67回全日本アマチュアスリークッション選手権大会　20名</t>
    <rPh sb="0" eb="1">
      <t>ダイ</t>
    </rPh>
    <rPh sb="3" eb="4">
      <t>カイ</t>
    </rPh>
    <rPh sb="4" eb="7">
      <t>ゼンニホンア</t>
    </rPh>
    <rPh sb="8" eb="25">
      <t>スリークッションセンシュケンタイカイ</t>
    </rPh>
    <rPh sb="28" eb="29">
      <t>メイ</t>
    </rPh>
    <phoneticPr fontId="7"/>
  </si>
  <si>
    <t>第25回全日本バンド選手権大会</t>
  </si>
  <si>
    <t>第25回全日本バンド選手権大会　14名</t>
  </si>
  <si>
    <t>第25回全日本バンド選手権大会　14名</t>
    <rPh sb="18" eb="19">
      <t>メイ</t>
    </rPh>
    <phoneticPr fontId="7"/>
  </si>
  <si>
    <t>振替17/10/24</t>
    <rPh sb="0" eb="2">
      <t>フリカエ</t>
    </rPh>
    <phoneticPr fontId="3"/>
  </si>
  <si>
    <t>例年公認料のみ</t>
    <rPh sb="0" eb="2">
      <t>レイネン</t>
    </rPh>
    <rPh sb="2" eb="4">
      <t>コウニン</t>
    </rPh>
    <rPh sb="4" eb="5">
      <t>リョウ</t>
    </rPh>
    <phoneticPr fontId="3"/>
  </si>
  <si>
    <t>掲載料未収</t>
    <rPh sb="0" eb="3">
      <t>ケイサイリョウ</t>
    </rPh>
    <rPh sb="3" eb="5">
      <t>ミシュウ</t>
    </rPh>
    <phoneticPr fontId="3"/>
  </si>
  <si>
    <t>協力金平成29年度決算</t>
    <rPh sb="0" eb="3">
      <t>キョウリョクキン</t>
    </rPh>
    <rPh sb="3" eb="5">
      <t>ヘイセイ</t>
    </rPh>
    <rPh sb="7" eb="9">
      <t>ネンド</t>
    </rPh>
    <rPh sb="9" eb="11">
      <t>ケッサン</t>
    </rPh>
    <phoneticPr fontId="3"/>
  </si>
  <si>
    <t>九州支部</t>
    <rPh sb="0" eb="4">
      <t>キュウシュウシブ</t>
    </rPh>
    <phoneticPr fontId="3"/>
  </si>
  <si>
    <t>第20回全日本プロバンド選手権大会　14名</t>
    <rPh sb="0" eb="1">
      <t>ダイ</t>
    </rPh>
    <rPh sb="3" eb="4">
      <t>カイ</t>
    </rPh>
    <rPh sb="4" eb="7">
      <t>ゼンニホン</t>
    </rPh>
    <rPh sb="12" eb="15">
      <t>センシュケン</t>
    </rPh>
    <rPh sb="15" eb="17">
      <t>タイカイ</t>
    </rPh>
    <rPh sb="20" eb="21">
      <t>メイ</t>
    </rPh>
    <phoneticPr fontId="7"/>
  </si>
  <si>
    <t>第28回関西ﾅｲﾝﾎﾞｰﾙｵｰﾌﾟﾝ</t>
    <rPh sb="0" eb="1">
      <t>ダイ</t>
    </rPh>
    <rPh sb="3" eb="4">
      <t>カイ</t>
    </rPh>
    <rPh sb="4" eb="6">
      <t>カンサイ</t>
    </rPh>
    <phoneticPr fontId="3"/>
  </si>
  <si>
    <t>第67回ポケットビリヤード選手権</t>
    <rPh sb="0" eb="1">
      <t>ダイ</t>
    </rPh>
    <rPh sb="3" eb="4">
      <t>カイ</t>
    </rPh>
    <rPh sb="13" eb="16">
      <t>センシュケン</t>
    </rPh>
    <phoneticPr fontId="3"/>
  </si>
  <si>
    <t>第29回北海道ｵｰﾌﾟﾝ</t>
    <rPh sb="0" eb="1">
      <t>ダイ</t>
    </rPh>
    <rPh sb="3" eb="4">
      <t>カイ</t>
    </rPh>
    <rPh sb="4" eb="7">
      <t>ホッカイドウ</t>
    </rPh>
    <phoneticPr fontId="3"/>
  </si>
  <si>
    <t>第45回14-1選手権</t>
    <rPh sb="0" eb="1">
      <t>ダイ</t>
    </rPh>
    <rPh sb="3" eb="4">
      <t>カイ</t>
    </rPh>
    <rPh sb="8" eb="11">
      <t>センシュケン</t>
    </rPh>
    <phoneticPr fontId="3"/>
  </si>
  <si>
    <t>第5回ｸｲｰﾝｶｯﾌﾟ</t>
    <rPh sb="0" eb="1">
      <t>ダイ</t>
    </rPh>
    <rPh sb="2" eb="3">
      <t>カイ</t>
    </rPh>
    <phoneticPr fontId="3"/>
  </si>
  <si>
    <t>第25回ｻﾏｰｶｯﾌﾟ</t>
    <rPh sb="0" eb="1">
      <t>ダイ</t>
    </rPh>
    <rPh sb="3" eb="4">
      <t>カイ</t>
    </rPh>
    <phoneticPr fontId="3"/>
  </si>
  <si>
    <t>第31回北陸ｵｰﾌﾟﾝ</t>
    <rPh sb="0" eb="1">
      <t>ダイ</t>
    </rPh>
    <rPh sb="3" eb="4">
      <t>カイ</t>
    </rPh>
    <rPh sb="4" eb="6">
      <t>ホクリク</t>
    </rPh>
    <phoneticPr fontId="3"/>
  </si>
  <si>
    <t>第50回全日本選手権</t>
    <rPh sb="0" eb="1">
      <t>ダイ</t>
    </rPh>
    <rPh sb="3" eb="4">
      <t>カイ</t>
    </rPh>
    <rPh sb="4" eb="7">
      <t>ゼンニホン</t>
    </rPh>
    <rPh sb="7" eb="10">
      <t>センシュケン</t>
    </rPh>
    <phoneticPr fontId="3"/>
  </si>
  <si>
    <t>第65回ｱﾏﾁｭｱﾎﾟｹｯﾄ選手権</t>
    <rPh sb="0" eb="1">
      <t>ダイ</t>
    </rPh>
    <rPh sb="3" eb="4">
      <t>カイ</t>
    </rPh>
    <rPh sb="14" eb="17">
      <t>センシュケン</t>
    </rPh>
    <phoneticPr fontId="3"/>
  </si>
  <si>
    <t>第6回全日本ｱﾏﾊﾞﾝﾄﾞ</t>
    <rPh sb="0" eb="1">
      <t>ダイ</t>
    </rPh>
    <rPh sb="2" eb="3">
      <t>カイ</t>
    </rPh>
    <rPh sb="3" eb="6">
      <t>ゼンニホン</t>
    </rPh>
    <phoneticPr fontId="3"/>
  </si>
  <si>
    <t>不明</t>
    <rPh sb="0" eb="2">
      <t>フメイ</t>
    </rPh>
    <phoneticPr fontId="3"/>
  </si>
  <si>
    <t>前期まで　NBA公認料　預り残高</t>
    <rPh sb="0" eb="2">
      <t>ゼンキ</t>
    </rPh>
    <rPh sb="8" eb="10">
      <t>コウニン</t>
    </rPh>
    <rPh sb="10" eb="11">
      <t>リョウ</t>
    </rPh>
    <rPh sb="12" eb="13">
      <t>アズ</t>
    </rPh>
    <rPh sb="14" eb="16">
      <t>ザンダカ</t>
    </rPh>
    <phoneticPr fontId="3"/>
  </si>
  <si>
    <t>第33回関東ｵｰﾌﾟﾝ</t>
    <rPh sb="0" eb="1">
      <t>ダイ</t>
    </rPh>
    <rPh sb="3" eb="4">
      <t>カイ</t>
    </rPh>
    <rPh sb="4" eb="6">
      <t>カントウ</t>
    </rPh>
    <phoneticPr fontId="3"/>
  </si>
  <si>
    <t>第30回ｼﾞｬﾊﾟﾝｵｰﾌﾟﾝ</t>
    <rPh sb="0" eb="1">
      <t>ダイ</t>
    </rPh>
    <rPh sb="3" eb="4">
      <t>カイ</t>
    </rPh>
    <phoneticPr fontId="3"/>
  </si>
  <si>
    <t>第14回東海ｸﾞﾗﾝﾌﾟﾘ</t>
    <rPh sb="0" eb="1">
      <t>ダイ</t>
    </rPh>
    <rPh sb="3" eb="4">
      <t>カイ</t>
    </rPh>
    <rPh sb="4" eb="6">
      <t>トウカイ</t>
    </rPh>
    <phoneticPr fontId="3"/>
  </si>
  <si>
    <t>平成29年度未収金 大会協力金</t>
    <rPh sb="0" eb="2">
      <t>ヘイセイ</t>
    </rPh>
    <rPh sb="4" eb="6">
      <t>ネンド</t>
    </rPh>
    <rPh sb="6" eb="8">
      <t>ミシュウ</t>
    </rPh>
    <rPh sb="8" eb="9">
      <t>キン</t>
    </rPh>
    <rPh sb="10" eb="12">
      <t>タイカイ</t>
    </rPh>
    <rPh sb="12" eb="15">
      <t>キョウリョクキン</t>
    </rPh>
    <phoneticPr fontId="3"/>
  </si>
  <si>
    <t>平成29年度未収金 支部協力金</t>
    <rPh sb="0" eb="2">
      <t>ヘイセイ</t>
    </rPh>
    <rPh sb="4" eb="6">
      <t>ネンド</t>
    </rPh>
    <rPh sb="6" eb="8">
      <t>ミシュウ</t>
    </rPh>
    <rPh sb="8" eb="9">
      <t>キン</t>
    </rPh>
    <rPh sb="10" eb="12">
      <t>シブ</t>
    </rPh>
    <rPh sb="12" eb="15">
      <t>キョウリョクキン</t>
    </rPh>
    <phoneticPr fontId="3"/>
  </si>
  <si>
    <t>年度末預り残高</t>
    <rPh sb="0" eb="3">
      <t>ネンドマツ</t>
    </rPh>
    <rPh sb="3" eb="4">
      <t>アズ</t>
    </rPh>
    <rPh sb="5" eb="7">
      <t>ザンダカ</t>
    </rPh>
    <phoneticPr fontId="3"/>
  </si>
  <si>
    <t>30年度</t>
    <rPh sb="2" eb="4">
      <t>ネンド</t>
    </rPh>
    <phoneticPr fontId="7"/>
  </si>
  <si>
    <t>27・28</t>
    <phoneticPr fontId="7"/>
  </si>
  <si>
    <t>JPBA</t>
    <phoneticPr fontId="7"/>
  </si>
  <si>
    <t>第29回関西ナインボールオープン</t>
    <rPh sb="0" eb="1">
      <t>１</t>
    </rPh>
    <phoneticPr fontId="7"/>
  </si>
  <si>
    <t>第29回関西ナインボールレディースオープン</t>
    <phoneticPr fontId="3"/>
  </si>
  <si>
    <t>10・11</t>
    <phoneticPr fontId="7"/>
  </si>
  <si>
    <t>JPBF</t>
    <phoneticPr fontId="7"/>
  </si>
  <si>
    <t>第24回東京オープンスリークッショントーナメント</t>
    <rPh sb="0" eb="1">
      <t>ダイ</t>
    </rPh>
    <rPh sb="3" eb="4">
      <t>カイ</t>
    </rPh>
    <rPh sb="4" eb="6">
      <t>トウキョウ</t>
    </rPh>
    <phoneticPr fontId="7"/>
  </si>
  <si>
    <t>第23回京都オープン</t>
    <rPh sb="0" eb="1">
      <t>ダイ</t>
    </rPh>
    <rPh sb="3" eb="4">
      <t>カイ</t>
    </rPh>
    <rPh sb="4" eb="6">
      <t>キョウト</t>
    </rPh>
    <phoneticPr fontId="7"/>
  </si>
  <si>
    <t>24,25</t>
    <phoneticPr fontId="7"/>
  </si>
  <si>
    <t>第34回関東オープン</t>
    <rPh sb="0" eb="1">
      <t>ダイ</t>
    </rPh>
    <rPh sb="3" eb="4">
      <t>カイ</t>
    </rPh>
    <rPh sb="4" eb="6">
      <t>カントウ</t>
    </rPh>
    <phoneticPr fontId="7"/>
  </si>
  <si>
    <t>第34回関東レディースオープン</t>
    <rPh sb="0" eb="1">
      <t>ダイ</t>
    </rPh>
    <rPh sb="3" eb="4">
      <t>カイ</t>
    </rPh>
    <rPh sb="4" eb="6">
      <t>カントウ</t>
    </rPh>
    <phoneticPr fontId="7"/>
  </si>
  <si>
    <t>17・18</t>
    <phoneticPr fontId="7"/>
  </si>
  <si>
    <t>第68回全日本ポケットビリヤード選手権大会</t>
    <rPh sb="0" eb="1">
      <t>ダイ</t>
    </rPh>
    <rPh sb="3" eb="4">
      <t>カイ</t>
    </rPh>
    <rPh sb="4" eb="7">
      <t>ゼンニホン</t>
    </rPh>
    <rPh sb="16" eb="19">
      <t>センシュケン</t>
    </rPh>
    <rPh sb="19" eb="21">
      <t>タイカイ</t>
    </rPh>
    <phoneticPr fontId="7"/>
  </si>
  <si>
    <t>第58回全日本ポケットビリヤードB級選手権大会</t>
    <rPh sb="0" eb="1">
      <t>ダイ</t>
    </rPh>
    <rPh sb="3" eb="4">
      <t>カイ</t>
    </rPh>
    <rPh sb="4" eb="7">
      <t>ゼンニホン</t>
    </rPh>
    <rPh sb="17" eb="18">
      <t>キュウ</t>
    </rPh>
    <rPh sb="18" eb="21">
      <t>センシュケン</t>
    </rPh>
    <rPh sb="21" eb="23">
      <t>タイカイ</t>
    </rPh>
    <phoneticPr fontId="7"/>
  </si>
  <si>
    <t>NBA</t>
    <phoneticPr fontId="7"/>
  </si>
  <si>
    <t>第18回全日本学校対抗ナインボール選手権大会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</si>
  <si>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第18回全日本ジュニアナインボール選手権大会（ＪＯＣカップ）</t>
    <rPh sb="0" eb="1">
      <t>４</t>
    </rPh>
    <phoneticPr fontId="7"/>
  </si>
  <si>
    <t>21・22</t>
    <phoneticPr fontId="7"/>
  </si>
  <si>
    <t>第30回北海道オープン</t>
    <rPh sb="0" eb="1">
      <t>４</t>
    </rPh>
    <rPh sb="3" eb="4">
      <t>カイ</t>
    </rPh>
    <rPh sb="4" eb="7">
      <t>ホッカイドウ</t>
    </rPh>
    <phoneticPr fontId="7"/>
  </si>
  <si>
    <t>3～5</t>
    <phoneticPr fontId="7"/>
  </si>
  <si>
    <t>第75回全日本スリークッション選手権大会</t>
    <rPh sb="0" eb="1">
      <t>ダイ</t>
    </rPh>
    <rPh sb="3" eb="4">
      <t>カイ</t>
    </rPh>
    <rPh sb="4" eb="7">
      <t>ゼンニホン</t>
    </rPh>
    <rPh sb="15" eb="18">
      <t>センシュケン</t>
    </rPh>
    <rPh sb="18" eb="20">
      <t>タイカイ</t>
    </rPh>
    <phoneticPr fontId="7"/>
  </si>
  <si>
    <t>12・13</t>
    <phoneticPr fontId="7"/>
  </si>
  <si>
    <t>第61回全日本アマチュア四ッ玉選手権大会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</si>
  <si>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19・20</t>
    <phoneticPr fontId="7"/>
  </si>
  <si>
    <t>第46回全日本オープン14-1選手権大会</t>
    <rPh sb="0" eb="1">
      <t>５１</t>
    </rPh>
    <phoneticPr fontId="7"/>
  </si>
  <si>
    <t>2・3</t>
    <phoneticPr fontId="7"/>
  </si>
  <si>
    <t>JSA</t>
    <phoneticPr fontId="7"/>
  </si>
  <si>
    <t>第17回全日本スヌーカー選手権大会</t>
    <rPh sb="0" eb="1">
      <t>ダイ</t>
    </rPh>
    <rPh sb="3" eb="4">
      <t>カイ</t>
    </rPh>
    <rPh sb="4" eb="7">
      <t>ゼンニホン</t>
    </rPh>
    <rPh sb="12" eb="15">
      <t>センシュケン</t>
    </rPh>
    <rPh sb="15" eb="17">
      <t>タイカイ</t>
    </rPh>
    <phoneticPr fontId="7"/>
  </si>
  <si>
    <t>8～10</t>
    <phoneticPr fontId="7"/>
  </si>
  <si>
    <t>23・24</t>
    <phoneticPr fontId="7"/>
  </si>
  <si>
    <t>JPBF</t>
    <phoneticPr fontId="7"/>
  </si>
  <si>
    <t>第26回全日本バンド選手権大会</t>
    <rPh sb="0" eb="1">
      <t>７</t>
    </rPh>
    <phoneticPr fontId="7"/>
  </si>
  <si>
    <t>30・7/1</t>
    <phoneticPr fontId="7"/>
  </si>
  <si>
    <t>第42回全日本アマチュア9ボール選手権大会</t>
    <rPh sb="0" eb="1">
      <t>ダイ</t>
    </rPh>
    <rPh sb="3" eb="4">
      <t>カイ</t>
    </rPh>
    <rPh sb="4" eb="7">
      <t>ゼンニホン</t>
    </rPh>
    <rPh sb="16" eb="19">
      <t>センシュケン</t>
    </rPh>
    <rPh sb="19" eb="21">
      <t>タイカイ</t>
    </rPh>
    <phoneticPr fontId="7"/>
  </si>
  <si>
    <t>第34回全日本アマチュア9ボールB級選手権大会</t>
    <rPh sb="0" eb="1">
      <t>ダイ</t>
    </rPh>
    <rPh sb="3" eb="4">
      <t>カイ</t>
    </rPh>
    <rPh sb="4" eb="7">
      <t>ゼンニホン</t>
    </rPh>
    <rPh sb="17" eb="18">
      <t>キュウ</t>
    </rPh>
    <rPh sb="18" eb="21">
      <t>センシュケン</t>
    </rPh>
    <rPh sb="21" eb="23">
      <t>タイカイ</t>
    </rPh>
    <phoneticPr fontId="7"/>
  </si>
  <si>
    <t>第19回全日本アマチュア9ボール女子級選手権大会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</si>
  <si>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7・8</t>
    <phoneticPr fontId="7"/>
  </si>
  <si>
    <t>第25回全日本女子スリークッション選手権大会</t>
    <rPh sb="0" eb="1">
      <t>ダイ</t>
    </rPh>
    <rPh sb="3" eb="4">
      <t>カイ</t>
    </rPh>
    <rPh sb="4" eb="7">
      <t>ゼンニホン</t>
    </rPh>
    <rPh sb="7" eb="9">
      <t>ジョシ</t>
    </rPh>
    <rPh sb="17" eb="20">
      <t>センシュケン</t>
    </rPh>
    <rPh sb="20" eb="22">
      <t>タイカイ</t>
    </rPh>
    <phoneticPr fontId="7"/>
  </si>
  <si>
    <t>14～16</t>
    <phoneticPr fontId="7"/>
  </si>
  <si>
    <t>第31回ジャパンオープン10ボール男子</t>
    <rPh sb="0" eb="1">
      <t>ダイ</t>
    </rPh>
    <rPh sb="3" eb="4">
      <t>カイ</t>
    </rPh>
    <rPh sb="17" eb="19">
      <t>ダンシ</t>
    </rPh>
    <phoneticPr fontId="7"/>
  </si>
  <si>
    <t>第31回ジャパンオープン9ボール女子</t>
    <rPh sb="0" eb="1">
      <t>ダイ</t>
    </rPh>
    <rPh sb="3" eb="4">
      <t>カイ</t>
    </rPh>
    <rPh sb="16" eb="18">
      <t>ジョシ</t>
    </rPh>
    <phoneticPr fontId="7"/>
  </si>
  <si>
    <t>第26回サマーカップ</t>
    <rPh sb="0" eb="1">
      <t>８０</t>
    </rPh>
    <phoneticPr fontId="7"/>
  </si>
  <si>
    <t>25・26</t>
    <phoneticPr fontId="7"/>
  </si>
  <si>
    <t>JPBF</t>
    <phoneticPr fontId="7"/>
  </si>
  <si>
    <t>第50回全日本カードル47/2選手権大会</t>
    <rPh sb="0" eb="1">
      <t>ダイ</t>
    </rPh>
    <rPh sb="3" eb="4">
      <t>カイ</t>
    </rPh>
    <rPh sb="4" eb="7">
      <t>ゼンニホン</t>
    </rPh>
    <rPh sb="15" eb="18">
      <t>センシュケン</t>
    </rPh>
    <rPh sb="18" eb="20">
      <t>タイカイ</t>
    </rPh>
    <phoneticPr fontId="7"/>
  </si>
  <si>
    <t>15・16</t>
    <phoneticPr fontId="7"/>
  </si>
  <si>
    <t>第15回中部スポーツビリヤードフェア</t>
    <rPh sb="0" eb="1">
      <t>９</t>
    </rPh>
    <rPh sb="3" eb="4">
      <t>カイ</t>
    </rPh>
    <rPh sb="4" eb="6">
      <t>チュウブ</t>
    </rPh>
    <phoneticPr fontId="7"/>
  </si>
  <si>
    <t>22・23</t>
    <phoneticPr fontId="7"/>
  </si>
  <si>
    <t>茨城</t>
    <rPh sb="0" eb="2">
      <t>イバラキ</t>
    </rPh>
    <phoneticPr fontId="7"/>
  </si>
  <si>
    <t>茨城県協会</t>
    <rPh sb="0" eb="2">
      <t>イバラキ</t>
    </rPh>
    <rPh sb="2" eb="3">
      <t>ケン</t>
    </rPh>
    <rPh sb="3" eb="5">
      <t>キョウカイ</t>
    </rPh>
    <phoneticPr fontId="7"/>
  </si>
  <si>
    <t>6・7</t>
    <phoneticPr fontId="7"/>
  </si>
  <si>
    <t>JPBA</t>
    <phoneticPr fontId="7"/>
  </si>
  <si>
    <t>第32回北陸オープン</t>
    <rPh sb="0" eb="1">
      <t>ダイ</t>
    </rPh>
    <rPh sb="3" eb="4">
      <t>カイ</t>
    </rPh>
    <rPh sb="4" eb="6">
      <t>ホクリク</t>
    </rPh>
    <phoneticPr fontId="7"/>
  </si>
  <si>
    <t>第17回全日本シニアスリークッション選手権大会</t>
    <rPh sb="0" eb="1">
      <t>１０</t>
    </rPh>
    <rPh sb="3" eb="4">
      <t>カイ</t>
    </rPh>
    <rPh sb="4" eb="7">
      <t>ゼンニホン</t>
    </rPh>
    <rPh sb="18" eb="21">
      <t>センシュケン</t>
    </rPh>
    <rPh sb="21" eb="23">
      <t>タイカイ</t>
    </rPh>
    <phoneticPr fontId="7"/>
  </si>
  <si>
    <t>13・14</t>
    <phoneticPr fontId="7"/>
  </si>
  <si>
    <t>第50回全日本アマチュアカードル42/2選手権大会</t>
    <rPh sb="0" eb="1">
      <t>ダイ</t>
    </rPh>
    <rPh sb="3" eb="4">
      <t>カイ</t>
    </rPh>
    <rPh sb="4" eb="7">
      <t>ゼンニホン</t>
    </rPh>
    <rPh sb="20" eb="23">
      <t>センシュケン</t>
    </rPh>
    <rPh sb="23" eb="25">
      <t>タイカイ</t>
    </rPh>
    <phoneticPr fontId="7"/>
  </si>
  <si>
    <t>3・4</t>
    <phoneticPr fontId="7"/>
  </si>
  <si>
    <t>第68回全日本アマチュアスリークッション選手権大会</t>
    <rPh sb="0" eb="1">
      <t>ダイ</t>
    </rPh>
    <rPh sb="3" eb="4">
      <t>カイ</t>
    </rPh>
    <rPh sb="4" eb="7">
      <t>ゼンニホン</t>
    </rPh>
    <rPh sb="20" eb="23">
      <t>センシュケン</t>
    </rPh>
    <rPh sb="23" eb="25">
      <t>タイカイ</t>
    </rPh>
    <phoneticPr fontId="7"/>
  </si>
  <si>
    <t>10・11</t>
    <phoneticPr fontId="7"/>
  </si>
  <si>
    <t>JAPA</t>
    <phoneticPr fontId="7"/>
  </si>
  <si>
    <t>第66回全日本アマチュアポケットビリヤード選手権大会</t>
    <rPh sb="0" eb="1">
      <t>１０２</t>
    </rPh>
    <phoneticPr fontId="7"/>
  </si>
  <si>
    <t>NBA</t>
    <phoneticPr fontId="7"/>
  </si>
  <si>
    <t>第5回全日本学生ナインボール選手権大会</t>
    <rPh sb="0" eb="1">
      <t>ダイ</t>
    </rPh>
    <rPh sb="2" eb="3">
      <t>カイ</t>
    </rPh>
    <rPh sb="3" eb="6">
      <t>ゼンニホン</t>
    </rPh>
    <rPh sb="6" eb="8">
      <t>ガクセイ</t>
    </rPh>
    <rPh sb="14" eb="17">
      <t>センシュケン</t>
    </rPh>
    <rPh sb="17" eb="19">
      <t>タイカイ</t>
    </rPh>
    <phoneticPr fontId="7"/>
  </si>
  <si>
    <t>19～25</t>
    <phoneticPr fontId="7"/>
  </si>
  <si>
    <t>第51回全日本選手権大会 男子</t>
    <rPh sb="0" eb="1">
      <t>ダイ</t>
    </rPh>
    <rPh sb="3" eb="4">
      <t>カイ</t>
    </rPh>
    <rPh sb="4" eb="7">
      <t>ゼンニホン</t>
    </rPh>
    <rPh sb="7" eb="10">
      <t>センシュケン</t>
    </rPh>
    <rPh sb="10" eb="12">
      <t>タイカイ</t>
    </rPh>
    <rPh sb="13" eb="15">
      <t>ダンシ</t>
    </rPh>
    <phoneticPr fontId="7"/>
  </si>
  <si>
    <t>第51回全日本選手権大会 女子</t>
    <rPh sb="0" eb="1">
      <t>ダイ</t>
    </rPh>
    <rPh sb="3" eb="4">
      <t>カイ</t>
    </rPh>
    <rPh sb="4" eb="7">
      <t>ゼンニホン</t>
    </rPh>
    <rPh sb="7" eb="10">
      <t>センシュケン</t>
    </rPh>
    <rPh sb="10" eb="12">
      <t>タイカイ</t>
    </rPh>
    <rPh sb="13" eb="15">
      <t>ジョシ</t>
    </rPh>
    <phoneticPr fontId="7"/>
  </si>
  <si>
    <t>1・2</t>
    <phoneticPr fontId="7"/>
  </si>
  <si>
    <t>JSA</t>
    <phoneticPr fontId="7"/>
  </si>
  <si>
    <t>第18回スヌーカージャパンオープン</t>
    <rPh sb="0" eb="1">
      <t>ダイ</t>
    </rPh>
    <rPh sb="3" eb="4">
      <t>カイ</t>
    </rPh>
    <phoneticPr fontId="7"/>
  </si>
  <si>
    <t>8・9</t>
    <phoneticPr fontId="7"/>
  </si>
  <si>
    <t>第7回全日本アマチュアバンド選手権大会</t>
    <rPh sb="0" eb="1">
      <t>ダイ</t>
    </rPh>
    <rPh sb="2" eb="3">
      <t>カイ</t>
    </rPh>
    <rPh sb="3" eb="6">
      <t>ゼンニホン</t>
    </rPh>
    <rPh sb="14" eb="17">
      <t>センシュケン</t>
    </rPh>
    <rPh sb="17" eb="19">
      <t>タイカイ</t>
    </rPh>
    <phoneticPr fontId="7"/>
  </si>
  <si>
    <t>28全日本プロ選手権　アダムジャパン杯</t>
    <phoneticPr fontId="7"/>
  </si>
  <si>
    <t>28JAPAN CUP</t>
    <phoneticPr fontId="7"/>
  </si>
  <si>
    <t>NOW</t>
    <phoneticPr fontId="3"/>
  </si>
  <si>
    <t>第49回全日本アマチュアカードル42/2選手権大会</t>
  </si>
  <si>
    <t>入金済み</t>
    <rPh sb="0" eb="2">
      <t>ニュウキン</t>
    </rPh>
    <rPh sb="2" eb="3">
      <t>ズ</t>
    </rPh>
    <phoneticPr fontId="3"/>
  </si>
  <si>
    <t>第49回全日本アマチュアカードル42/2選手権大会  記載料未収</t>
    <rPh sb="27" eb="29">
      <t>キサイ</t>
    </rPh>
    <rPh sb="29" eb="30">
      <t>リョウ</t>
    </rPh>
    <rPh sb="30" eb="32">
      <t>ミシュウ</t>
    </rPh>
    <phoneticPr fontId="3"/>
  </si>
  <si>
    <t>第23回京都オープン</t>
  </si>
  <si>
    <t>NSF29年度末</t>
    <rPh sb="5" eb="7">
      <t>ネンド</t>
    </rPh>
    <rPh sb="7" eb="8">
      <t>マツ</t>
    </rPh>
    <phoneticPr fontId="3"/>
  </si>
  <si>
    <t>NSF30年度期首</t>
    <rPh sb="5" eb="7">
      <t>ネンド</t>
    </rPh>
    <rPh sb="7" eb="9">
      <t>キシュ</t>
    </rPh>
    <phoneticPr fontId="3"/>
  </si>
  <si>
    <t>平成29年度分　支部割当協力金</t>
    <phoneticPr fontId="7"/>
  </si>
  <si>
    <r>
      <t>29</t>
    </r>
    <r>
      <rPr>
        <sz val="11"/>
        <rFont val="ＭＳ Ｐ明朝"/>
        <family val="1"/>
        <charset val="128"/>
      </rPr>
      <t>年度未払い分</t>
    </r>
    <rPh sb="2" eb="4">
      <t>ネンド</t>
    </rPh>
    <rPh sb="4" eb="6">
      <t>ミハラ</t>
    </rPh>
    <rPh sb="7" eb="8">
      <t>ブン</t>
    </rPh>
    <phoneticPr fontId="7"/>
  </si>
  <si>
    <t>第34回関東オープン、レディースオープン</t>
  </si>
  <si>
    <t>第34回関東オープン、レディースオープン</t>
    <phoneticPr fontId="7"/>
  </si>
  <si>
    <t>入金済み</t>
  </si>
  <si>
    <t>第28回関西ナインボールオープン 247名</t>
    <rPh sb="0" eb="1">
      <t>ダイ</t>
    </rPh>
    <rPh sb="3" eb="4">
      <t>カイ</t>
    </rPh>
    <rPh sb="4" eb="6">
      <t>カンサイ</t>
    </rPh>
    <rPh sb="20" eb="21">
      <t>メイ</t>
    </rPh>
    <phoneticPr fontId="3"/>
  </si>
  <si>
    <t>第28回関西ナインボールオープン</t>
    <rPh sb="0" eb="1">
      <t>ダイ</t>
    </rPh>
    <rPh sb="3" eb="4">
      <t>カイ</t>
    </rPh>
    <rPh sb="4" eb="6">
      <t>カンサイ</t>
    </rPh>
    <phoneticPr fontId="3"/>
  </si>
  <si>
    <t>第67回全日本ポケットビリヤード選手権大会　第57回同B級 144名</t>
    <rPh sb="0" eb="1">
      <t>ダイ</t>
    </rPh>
    <rPh sb="3" eb="4">
      <t>カイ</t>
    </rPh>
    <rPh sb="4" eb="7">
      <t>ゼンニホン</t>
    </rPh>
    <rPh sb="16" eb="19">
      <t>センシュケン</t>
    </rPh>
    <rPh sb="19" eb="21">
      <t>タイカイ</t>
    </rPh>
    <rPh sb="22" eb="23">
      <t>ダイ</t>
    </rPh>
    <rPh sb="25" eb="26">
      <t>カイ</t>
    </rPh>
    <rPh sb="26" eb="27">
      <t>ドウ</t>
    </rPh>
    <rPh sb="28" eb="29">
      <t>キュウ</t>
    </rPh>
    <rPh sb="33" eb="34">
      <t>メイ</t>
    </rPh>
    <phoneticPr fontId="3"/>
  </si>
  <si>
    <t>第29回北海道オープン</t>
    <rPh sb="0" eb="1">
      <t>４</t>
    </rPh>
    <rPh sb="3" eb="4">
      <t>カイ</t>
    </rPh>
    <rPh sb="4" eb="7">
      <t>ホッカイドウ</t>
    </rPh>
    <phoneticPr fontId="3"/>
  </si>
  <si>
    <t>第29回北海道オープン 203名</t>
    <rPh sb="0" eb="1">
      <t>４</t>
    </rPh>
    <rPh sb="3" eb="4">
      <t>カイ</t>
    </rPh>
    <rPh sb="4" eb="7">
      <t>ホッカイドウ</t>
    </rPh>
    <rPh sb="15" eb="16">
      <t>メイ</t>
    </rPh>
    <phoneticPr fontId="3"/>
  </si>
  <si>
    <t>第45回全日本オープン14-1選手権大会</t>
    <rPh sb="0" eb="1">
      <t>ダイ</t>
    </rPh>
    <rPh sb="3" eb="4">
      <t>カイ</t>
    </rPh>
    <rPh sb="4" eb="7">
      <t>ゼンニホン</t>
    </rPh>
    <rPh sb="15" eb="18">
      <t>センシュケン</t>
    </rPh>
    <rPh sb="18" eb="20">
      <t>タイカイ</t>
    </rPh>
    <phoneticPr fontId="3"/>
  </si>
  <si>
    <t>第45回全日本オープン14-1選手権大会 136名</t>
    <rPh sb="0" eb="1">
      <t>ダイ</t>
    </rPh>
    <rPh sb="3" eb="4">
      <t>カイ</t>
    </rPh>
    <rPh sb="4" eb="7">
      <t>ゼンニホン</t>
    </rPh>
    <rPh sb="15" eb="18">
      <t>センシュケン</t>
    </rPh>
    <rPh sb="18" eb="20">
      <t>タイカイ</t>
    </rPh>
    <rPh sb="24" eb="25">
      <t>メイ</t>
    </rPh>
    <phoneticPr fontId="3"/>
  </si>
  <si>
    <t>第5回大阪クイーンカップ</t>
    <rPh sb="0" eb="1">
      <t>５１</t>
    </rPh>
    <phoneticPr fontId="3"/>
  </si>
  <si>
    <t>第5回大阪クイーンカップ 46名</t>
    <rPh sb="0" eb="1">
      <t>５１</t>
    </rPh>
    <rPh sb="15" eb="16">
      <t>メイ</t>
    </rPh>
    <phoneticPr fontId="3"/>
  </si>
  <si>
    <t>第25回サマーカップ 246名</t>
    <rPh sb="0" eb="1">
      <t>ダイ</t>
    </rPh>
    <rPh sb="3" eb="4">
      <t>カイ</t>
    </rPh>
    <rPh sb="14" eb="15">
      <t>メイ</t>
    </rPh>
    <phoneticPr fontId="3"/>
  </si>
  <si>
    <t>第25回サマーカップ</t>
    <rPh sb="0" eb="1">
      <t>ダイ</t>
    </rPh>
    <rPh sb="3" eb="4">
      <t>カイ</t>
    </rPh>
    <phoneticPr fontId="3"/>
  </si>
  <si>
    <t>第31回北陸オープン</t>
    <rPh sb="0" eb="1">
      <t>ダイ</t>
    </rPh>
    <rPh sb="3" eb="4">
      <t>カイ</t>
    </rPh>
    <rPh sb="4" eb="6">
      <t>ホクリク</t>
    </rPh>
    <phoneticPr fontId="3"/>
  </si>
  <si>
    <t>第31回北陸オープン 268名</t>
    <rPh sb="0" eb="1">
      <t>ダイ</t>
    </rPh>
    <rPh sb="3" eb="4">
      <t>カイ</t>
    </rPh>
    <rPh sb="4" eb="6">
      <t>ホクリク</t>
    </rPh>
    <rPh sb="14" eb="15">
      <t>メイ</t>
    </rPh>
    <phoneticPr fontId="3"/>
  </si>
  <si>
    <t>第50回全日本選手権大会（10ボール国際オープン）男子 同9ﾎﾞｰﾙ女子</t>
    <rPh sb="0" eb="1">
      <t>ダイ</t>
    </rPh>
    <rPh sb="3" eb="4">
      <t>カイ</t>
    </rPh>
    <rPh sb="4" eb="7">
      <t>ゼンニホン</t>
    </rPh>
    <rPh sb="7" eb="10">
      <t>センシュケン</t>
    </rPh>
    <rPh sb="10" eb="12">
      <t>タイカイ</t>
    </rPh>
    <rPh sb="18" eb="20">
      <t>コクサイ</t>
    </rPh>
    <rPh sb="25" eb="27">
      <t>ダンシ</t>
    </rPh>
    <rPh sb="28" eb="29">
      <t>ドウ</t>
    </rPh>
    <rPh sb="34" eb="36">
      <t>ジョシ</t>
    </rPh>
    <phoneticPr fontId="3"/>
  </si>
  <si>
    <t>第507回全日本選手権大会（10ボール国際オープン）男子 同9ﾎﾞｰﾙ女子</t>
    <rPh sb="0" eb="1">
      <t>ダイ</t>
    </rPh>
    <rPh sb="4" eb="5">
      <t>カイ</t>
    </rPh>
    <rPh sb="5" eb="8">
      <t>ゼンニホン</t>
    </rPh>
    <rPh sb="8" eb="11">
      <t>センシュケン</t>
    </rPh>
    <rPh sb="11" eb="13">
      <t>タイカイ</t>
    </rPh>
    <rPh sb="19" eb="21">
      <t>コクサイ</t>
    </rPh>
    <rPh sb="26" eb="28">
      <t>ダンシ</t>
    </rPh>
    <rPh sb="29" eb="30">
      <t>ドウ</t>
    </rPh>
    <rPh sb="35" eb="37">
      <t>ジョシ</t>
    </rPh>
    <phoneticPr fontId="3"/>
  </si>
  <si>
    <t>第33回関東オープン 第33回関東レディースオープン</t>
    <rPh sb="0" eb="1">
      <t>ダイ</t>
    </rPh>
    <rPh sb="3" eb="4">
      <t>カイ</t>
    </rPh>
    <rPh sb="4" eb="6">
      <t>カントウ</t>
    </rPh>
    <rPh sb="11" eb="12">
      <t>ダイ</t>
    </rPh>
    <rPh sb="14" eb="15">
      <t>カイ</t>
    </rPh>
    <rPh sb="15" eb="17">
      <t>カントウ</t>
    </rPh>
    <phoneticPr fontId="7"/>
  </si>
  <si>
    <t>貸付</t>
    <rPh sb="0" eb="2">
      <t>カシツケ</t>
    </rPh>
    <phoneticPr fontId="7"/>
  </si>
  <si>
    <t>貸付返済</t>
    <rPh sb="0" eb="2">
      <t>カシツケ</t>
    </rPh>
    <rPh sb="2" eb="4">
      <t>ヘンサイ</t>
    </rPh>
    <phoneticPr fontId="3"/>
  </si>
  <si>
    <t>貸付</t>
    <rPh sb="0" eb="2">
      <t>カシツケ</t>
    </rPh>
    <phoneticPr fontId="3"/>
  </si>
  <si>
    <t xml:space="preserve">肥田 緒里恵 </t>
    <phoneticPr fontId="3"/>
  </si>
  <si>
    <t xml:space="preserve">世界女子3C </t>
    <phoneticPr fontId="3"/>
  </si>
  <si>
    <t>優勝</t>
  </si>
  <si>
    <t xml:space="preserve">大井 直幸 </t>
    <phoneticPr fontId="3"/>
  </si>
  <si>
    <t xml:space="preserve">ワールドゲームズ </t>
    <phoneticPr fontId="3"/>
  </si>
  <si>
    <t>第3位</t>
  </si>
  <si>
    <t>24回東京オープン3Cトーナメント</t>
    <rPh sb="2" eb="3">
      <t>カイ</t>
    </rPh>
    <rPh sb="3" eb="5">
      <t>トウキョウ</t>
    </rPh>
    <phoneticPr fontId="7"/>
  </si>
  <si>
    <t>第50回全日本選手権大会男子 同9ﾎﾞｰﾙ女子 234名　4名分不足</t>
    <rPh sb="0" eb="1">
      <t>ダイ</t>
    </rPh>
    <rPh sb="3" eb="4">
      <t>カイ</t>
    </rPh>
    <rPh sb="4" eb="7">
      <t>ゼンニホン</t>
    </rPh>
    <rPh sb="7" eb="10">
      <t>センシュケン</t>
    </rPh>
    <rPh sb="10" eb="12">
      <t>タイカイ</t>
    </rPh>
    <rPh sb="12" eb="14">
      <t>ダンシ</t>
    </rPh>
    <rPh sb="15" eb="16">
      <t>ドウ</t>
    </rPh>
    <rPh sb="21" eb="23">
      <t>ジョシ</t>
    </rPh>
    <rPh sb="27" eb="28">
      <t>メイ</t>
    </rPh>
    <rPh sb="30" eb="31">
      <t>メイ</t>
    </rPh>
    <rPh sb="31" eb="32">
      <t>ブン</t>
    </rPh>
    <rPh sb="32" eb="34">
      <t>フソク</t>
    </rPh>
    <phoneticPr fontId="3"/>
  </si>
  <si>
    <t>第50回全日本選手権大会男子 同9ﾎﾞｰﾙ女子 234名　4名分不足分入金</t>
    <rPh sb="0" eb="1">
      <t>ダイ</t>
    </rPh>
    <rPh sb="3" eb="4">
      <t>カイ</t>
    </rPh>
    <rPh sb="4" eb="7">
      <t>ゼンニホン</t>
    </rPh>
    <rPh sb="7" eb="10">
      <t>センシュケン</t>
    </rPh>
    <rPh sb="10" eb="12">
      <t>タイカイ</t>
    </rPh>
    <rPh sb="12" eb="14">
      <t>ダンシ</t>
    </rPh>
    <rPh sb="15" eb="16">
      <t>ドウ</t>
    </rPh>
    <rPh sb="21" eb="23">
      <t>ジョシ</t>
    </rPh>
    <rPh sb="27" eb="28">
      <t>メイ</t>
    </rPh>
    <rPh sb="30" eb="31">
      <t>メイ</t>
    </rPh>
    <rPh sb="31" eb="32">
      <t>ブン</t>
    </rPh>
    <rPh sb="32" eb="34">
      <t>フソク</t>
    </rPh>
    <rPh sb="34" eb="35">
      <t>ブン</t>
    </rPh>
    <rPh sb="35" eb="37">
      <t>ニュウキン</t>
    </rPh>
    <phoneticPr fontId="3"/>
  </si>
  <si>
    <t>3/20 振込み口座間違い 返却</t>
    <rPh sb="5" eb="7">
      <t>フリコ</t>
    </rPh>
    <rPh sb="8" eb="10">
      <t>コウザ</t>
    </rPh>
    <rPh sb="10" eb="12">
      <t>マチガ</t>
    </rPh>
    <rPh sb="14" eb="16">
      <t>ヘンキャク</t>
    </rPh>
    <phoneticPr fontId="7"/>
  </si>
  <si>
    <t>振替18/3/21</t>
    <rPh sb="0" eb="2">
      <t>フリカエ</t>
    </rPh>
    <phoneticPr fontId="3"/>
  </si>
  <si>
    <t>貸付金</t>
    <rPh sb="0" eb="2">
      <t>カシツケ</t>
    </rPh>
    <rPh sb="2" eb="3">
      <t>キン</t>
    </rPh>
    <phoneticPr fontId="3"/>
  </si>
  <si>
    <t>貸付金返済</t>
    <rPh sb="0" eb="2">
      <t>カシツケ</t>
    </rPh>
    <rPh sb="2" eb="3">
      <t>キン</t>
    </rPh>
    <rPh sb="3" eb="5">
      <t>ヘンサイ</t>
    </rPh>
    <phoneticPr fontId="3"/>
  </si>
  <si>
    <t>コード</t>
    <phoneticPr fontId="3"/>
  </si>
  <si>
    <t>科目</t>
    <rPh sb="0" eb="2">
      <t>カモク</t>
    </rPh>
    <phoneticPr fontId="3"/>
  </si>
  <si>
    <t>科目コード一覧</t>
    <rPh sb="0" eb="2">
      <t>カモク</t>
    </rPh>
    <rPh sb="5" eb="7">
      <t>イチラン</t>
    </rPh>
    <phoneticPr fontId="3"/>
  </si>
  <si>
    <t>借方</t>
    <rPh sb="0" eb="2">
      <t>カリカタ</t>
    </rPh>
    <phoneticPr fontId="3"/>
  </si>
  <si>
    <t>貸方</t>
    <rPh sb="0" eb="2">
      <t>カシカタ</t>
    </rPh>
    <phoneticPr fontId="3"/>
  </si>
  <si>
    <t>報奨金</t>
    <rPh sb="0" eb="2">
      <t>ホウショウ</t>
    </rPh>
    <rPh sb="2" eb="3">
      <t>キン</t>
    </rPh>
    <phoneticPr fontId="3"/>
  </si>
  <si>
    <t>今年度事業分</t>
    <rPh sb="0" eb="3">
      <t>コンネンド</t>
    </rPh>
    <rPh sb="3" eb="5">
      <t>ジギョウ</t>
    </rPh>
    <rPh sb="5" eb="6">
      <t>ブン</t>
    </rPh>
    <phoneticPr fontId="3"/>
  </si>
  <si>
    <t>前年度未収分</t>
    <rPh sb="0" eb="3">
      <t>ゼンネンド</t>
    </rPh>
    <rPh sb="3" eb="5">
      <t>ミシュウ</t>
    </rPh>
    <rPh sb="5" eb="6">
      <t>ブン</t>
    </rPh>
    <phoneticPr fontId="3"/>
  </si>
  <si>
    <t>次の記入Row</t>
    <rPh sb="0" eb="1">
      <t>ツギ</t>
    </rPh>
    <rPh sb="2" eb="4">
      <t>キニュウ</t>
    </rPh>
    <phoneticPr fontId="3"/>
  </si>
  <si>
    <t>NOW()</t>
    <phoneticPr fontId="3"/>
  </si>
  <si>
    <t>貸付残高(MAX 2,000,000)</t>
    <rPh sb="0" eb="2">
      <t>カシツケ</t>
    </rPh>
    <rPh sb="2" eb="4">
      <t>ザンダカ</t>
    </rPh>
    <phoneticPr fontId="3"/>
  </si>
  <si>
    <t>相手先NBA</t>
    <rPh sb="0" eb="2">
      <t>アイテ</t>
    </rPh>
    <rPh sb="2" eb="3">
      <t>サキ</t>
    </rPh>
    <phoneticPr fontId="3"/>
  </si>
  <si>
    <t>返済期限</t>
    <rPh sb="0" eb="2">
      <t>ヘンサイ</t>
    </rPh>
    <rPh sb="2" eb="4">
      <t>キゲン</t>
    </rPh>
    <phoneticPr fontId="3"/>
  </si>
  <si>
    <t>NBA貸付</t>
    <rPh sb="3" eb="5">
      <t>カシツケ</t>
    </rPh>
    <phoneticPr fontId="7"/>
  </si>
  <si>
    <t>NSF年度</t>
    <rPh sb="3" eb="5">
      <t>ネンド</t>
    </rPh>
    <phoneticPr fontId="3"/>
  </si>
  <si>
    <t>WSF　ROW100まで設定済み</t>
    <rPh sb="12" eb="15">
      <t>セッテイズ</t>
    </rPh>
    <phoneticPr fontId="3"/>
  </si>
  <si>
    <t>貸付、返済</t>
    <rPh sb="0" eb="2">
      <t>カシツケ</t>
    </rPh>
    <rPh sb="3" eb="5">
      <t>ヘンサイ</t>
    </rPh>
    <phoneticPr fontId="3"/>
  </si>
  <si>
    <t>集金分</t>
    <rPh sb="0" eb="2">
      <t>シュウキン</t>
    </rPh>
    <rPh sb="2" eb="3">
      <t>ブン</t>
    </rPh>
    <phoneticPr fontId="3"/>
  </si>
  <si>
    <t>NBA支払分</t>
    <rPh sb="3" eb="5">
      <t>シハライ</t>
    </rPh>
    <rPh sb="5" eb="6">
      <t>ブン</t>
    </rPh>
    <phoneticPr fontId="3"/>
  </si>
  <si>
    <t>誤入金清算</t>
    <rPh sb="0" eb="1">
      <t>ゴ</t>
    </rPh>
    <rPh sb="1" eb="3">
      <t>ニュウキン</t>
    </rPh>
    <rPh sb="3" eb="5">
      <t>セイサン</t>
    </rPh>
    <phoneticPr fontId="3"/>
  </si>
  <si>
    <t>仮助成</t>
    <rPh sb="0" eb="1">
      <t>カリ</t>
    </rPh>
    <rPh sb="1" eb="3">
      <t>ジョセイ</t>
    </rPh>
    <phoneticPr fontId="3"/>
  </si>
  <si>
    <t>助成</t>
    <rPh sb="0" eb="2">
      <t>ジョセイ</t>
    </rPh>
    <phoneticPr fontId="3"/>
  </si>
  <si>
    <t>仮助成清算</t>
    <rPh sb="0" eb="1">
      <t>カリ</t>
    </rPh>
    <rPh sb="1" eb="3">
      <t>ジョセイ</t>
    </rPh>
    <rPh sb="3" eb="5">
      <t>セイサン</t>
    </rPh>
    <phoneticPr fontId="3"/>
  </si>
  <si>
    <t>集金</t>
    <rPh sb="0" eb="2">
      <t>シュウキン</t>
    </rPh>
    <phoneticPr fontId="3"/>
  </si>
  <si>
    <t>支払</t>
    <rPh sb="0" eb="2">
      <t>シハライ</t>
    </rPh>
    <phoneticPr fontId="3"/>
  </si>
  <si>
    <t>大 会</t>
    <rPh sb="0" eb="1">
      <t>ダイ</t>
    </rPh>
    <rPh sb="2" eb="3">
      <t>カイ</t>
    </rPh>
    <phoneticPr fontId="3"/>
  </si>
  <si>
    <t>記 載 料</t>
    <phoneticPr fontId="3"/>
  </si>
  <si>
    <t>支 部 割 当</t>
    <phoneticPr fontId="3"/>
  </si>
  <si>
    <t>公 認 料</t>
    <phoneticPr fontId="3"/>
  </si>
  <si>
    <t>雑 収 入</t>
    <phoneticPr fontId="3"/>
  </si>
  <si>
    <t>助 成 金</t>
    <phoneticPr fontId="3"/>
  </si>
  <si>
    <t>報 奨 金</t>
    <rPh sb="0" eb="1">
      <t>ホウ</t>
    </rPh>
    <rPh sb="2" eb="3">
      <t>ススム</t>
    </rPh>
    <rPh sb="4" eb="5">
      <t>キン</t>
    </rPh>
    <phoneticPr fontId="3"/>
  </si>
  <si>
    <t>今年度事業分</t>
    <rPh sb="0" eb="5">
      <t>コンネンドジギョウ</t>
    </rPh>
    <rPh sb="5" eb="6">
      <t>ブン</t>
    </rPh>
    <phoneticPr fontId="3"/>
  </si>
  <si>
    <t>前年度事業分</t>
    <rPh sb="0" eb="3">
      <t>ゼンネンド</t>
    </rPh>
    <rPh sb="3" eb="5">
      <t>ジギョウ</t>
    </rPh>
    <rPh sb="5" eb="6">
      <t>ブン</t>
    </rPh>
    <phoneticPr fontId="3"/>
  </si>
  <si>
    <t xml:space="preserve"> 前年度事業への報奨金</t>
    <rPh sb="1" eb="4">
      <t>ゼンネンド</t>
    </rPh>
    <rPh sb="4" eb="6">
      <t>ジギョウ</t>
    </rPh>
    <rPh sb="8" eb="11">
      <t>ホウショウキン</t>
    </rPh>
    <phoneticPr fontId="3"/>
  </si>
  <si>
    <t>30年度</t>
  </si>
  <si>
    <t>事 業 費</t>
    <rPh sb="0" eb="1">
      <t>コト</t>
    </rPh>
    <rPh sb="2" eb="3">
      <t>ギョウ</t>
    </rPh>
    <rPh sb="4" eb="5">
      <t>ヒ</t>
    </rPh>
    <phoneticPr fontId="3"/>
  </si>
  <si>
    <t>仮払清算</t>
    <rPh sb="0" eb="2">
      <t>カリバラ</t>
    </rPh>
    <rPh sb="2" eb="4">
      <t>セイサン</t>
    </rPh>
    <phoneticPr fontId="3"/>
  </si>
  <si>
    <t>貸付 261</t>
    <rPh sb="0" eb="2">
      <t>カシツケ</t>
    </rPh>
    <phoneticPr fontId="3"/>
  </si>
  <si>
    <t>返済 262</t>
    <rPh sb="0" eb="2">
      <t>ヘンサイ</t>
    </rPh>
    <phoneticPr fontId="3"/>
  </si>
  <si>
    <t>第65回全日本アマチュアポケットビリヤード選手権大会</t>
  </si>
  <si>
    <t>第65回全日本アマチュアポケットビリヤード選手権大会 384名</t>
  </si>
  <si>
    <t>第65回全日本アマチュアポケットビリヤード選手権大会 384名</t>
    <rPh sb="30" eb="31">
      <t>メイ</t>
    </rPh>
    <phoneticPr fontId="7"/>
  </si>
  <si>
    <t>24回東京オープン3Cトーナメント</t>
  </si>
  <si>
    <t>第28回関西ナインボールオープン 247名</t>
  </si>
  <si>
    <t>第28回関西ナインボールオープン</t>
  </si>
  <si>
    <t>第67回全日本ポケットビリヤード選手権大会　第57回同B級 144名</t>
  </si>
  <si>
    <t>第29回北海道オープン 203名</t>
  </si>
  <si>
    <t>第29回北海道オープン</t>
  </si>
  <si>
    <t>第45回全日本オープン14-1選手権大会 136名</t>
  </si>
  <si>
    <t>第45回全日本オープン14-1選手権大会</t>
  </si>
  <si>
    <t>第5回大阪クイーンカップ 46名</t>
  </si>
  <si>
    <t>第5回大阪クイーンカップ</t>
  </si>
  <si>
    <t>第25回サマーカップ 246名</t>
  </si>
  <si>
    <t>第25回サマーカップ</t>
  </si>
  <si>
    <t>第31回北陸オープン 268名</t>
  </si>
  <si>
    <t>第31回北陸オープン</t>
  </si>
  <si>
    <t>第50回全日本選手権大会男子 同9ﾎﾞｰﾙ女子 234名　4名分不足</t>
  </si>
  <si>
    <t>第50回全日本選手権大会（10ボール国際オープン）男子 同9ﾎﾞｰﾙ女子</t>
  </si>
  <si>
    <t>第33回関東オープン 第33回関東レディースオープン</t>
  </si>
  <si>
    <t>第30回ジャパンオープン10ボール男子　同9ボール女子</t>
  </si>
  <si>
    <t>第50回全日本選手権大会男子 同9ﾎﾞｰﾙ女子 234名　4名分不足分入金</t>
  </si>
  <si>
    <t>3/20 振込み口座間違い 返却</t>
  </si>
  <si>
    <t>NBA貸付</t>
  </si>
  <si>
    <t>NBA貸付</t>
    <phoneticPr fontId="3"/>
  </si>
  <si>
    <t>29年度</t>
  </si>
  <si>
    <t>集金済み公認料</t>
    <rPh sb="0" eb="2">
      <t>シュウキン</t>
    </rPh>
    <rPh sb="2" eb="3">
      <t>ズ</t>
    </rPh>
    <rPh sb="4" eb="6">
      <t>コウニン</t>
    </rPh>
    <rPh sb="6" eb="7">
      <t>リョウ</t>
    </rPh>
    <phoneticPr fontId="3"/>
  </si>
  <si>
    <t>貸 付 金</t>
    <rPh sb="0" eb="1">
      <t>カシ</t>
    </rPh>
    <rPh sb="2" eb="3">
      <t>ツキ</t>
    </rPh>
    <phoneticPr fontId="3"/>
  </si>
  <si>
    <t>111 大会（人数×200）</t>
    <rPh sb="4" eb="6">
      <t>タイカイ</t>
    </rPh>
    <rPh sb="7" eb="9">
      <t>ニンズウ</t>
    </rPh>
    <phoneticPr fontId="3"/>
  </si>
  <si>
    <t>121 記載料</t>
    <rPh sb="4" eb="6">
      <t>キサイ</t>
    </rPh>
    <rPh sb="6" eb="7">
      <t>リョウ</t>
    </rPh>
    <phoneticPr fontId="3"/>
  </si>
  <si>
    <t>131 支部割当</t>
    <rPh sb="4" eb="6">
      <t>シブ</t>
    </rPh>
    <rPh sb="6" eb="8">
      <t>ワリアテ</t>
    </rPh>
    <phoneticPr fontId="3"/>
  </si>
  <si>
    <t>161 雑収入</t>
    <rPh sb="4" eb="7">
      <t>ザッシュウニュウ</t>
    </rPh>
    <phoneticPr fontId="3"/>
  </si>
  <si>
    <t>151 誤入金</t>
    <rPh sb="4" eb="5">
      <t>ゴ</t>
    </rPh>
    <rPh sb="5" eb="7">
      <t>ニュウキン</t>
    </rPh>
    <phoneticPr fontId="3"/>
  </si>
  <si>
    <t>141 NBA公認料集金代行分</t>
    <rPh sb="7" eb="9">
      <t>コウニン</t>
    </rPh>
    <rPh sb="9" eb="10">
      <t>リョウ</t>
    </rPh>
    <rPh sb="10" eb="12">
      <t>シュウキン</t>
    </rPh>
    <rPh sb="12" eb="14">
      <t>ダイコウ</t>
    </rPh>
    <rPh sb="14" eb="15">
      <t>ブン</t>
    </rPh>
    <phoneticPr fontId="3"/>
  </si>
  <si>
    <t>262 貸付返済</t>
    <rPh sb="4" eb="6">
      <t>カシツケ</t>
    </rPh>
    <rPh sb="6" eb="8">
      <t>ヘンサイ</t>
    </rPh>
    <phoneticPr fontId="3"/>
  </si>
  <si>
    <t>211 助成金</t>
    <rPh sb="4" eb="7">
      <t>ジョセイキン</t>
    </rPh>
    <phoneticPr fontId="3"/>
  </si>
  <si>
    <t>221 報奨金</t>
    <rPh sb="4" eb="7">
      <t>ホウショウキン</t>
    </rPh>
    <phoneticPr fontId="3"/>
  </si>
  <si>
    <t>231 事業費</t>
    <rPh sb="4" eb="6">
      <t>ジギョウ</t>
    </rPh>
    <rPh sb="6" eb="7">
      <t>ヒ</t>
    </rPh>
    <phoneticPr fontId="3"/>
  </si>
  <si>
    <t>261 貸付</t>
    <rPh sb="4" eb="6">
      <t>カシツケ</t>
    </rPh>
    <phoneticPr fontId="3"/>
  </si>
  <si>
    <t>241 NBA公認料本会計振替分</t>
    <rPh sb="7" eb="9">
      <t>コウニン</t>
    </rPh>
    <rPh sb="9" eb="10">
      <t>リョウ</t>
    </rPh>
    <rPh sb="10" eb="11">
      <t>ホン</t>
    </rPh>
    <rPh sb="11" eb="13">
      <t>カイケイ</t>
    </rPh>
    <rPh sb="13" eb="15">
      <t>フリカエ</t>
    </rPh>
    <rPh sb="15" eb="16">
      <t>ブン</t>
    </rPh>
    <phoneticPr fontId="3"/>
  </si>
  <si>
    <t>251 誤入金返却</t>
    <rPh sb="4" eb="5">
      <t>ゴ</t>
    </rPh>
    <rPh sb="5" eb="7">
      <t>ニュウキン</t>
    </rPh>
    <rPh sb="7" eb="9">
      <t>ヘンキャク</t>
    </rPh>
    <phoneticPr fontId="3"/>
  </si>
  <si>
    <t>前期まで　NBA公認料支払残高</t>
    <rPh sb="0" eb="2">
      <t>ゼンキ</t>
    </rPh>
    <rPh sb="8" eb="10">
      <t>コウニン</t>
    </rPh>
    <rPh sb="10" eb="11">
      <t>リョウ</t>
    </rPh>
    <rPh sb="11" eb="13">
      <t>シハライ</t>
    </rPh>
    <rPh sb="13" eb="15">
      <t>ザンダカ</t>
    </rPh>
    <phoneticPr fontId="3"/>
  </si>
  <si>
    <t>公認料預り残高</t>
    <rPh sb="0" eb="2">
      <t>コウニン</t>
    </rPh>
    <rPh sb="2" eb="3">
      <t>リョウ</t>
    </rPh>
    <rPh sb="3" eb="4">
      <t>アズ</t>
    </rPh>
    <rPh sb="5" eb="7">
      <t>ザンダカ</t>
    </rPh>
    <phoneticPr fontId="3"/>
  </si>
  <si>
    <t>今期NBA　公認料集金額</t>
    <rPh sb="0" eb="2">
      <t>コンキ</t>
    </rPh>
    <rPh sb="6" eb="8">
      <t>コウニン</t>
    </rPh>
    <rPh sb="8" eb="9">
      <t>リョウ</t>
    </rPh>
    <rPh sb="9" eb="11">
      <t>シュウキン</t>
    </rPh>
    <rPh sb="11" eb="12">
      <t>ガク</t>
    </rPh>
    <phoneticPr fontId="3"/>
  </si>
  <si>
    <t>今期NBA　公認料支払額</t>
    <rPh sb="0" eb="2">
      <t>コンキ</t>
    </rPh>
    <rPh sb="6" eb="8">
      <t>コウニン</t>
    </rPh>
    <rPh sb="8" eb="9">
      <t>リョウ</t>
    </rPh>
    <rPh sb="9" eb="11">
      <t>シハライ</t>
    </rPh>
    <rPh sb="11" eb="12">
      <t>ガク</t>
    </rPh>
    <phoneticPr fontId="3"/>
  </si>
  <si>
    <t>事業費仮払い</t>
    <rPh sb="0" eb="3">
      <t>ジギョウヒ</t>
    </rPh>
    <rPh sb="3" eb="5">
      <t>カリバラ</t>
    </rPh>
    <phoneticPr fontId="3"/>
  </si>
  <si>
    <t>助成金</t>
    <rPh sb="0" eb="2">
      <t>ジョセイ</t>
    </rPh>
    <rPh sb="2" eb="3">
      <t>キン</t>
    </rPh>
    <phoneticPr fontId="3"/>
  </si>
  <si>
    <t>ドーピング検査費用 仮助成</t>
    <rPh sb="5" eb="7">
      <t>ケンサ</t>
    </rPh>
    <rPh sb="7" eb="9">
      <t>ヒヨウ</t>
    </rPh>
    <rPh sb="10" eb="11">
      <t>カリ</t>
    </rPh>
    <rPh sb="11" eb="13">
      <t>ジョセイ</t>
    </rPh>
    <phoneticPr fontId="7"/>
  </si>
  <si>
    <t>仮助成</t>
    <rPh sb="0" eb="3">
      <t>カリジョセイ</t>
    </rPh>
    <phoneticPr fontId="3"/>
  </si>
  <si>
    <t>213 仮助成清算</t>
    <rPh sb="4" eb="7">
      <t>カリジョセイ</t>
    </rPh>
    <rPh sb="7" eb="9">
      <t>セイサン</t>
    </rPh>
    <phoneticPr fontId="3"/>
  </si>
  <si>
    <t>212 仮助成</t>
    <rPh sb="4" eb="7">
      <t>カリジョセイ</t>
    </rPh>
    <phoneticPr fontId="3"/>
  </si>
  <si>
    <t>232 事業費仮払い</t>
    <rPh sb="4" eb="9">
      <t>ジギョウヒカリバラ</t>
    </rPh>
    <phoneticPr fontId="3"/>
  </si>
  <si>
    <t>233 事業費仮払い清算</t>
    <rPh sb="4" eb="7">
      <t>ジギョウヒ</t>
    </rPh>
    <rPh sb="7" eb="9">
      <t>カリバラ</t>
    </rPh>
    <rPh sb="10" eb="12">
      <t>セイサン</t>
    </rPh>
    <phoneticPr fontId="3"/>
  </si>
  <si>
    <t>貸付､仮助成</t>
    <rPh sb="0" eb="2">
      <t>カシツケ</t>
    </rPh>
    <rPh sb="3" eb="4">
      <t>カリ</t>
    </rPh>
    <rPh sb="4" eb="6">
      <t>ジョセイ</t>
    </rPh>
    <phoneticPr fontId="3"/>
  </si>
  <si>
    <t>計</t>
    <rPh sb="0" eb="1">
      <t>ケイ</t>
    </rPh>
    <phoneticPr fontId="3"/>
  </si>
  <si>
    <t>口座期首残高</t>
    <rPh sb="0" eb="2">
      <t>コウザ</t>
    </rPh>
    <rPh sb="2" eb="6">
      <t>キシュザンダカ</t>
    </rPh>
    <phoneticPr fontId="3"/>
  </si>
  <si>
    <t>口座期末残高</t>
    <rPh sb="0" eb="2">
      <t>コウザ</t>
    </rPh>
    <rPh sb="2" eb="4">
      <t>キマツ</t>
    </rPh>
    <rPh sb="4" eb="6">
      <t>ザンダカ</t>
    </rPh>
    <phoneticPr fontId="3"/>
  </si>
  <si>
    <t>集計期末残高</t>
    <rPh sb="0" eb="2">
      <t>シュウケイ</t>
    </rPh>
    <rPh sb="2" eb="4">
      <t>キマツ</t>
    </rPh>
    <rPh sb="4" eb="6">
      <t>ザンダカ</t>
    </rPh>
    <phoneticPr fontId="3"/>
  </si>
  <si>
    <t>公認料預り残高</t>
    <rPh sb="0" eb="2">
      <t>コウニン</t>
    </rPh>
    <rPh sb="2" eb="3">
      <t>リョウ</t>
    </rPh>
    <rPh sb="3" eb="4">
      <t>アズカ</t>
    </rPh>
    <rPh sb="5" eb="7">
      <t>ザンダカ</t>
    </rPh>
    <phoneticPr fontId="3"/>
  </si>
  <si>
    <t>大会コード一覧</t>
    <rPh sb="0" eb="2">
      <t>タイカイ</t>
    </rPh>
    <rPh sb="5" eb="7">
      <t>イチラン</t>
    </rPh>
    <phoneticPr fontId="3"/>
  </si>
  <si>
    <t>主催、主管</t>
    <rPh sb="0" eb="2">
      <t>シュサイ</t>
    </rPh>
    <rPh sb="3" eb="5">
      <t>シュカン</t>
    </rPh>
    <phoneticPr fontId="3"/>
  </si>
  <si>
    <t>備考</t>
    <rPh sb="0" eb="2">
      <t>ビコウ</t>
    </rPh>
    <phoneticPr fontId="3"/>
  </si>
  <si>
    <t>前年度未収分</t>
  </si>
  <si>
    <t>支部負担　</t>
    <rPh sb="0" eb="2">
      <t>シブ</t>
    </rPh>
    <rPh sb="2" eb="4">
      <t>フタン</t>
    </rPh>
    <phoneticPr fontId="3"/>
  </si>
  <si>
    <t>公認料支払</t>
    <rPh sb="0" eb="2">
      <t>コウニン</t>
    </rPh>
    <rPh sb="2" eb="3">
      <t>リョウ</t>
    </rPh>
    <rPh sb="3" eb="5">
      <t>シハライ</t>
    </rPh>
    <phoneticPr fontId="3"/>
  </si>
  <si>
    <t>報奨金　</t>
    <rPh sb="0" eb="2">
      <t>ホウショウ</t>
    </rPh>
    <rPh sb="2" eb="3">
      <t>キン</t>
    </rPh>
    <phoneticPr fontId="3"/>
  </si>
  <si>
    <t>前年度未払分</t>
  </si>
  <si>
    <t>科目ｺｰﾄﾞ</t>
    <rPh sb="0" eb="2">
      <t>カモク</t>
    </rPh>
    <phoneticPr fontId="7"/>
  </si>
  <si>
    <t>大会前年度</t>
    <rPh sb="0" eb="2">
      <t>タイカイ</t>
    </rPh>
    <rPh sb="2" eb="5">
      <t>ゼンネンド</t>
    </rPh>
    <phoneticPr fontId="3"/>
  </si>
  <si>
    <t>集　計</t>
    <rPh sb="0" eb="1">
      <t>シュウ</t>
    </rPh>
    <rPh sb="2" eb="3">
      <t>ケイ</t>
    </rPh>
    <phoneticPr fontId="3"/>
  </si>
  <si>
    <t>事業費仮払清算</t>
    <rPh sb="0" eb="3">
      <t>ジギョウヒ</t>
    </rPh>
    <rPh sb="3" eb="5">
      <t>カリバライ</t>
    </rPh>
    <rPh sb="5" eb="7">
      <t>セイサン</t>
    </rPh>
    <phoneticPr fontId="3"/>
  </si>
  <si>
    <t>事業費仮払</t>
    <rPh sb="0" eb="3">
      <t>ジギョウヒ</t>
    </rPh>
    <rPh sb="3" eb="5">
      <t>カリバライ</t>
    </rPh>
    <phoneticPr fontId="3"/>
  </si>
  <si>
    <t>日付</t>
    <rPh sb="0" eb="2">
      <t>ヒヅケ</t>
    </rPh>
    <phoneticPr fontId="7"/>
  </si>
  <si>
    <t>適用1</t>
    <rPh sb="0" eb="2">
      <t>テキヨウ</t>
    </rPh>
    <phoneticPr fontId="7"/>
  </si>
  <si>
    <t>適用2</t>
    <rPh sb="0" eb="2">
      <t>テキヨウ</t>
    </rPh>
    <phoneticPr fontId="7"/>
  </si>
  <si>
    <t>支出</t>
    <rPh sb="0" eb="2">
      <t>シシュツ</t>
    </rPh>
    <phoneticPr fontId="7"/>
  </si>
  <si>
    <t>収入</t>
    <rPh sb="0" eb="2">
      <t>シュウニュウ</t>
    </rPh>
    <phoneticPr fontId="7"/>
  </si>
  <si>
    <t>計</t>
    <rPh sb="0" eb="1">
      <t>ケイ</t>
    </rPh>
    <phoneticPr fontId="7"/>
  </si>
  <si>
    <t>第507回全日本選手権大会（10ボール国際オープン）男子 同9ﾎﾞｰﾙ女子</t>
    <phoneticPr fontId="3"/>
  </si>
  <si>
    <t xml:space="preserve">     Worksheet Function</t>
    <phoneticPr fontId="7"/>
  </si>
  <si>
    <t>集計開始 Row</t>
    <rPh sb="0" eb="2">
      <t>シュウケイ</t>
    </rPh>
    <rPh sb="2" eb="4">
      <t>カイシ</t>
    </rPh>
    <phoneticPr fontId="3"/>
  </si>
  <si>
    <t>集計終了 Row</t>
    <rPh sb="0" eb="2">
      <t>シュウケイ</t>
    </rPh>
    <rPh sb="2" eb="4">
      <t>シュウリョウ</t>
    </rPh>
    <phoneticPr fontId="3"/>
  </si>
  <si>
    <t>仮助成</t>
    <phoneticPr fontId="7"/>
  </si>
  <si>
    <t>NBA仮助成</t>
    <phoneticPr fontId="3"/>
  </si>
  <si>
    <t>ドーピング検査費用 仮助成</t>
    <phoneticPr fontId="3"/>
  </si>
  <si>
    <t>支部負担</t>
  </si>
  <si>
    <t>NBA仮助成</t>
  </si>
  <si>
    <t>仮助成清算</t>
  </si>
  <si>
    <t>NBA仮助成清算</t>
  </si>
  <si>
    <t>L</t>
    <phoneticPr fontId="3"/>
  </si>
  <si>
    <t>P</t>
    <phoneticPr fontId="3"/>
  </si>
  <si>
    <t>今期収支  P/L</t>
    <rPh sb="0" eb="2">
      <t>コンキ</t>
    </rPh>
    <rPh sb="2" eb="4">
      <t>シュウシ</t>
    </rPh>
    <phoneticPr fontId="3"/>
  </si>
  <si>
    <t>神奈川支部</t>
    <rPh sb="0" eb="5">
      <t>カナガワシブ</t>
    </rPh>
    <phoneticPr fontId="7"/>
  </si>
  <si>
    <t>東北支部</t>
    <rPh sb="0" eb="4">
      <t>トウホクシブ</t>
    </rPh>
    <phoneticPr fontId="7"/>
  </si>
  <si>
    <t>平成30年度分　支部割当協力金</t>
  </si>
  <si>
    <t>平成30年度分　支部割当協力金</t>
    <phoneticPr fontId="7"/>
  </si>
  <si>
    <t>ジュニアナインボール大会交通費補助</t>
  </si>
  <si>
    <t>ジュニアナインボール大会交通費補助</t>
    <rPh sb="10" eb="12">
      <t>タイカイ</t>
    </rPh>
    <rPh sb="12" eb="15">
      <t>コウツウヒ</t>
    </rPh>
    <rPh sb="15" eb="17">
      <t>ホジョ</t>
    </rPh>
    <phoneticPr fontId="7"/>
  </si>
  <si>
    <t>四国支部</t>
    <rPh sb="0" eb="4">
      <t>シコクシブ</t>
    </rPh>
    <phoneticPr fontId="7"/>
  </si>
  <si>
    <t>仮助成</t>
    <phoneticPr fontId="7"/>
  </si>
  <si>
    <t>NBA仮助成</t>
    <phoneticPr fontId="7"/>
  </si>
  <si>
    <t>大会ID</t>
    <rPh sb="0" eb="2">
      <t>タイカイ</t>
    </rPh>
    <phoneticPr fontId="3"/>
  </si>
  <si>
    <t>協力金収入の部　P</t>
    <rPh sb="0" eb="3">
      <t>キョウリョクキン</t>
    </rPh>
    <rPh sb="3" eb="5">
      <t>シュウニュウ</t>
    </rPh>
    <rPh sb="6" eb="7">
      <t>ブ</t>
    </rPh>
    <phoneticPr fontId="3"/>
  </si>
  <si>
    <t>協力金支出の部　L</t>
    <rPh sb="0" eb="3">
      <t>キョウリョクキン</t>
    </rPh>
    <rPh sb="3" eb="5">
      <t>シシュツ</t>
    </rPh>
    <rPh sb="6" eb="7">
      <t>ブ</t>
    </rPh>
    <phoneticPr fontId="3"/>
  </si>
  <si>
    <t>貸付</t>
    <rPh sb="0" eb="2">
      <t>カシツケ</t>
    </rPh>
    <phoneticPr fontId="3"/>
  </si>
  <si>
    <t>貸付返済</t>
    <rPh sb="0" eb="2">
      <t>カシツケ</t>
    </rPh>
    <rPh sb="2" eb="4">
      <t>ヘンサイ</t>
    </rPh>
    <phoneticPr fontId="3"/>
  </si>
  <si>
    <t>預り金清算　　公認料支払、誤入金返済</t>
    <rPh sb="0" eb="1">
      <t>アズカ</t>
    </rPh>
    <rPh sb="2" eb="3">
      <t>キン</t>
    </rPh>
    <rPh sb="3" eb="5">
      <t>セイサン</t>
    </rPh>
    <rPh sb="7" eb="9">
      <t>コウニン</t>
    </rPh>
    <rPh sb="9" eb="10">
      <t>リョウ</t>
    </rPh>
    <rPh sb="10" eb="12">
      <t>シハライ</t>
    </rPh>
    <rPh sb="13" eb="14">
      <t>ゴ</t>
    </rPh>
    <rPh sb="14" eb="16">
      <t>ニュウキン</t>
    </rPh>
    <rPh sb="16" eb="18">
      <t>ヘンサイ</t>
    </rPh>
    <phoneticPr fontId="3"/>
  </si>
  <si>
    <t>預り金　　　　　公認料集金分､誤入金等</t>
    <rPh sb="0" eb="1">
      <t>アズカ</t>
    </rPh>
    <rPh sb="2" eb="3">
      <t>キン</t>
    </rPh>
    <rPh sb="8" eb="10">
      <t>コウニン</t>
    </rPh>
    <rPh sb="10" eb="11">
      <t>リョウ</t>
    </rPh>
    <rPh sb="11" eb="13">
      <t>シュウキン</t>
    </rPh>
    <rPh sb="13" eb="14">
      <t>ブン</t>
    </rPh>
    <rPh sb="15" eb="18">
      <t>ゴニュウキン</t>
    </rPh>
    <rPh sb="18" eb="19">
      <t>トウ</t>
    </rPh>
    <phoneticPr fontId="3"/>
  </si>
  <si>
    <t>　　　　　　　　　仮払い清算</t>
    <rPh sb="9" eb="11">
      <t>カリバラ</t>
    </rPh>
    <rPh sb="12" eb="14">
      <t>セイサン</t>
    </rPh>
    <phoneticPr fontId="3"/>
  </si>
  <si>
    <t>　　　　　　　　　仮払い 　助成金､事業費</t>
    <rPh sb="14" eb="17">
      <t>ジョセイキン</t>
    </rPh>
    <rPh sb="18" eb="21">
      <t>ジギョウヒ</t>
    </rPh>
    <phoneticPr fontId="3"/>
  </si>
  <si>
    <t>支出　　　　　　助成、報奨金、事業費</t>
    <rPh sb="0" eb="2">
      <t>シシュツ</t>
    </rPh>
    <rPh sb="8" eb="10">
      <t>ジョセイ</t>
    </rPh>
    <rPh sb="11" eb="14">
      <t>ホウショウキン</t>
    </rPh>
    <rPh sb="15" eb="18">
      <t>ジギョウヒ</t>
    </rPh>
    <phoneticPr fontId="3"/>
  </si>
  <si>
    <t>収入　　　　　　大会、記載料、支部負担</t>
    <rPh sb="0" eb="2">
      <t>シュウニュウ</t>
    </rPh>
    <rPh sb="8" eb="10">
      <t>タイカイ</t>
    </rPh>
    <rPh sb="11" eb="13">
      <t>キサイ</t>
    </rPh>
    <rPh sb="13" eb="14">
      <t>リョウ</t>
    </rPh>
    <rPh sb="15" eb="17">
      <t>シブ</t>
    </rPh>
    <rPh sb="17" eb="19">
      <t>フタン</t>
    </rPh>
    <phoneticPr fontId="3"/>
  </si>
  <si>
    <t>大会ｺｰﾄﾞ</t>
    <rPh sb="0" eb="2">
      <t>タイカイ</t>
    </rPh>
    <phoneticPr fontId="7"/>
  </si>
  <si>
    <t>JPBF</t>
    <phoneticPr fontId="7"/>
  </si>
  <si>
    <t>支部負担　</t>
  </si>
  <si>
    <t>平成29年度分　支部割当協力金</t>
    <phoneticPr fontId="7"/>
  </si>
  <si>
    <t>大会</t>
    <phoneticPr fontId="7"/>
  </si>
  <si>
    <t>記載料</t>
    <phoneticPr fontId="7"/>
  </si>
  <si>
    <t>公認料</t>
    <phoneticPr fontId="7"/>
  </si>
  <si>
    <t>第17回全日本スヌーカー選手権大会</t>
  </si>
  <si>
    <t>貸付返済</t>
  </si>
  <si>
    <t>NBA貸付返済</t>
  </si>
  <si>
    <t>大会</t>
    <phoneticPr fontId="7"/>
  </si>
  <si>
    <t>記載料</t>
    <phoneticPr fontId="7"/>
  </si>
  <si>
    <t>第42回全日本アマチュア9ボール選手権大会、第34回同B級、第19回同L級</t>
  </si>
  <si>
    <t>大会</t>
    <phoneticPr fontId="7"/>
  </si>
  <si>
    <t>記載料</t>
    <phoneticPr fontId="7"/>
  </si>
  <si>
    <t>第25回全日本女子スリークッション選手権大会</t>
  </si>
  <si>
    <t>雑収入</t>
  </si>
  <si>
    <t>公認料</t>
    <phoneticPr fontId="7"/>
  </si>
  <si>
    <t>第28回JAPAN CUP</t>
  </si>
  <si>
    <t>カレンダー非掲載公認料のみ</t>
  </si>
  <si>
    <t>JWBA</t>
    <phoneticPr fontId="7"/>
  </si>
  <si>
    <t>大会</t>
  </si>
  <si>
    <t>大会</t>
    <phoneticPr fontId="7"/>
  </si>
  <si>
    <t>記載料</t>
    <phoneticPr fontId="7"/>
  </si>
  <si>
    <t>公認料</t>
    <phoneticPr fontId="7"/>
  </si>
  <si>
    <t>第17回全日本シニアスリークッション選手権大会</t>
  </si>
  <si>
    <t>関東支部</t>
    <phoneticPr fontId="3"/>
  </si>
  <si>
    <t>仮助成</t>
  </si>
  <si>
    <t>大会</t>
    <phoneticPr fontId="7"/>
  </si>
  <si>
    <t>公認料</t>
    <phoneticPr fontId="7"/>
  </si>
  <si>
    <t>第66回全日本アマチュアポケットビリヤード選手権大会</t>
  </si>
  <si>
    <t>記載料</t>
    <phoneticPr fontId="7"/>
  </si>
  <si>
    <t>第28回全日本プロ選手権　アダムジャパン杯</t>
  </si>
  <si>
    <t>第18回スヌーカージャパンオープン</t>
  </si>
  <si>
    <t>助成金</t>
  </si>
  <si>
    <t>NBA東北支部</t>
  </si>
  <si>
    <t>NBA東北支部</t>
    <rPh sb="3" eb="5">
      <t>トウホク</t>
    </rPh>
    <rPh sb="5" eb="7">
      <t>シブ</t>
    </rPh>
    <phoneticPr fontId="7"/>
  </si>
  <si>
    <t>事業費</t>
  </si>
  <si>
    <t>ドーピング検査費用 仮助成</t>
  </si>
  <si>
    <t>JAPA</t>
    <phoneticPr fontId="3"/>
  </si>
  <si>
    <t>第66回全日本アマチュアポケットビリヤード選手権大会</t>
    <phoneticPr fontId="3"/>
  </si>
  <si>
    <t>平成30年度分　支部割当協力金</t>
    <phoneticPr fontId="3"/>
  </si>
  <si>
    <t>第23回東海グランプリ 第18回東海レディースグランプリ 211名</t>
  </si>
  <si>
    <t>31年度</t>
    <rPh sb="2" eb="4">
      <t>ネンド</t>
    </rPh>
    <phoneticPr fontId="7"/>
  </si>
  <si>
    <t>26・27</t>
    <phoneticPr fontId="7"/>
  </si>
  <si>
    <t>第30回関西ナインボールオープン</t>
    <rPh sb="0" eb="1">
      <t>１</t>
    </rPh>
    <phoneticPr fontId="7"/>
  </si>
  <si>
    <t>第30回関西ナインボールレディースオープン</t>
    <phoneticPr fontId="3"/>
  </si>
  <si>
    <t>第25回東京オープンスリークッショントーナメント</t>
    <rPh sb="0" eb="1">
      <t>ダイ</t>
    </rPh>
    <rPh sb="3" eb="4">
      <t>カイ</t>
    </rPh>
    <rPh sb="4" eb="6">
      <t>トウキョウ</t>
    </rPh>
    <phoneticPr fontId="7"/>
  </si>
  <si>
    <t>第24回京都オープン</t>
    <rPh sb="0" eb="1">
      <t>ダイ</t>
    </rPh>
    <rPh sb="3" eb="4">
      <t>カイ</t>
    </rPh>
    <rPh sb="4" eb="6">
      <t>キョウト</t>
    </rPh>
    <phoneticPr fontId="7"/>
  </si>
  <si>
    <t>16・17</t>
    <phoneticPr fontId="7"/>
  </si>
  <si>
    <t>第35回関東オープン</t>
    <rPh sb="0" eb="1">
      <t>ダイ</t>
    </rPh>
    <rPh sb="3" eb="4">
      <t>カイ</t>
    </rPh>
    <rPh sb="4" eb="6">
      <t>カントウ</t>
    </rPh>
    <phoneticPr fontId="7"/>
  </si>
  <si>
    <t>第35回関東レディースオープン</t>
    <rPh sb="0" eb="1">
      <t>ダイ</t>
    </rPh>
    <rPh sb="3" eb="4">
      <t>カイ</t>
    </rPh>
    <rPh sb="4" eb="6">
      <t>カントウ</t>
    </rPh>
    <phoneticPr fontId="7"/>
  </si>
  <si>
    <t>16・17</t>
    <phoneticPr fontId="7"/>
  </si>
  <si>
    <t>第69回全日本ポケットビリヤード選手権大会</t>
    <rPh sb="0" eb="1">
      <t>ダイ</t>
    </rPh>
    <rPh sb="3" eb="4">
      <t>カイ</t>
    </rPh>
    <rPh sb="4" eb="7">
      <t>ゼンニホン</t>
    </rPh>
    <rPh sb="16" eb="19">
      <t>センシュケン</t>
    </rPh>
    <rPh sb="19" eb="21">
      <t>タイカイ</t>
    </rPh>
    <phoneticPr fontId="7"/>
  </si>
  <si>
    <t>第59回全日本ポケットビリヤードB級選手権大会</t>
    <rPh sb="0" eb="1">
      <t>ダイ</t>
    </rPh>
    <rPh sb="3" eb="4">
      <t>カイ</t>
    </rPh>
    <rPh sb="4" eb="7">
      <t>ゼンニホン</t>
    </rPh>
    <rPh sb="17" eb="18">
      <t>キュウ</t>
    </rPh>
    <rPh sb="18" eb="21">
      <t>センシュケン</t>
    </rPh>
    <rPh sb="21" eb="23">
      <t>タイカイ</t>
    </rPh>
    <phoneticPr fontId="7"/>
  </si>
  <si>
    <t>第19回全日本学校対抗ナインボール選手権大会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</si>
  <si>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第76回全日本スリークッション選手権大会</t>
    <rPh sb="0" eb="1">
      <t>ダイ</t>
    </rPh>
    <rPh sb="3" eb="4">
      <t>カイ</t>
    </rPh>
    <rPh sb="4" eb="7">
      <t>ゼンニホン</t>
    </rPh>
    <rPh sb="15" eb="18">
      <t>センシュケン</t>
    </rPh>
    <rPh sb="18" eb="20">
      <t>タイカイ</t>
    </rPh>
    <phoneticPr fontId="7"/>
  </si>
  <si>
    <t>11・12</t>
    <phoneticPr fontId="7"/>
  </si>
  <si>
    <t>第62回全日本アマチュア四ッ玉選手権大会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</si>
  <si>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第47回全日本オープン14-1選手権大会</t>
    <rPh sb="0" eb="1">
      <t>５１</t>
    </rPh>
    <phoneticPr fontId="7"/>
  </si>
  <si>
    <t>第7回大阪クイーンズオープン</t>
    <rPh sb="0" eb="1">
      <t>５２</t>
    </rPh>
    <phoneticPr fontId="7"/>
  </si>
  <si>
    <t>第31回北海道オープン</t>
    <rPh sb="0" eb="1">
      <t>４</t>
    </rPh>
    <rPh sb="3" eb="4">
      <t>カイ</t>
    </rPh>
    <rPh sb="4" eb="7">
      <t>ホッカイドウ</t>
    </rPh>
    <phoneticPr fontId="7"/>
  </si>
  <si>
    <t>第18回全日本スヌーカー選手権大会</t>
    <rPh sb="0" eb="1">
      <t>ダイ</t>
    </rPh>
    <rPh sb="3" eb="4">
      <t>カイ</t>
    </rPh>
    <rPh sb="4" eb="7">
      <t>ゼンニホン</t>
    </rPh>
    <rPh sb="12" eb="15">
      <t>センシュケン</t>
    </rPh>
    <rPh sb="15" eb="17">
      <t>タイカイ</t>
    </rPh>
    <phoneticPr fontId="7"/>
  </si>
  <si>
    <t>8・9</t>
    <phoneticPr fontId="7"/>
  </si>
  <si>
    <t>第31回九州オープン</t>
    <rPh sb="0" eb="1">
      <t>ダイ</t>
    </rPh>
    <rPh sb="3" eb="4">
      <t>カイ</t>
    </rPh>
    <rPh sb="4" eb="6">
      <t>キュウシュウ</t>
    </rPh>
    <phoneticPr fontId="7"/>
  </si>
  <si>
    <t>第30回ハウステンボス九州オープン</t>
    <rPh sb="0" eb="1">
      <t>ダイ</t>
    </rPh>
    <rPh sb="3" eb="4">
      <t>カイ</t>
    </rPh>
    <rPh sb="11" eb="13">
      <t>キュウシュウ</t>
    </rPh>
    <phoneticPr fontId="7"/>
  </si>
  <si>
    <t>第27回全日本バンド選手権大会</t>
    <rPh sb="0" eb="1">
      <t>７</t>
    </rPh>
    <phoneticPr fontId="7"/>
  </si>
  <si>
    <t>29・30</t>
    <phoneticPr fontId="7"/>
  </si>
  <si>
    <t>第43回全日本アマチュア9ボール選手権大会</t>
    <rPh sb="0" eb="1">
      <t>ダイ</t>
    </rPh>
    <rPh sb="3" eb="4">
      <t>カイ</t>
    </rPh>
    <rPh sb="4" eb="7">
      <t>ゼンニホン</t>
    </rPh>
    <rPh sb="16" eb="19">
      <t>センシュケン</t>
    </rPh>
    <rPh sb="19" eb="21">
      <t>タイカイ</t>
    </rPh>
    <phoneticPr fontId="7"/>
  </si>
  <si>
    <t>第35回全日本アマチュア9ボールB級選手権大会</t>
    <rPh sb="0" eb="1">
      <t>ダイ</t>
    </rPh>
    <rPh sb="3" eb="4">
      <t>カイ</t>
    </rPh>
    <rPh sb="4" eb="7">
      <t>ゼンニホン</t>
    </rPh>
    <rPh sb="17" eb="18">
      <t>キュウ</t>
    </rPh>
    <rPh sb="18" eb="21">
      <t>センシュケン</t>
    </rPh>
    <rPh sb="21" eb="23">
      <t>タイカイ</t>
    </rPh>
    <phoneticPr fontId="7"/>
  </si>
  <si>
    <t>第20回全日本アマチュア9ボール女子級選手権大会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</si>
  <si>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第26回全日本女子スリークッション選手権大会</t>
    <rPh sb="0" eb="1">
      <t>ダイ</t>
    </rPh>
    <rPh sb="3" eb="4">
      <t>カイ</t>
    </rPh>
    <rPh sb="4" eb="7">
      <t>ゼンニホン</t>
    </rPh>
    <rPh sb="7" eb="9">
      <t>ジョシ</t>
    </rPh>
    <rPh sb="17" eb="20">
      <t>センシュケン</t>
    </rPh>
    <rPh sb="20" eb="22">
      <t>タイカイ</t>
    </rPh>
    <phoneticPr fontId="7"/>
  </si>
  <si>
    <t>第32回ジャパンオープン10ボール男子</t>
    <rPh sb="0" eb="1">
      <t>ダイ</t>
    </rPh>
    <rPh sb="3" eb="4">
      <t>カイ</t>
    </rPh>
    <rPh sb="17" eb="19">
      <t>ダンシ</t>
    </rPh>
    <phoneticPr fontId="7"/>
  </si>
  <si>
    <t>第32回ジャパンオープン9ボール女子</t>
    <rPh sb="0" eb="1">
      <t>ダイ</t>
    </rPh>
    <rPh sb="3" eb="4">
      <t>カイ</t>
    </rPh>
    <rPh sb="16" eb="18">
      <t>ジョシ</t>
    </rPh>
    <phoneticPr fontId="7"/>
  </si>
  <si>
    <t>第27回サマーカップ</t>
    <rPh sb="0" eb="1">
      <t>８０</t>
    </rPh>
    <phoneticPr fontId="7"/>
  </si>
  <si>
    <t>31・9/1</t>
    <phoneticPr fontId="7"/>
  </si>
  <si>
    <t>第51回全日本カードル47/2選手権大会</t>
    <rPh sb="0" eb="1">
      <t>ダイ</t>
    </rPh>
    <rPh sb="3" eb="4">
      <t>カイ</t>
    </rPh>
    <rPh sb="4" eb="7">
      <t>ゼンニホン</t>
    </rPh>
    <rPh sb="15" eb="18">
      <t>センシュケン</t>
    </rPh>
    <rPh sb="18" eb="20">
      <t>タイカイ</t>
    </rPh>
    <phoneticPr fontId="7"/>
  </si>
  <si>
    <t>14・15</t>
    <phoneticPr fontId="7"/>
  </si>
  <si>
    <t>第16回中部スポーツビリヤードフェア</t>
    <rPh sb="0" eb="1">
      <t>９</t>
    </rPh>
    <rPh sb="3" eb="4">
      <t>カイ</t>
    </rPh>
    <rPh sb="4" eb="6">
      <t>チュウブ</t>
    </rPh>
    <phoneticPr fontId="7"/>
  </si>
  <si>
    <t>（東海グランプリ・東海レディースグランプリ）</t>
    <rPh sb="1" eb="3">
      <t>トウカイ</t>
    </rPh>
    <rPh sb="9" eb="11">
      <t>トウカイ</t>
    </rPh>
    <phoneticPr fontId="3"/>
  </si>
  <si>
    <t>第18回全日本シニアスリークッション選手権大会</t>
    <rPh sb="0" eb="1">
      <t>１０</t>
    </rPh>
    <rPh sb="3" eb="4">
      <t>カイ</t>
    </rPh>
    <rPh sb="4" eb="7">
      <t>ゼンニホン</t>
    </rPh>
    <rPh sb="18" eb="21">
      <t>センシュケン</t>
    </rPh>
    <rPh sb="21" eb="23">
      <t>タイカイ</t>
    </rPh>
    <phoneticPr fontId="7"/>
  </si>
  <si>
    <t>第33回北陸オープン</t>
    <rPh sb="0" eb="1">
      <t>ダイ</t>
    </rPh>
    <rPh sb="3" eb="4">
      <t>カイ</t>
    </rPh>
    <rPh sb="4" eb="6">
      <t>ホクリク</t>
    </rPh>
    <phoneticPr fontId="7"/>
  </si>
  <si>
    <t>第51回全日本アマチュアカードル42/2選手権大会</t>
    <rPh sb="0" eb="1">
      <t>ダイ</t>
    </rPh>
    <rPh sb="3" eb="4">
      <t>カイ</t>
    </rPh>
    <rPh sb="4" eb="7">
      <t>ゼンニホン</t>
    </rPh>
    <rPh sb="20" eb="23">
      <t>センシュケン</t>
    </rPh>
    <rPh sb="23" eb="25">
      <t>タイカイ</t>
    </rPh>
    <phoneticPr fontId="7"/>
  </si>
  <si>
    <t>26・27</t>
    <phoneticPr fontId="7"/>
  </si>
  <si>
    <t>鹿児島</t>
    <rPh sb="0" eb="3">
      <t>カゴシマ</t>
    </rPh>
    <phoneticPr fontId="7"/>
  </si>
  <si>
    <t>鹿児島協会</t>
    <rPh sb="0" eb="3">
      <t>カゴシマ</t>
    </rPh>
    <rPh sb="3" eb="5">
      <t>キョウカイ</t>
    </rPh>
    <phoneticPr fontId="7"/>
  </si>
  <si>
    <t>2・3</t>
    <phoneticPr fontId="7"/>
  </si>
  <si>
    <t>第69回全日本アマチュアスリークッション選手権大会</t>
    <rPh sb="0" eb="1">
      <t>ダイ</t>
    </rPh>
    <rPh sb="3" eb="4">
      <t>カイ</t>
    </rPh>
    <rPh sb="4" eb="7">
      <t>ゼンニホン</t>
    </rPh>
    <rPh sb="20" eb="23">
      <t>センシュケン</t>
    </rPh>
    <rPh sb="23" eb="25">
      <t>タイカイ</t>
    </rPh>
    <phoneticPr fontId="7"/>
  </si>
  <si>
    <t>第67回全日本アマチュアポケットビリヤード選手権大会</t>
    <rPh sb="0" eb="1">
      <t>１０２</t>
    </rPh>
    <phoneticPr fontId="7"/>
  </si>
  <si>
    <t>18～24</t>
    <phoneticPr fontId="7"/>
  </si>
  <si>
    <t>第52回全日本選手権大会 男子</t>
    <rPh sb="0" eb="1">
      <t>ダイ</t>
    </rPh>
    <rPh sb="3" eb="4">
      <t>カイ</t>
    </rPh>
    <rPh sb="4" eb="7">
      <t>ゼンニホン</t>
    </rPh>
    <rPh sb="7" eb="10">
      <t>センシュケン</t>
    </rPh>
    <rPh sb="10" eb="12">
      <t>タイカイ</t>
    </rPh>
    <rPh sb="13" eb="15">
      <t>ダンシ</t>
    </rPh>
    <phoneticPr fontId="7"/>
  </si>
  <si>
    <t>第52回全日本選手権大会 女子</t>
    <rPh sb="0" eb="1">
      <t>ダイ</t>
    </rPh>
    <rPh sb="3" eb="4">
      <t>カイ</t>
    </rPh>
    <rPh sb="4" eb="7">
      <t>ゼンニホン</t>
    </rPh>
    <rPh sb="7" eb="10">
      <t>センシュケン</t>
    </rPh>
    <rPh sb="10" eb="12">
      <t>タイカイ</t>
    </rPh>
    <rPh sb="13" eb="15">
      <t>ジョシ</t>
    </rPh>
    <phoneticPr fontId="7"/>
  </si>
  <si>
    <t>30・1/12</t>
    <phoneticPr fontId="7"/>
  </si>
  <si>
    <t>第19回スヌーカージャパンオープン</t>
    <rPh sb="0" eb="1">
      <t>ダイ</t>
    </rPh>
    <rPh sb="3" eb="4">
      <t>カイ</t>
    </rPh>
    <phoneticPr fontId="7"/>
  </si>
  <si>
    <t>第8回全日本アマチュアバンド選手権大会</t>
    <rPh sb="0" eb="1">
      <t>ダイ</t>
    </rPh>
    <rPh sb="2" eb="3">
      <t>カイ</t>
    </rPh>
    <rPh sb="3" eb="6">
      <t>ゼンニホン</t>
    </rPh>
    <rPh sb="14" eb="17">
      <t>センシュケン</t>
    </rPh>
    <rPh sb="17" eb="19">
      <t>タイカイ</t>
    </rPh>
    <phoneticPr fontId="7"/>
  </si>
  <si>
    <t>第6回大阪クイーンクィーンズオープン</t>
    <rPh sb="0" eb="1">
      <t>５２</t>
    </rPh>
    <phoneticPr fontId="7"/>
  </si>
  <si>
    <t>第23回東海グランプリ 第18回東海レディースグランプリ 196名</t>
    <rPh sb="0" eb="1">
      <t>ダイ</t>
    </rPh>
    <rPh sb="3" eb="4">
      <t>カイ</t>
    </rPh>
    <rPh sb="4" eb="6">
      <t>トウカイ</t>
    </rPh>
    <rPh sb="12" eb="13">
      <t>ダイ</t>
    </rPh>
    <rPh sb="15" eb="16">
      <t>カイ</t>
    </rPh>
    <rPh sb="16" eb="18">
      <t>トウカイ</t>
    </rPh>
    <rPh sb="32" eb="33">
      <t>メイ</t>
    </rPh>
    <phoneticPr fontId="7"/>
  </si>
  <si>
    <t>大会</t>
    <phoneticPr fontId="7"/>
  </si>
  <si>
    <t>記載料</t>
    <phoneticPr fontId="7"/>
  </si>
  <si>
    <t>公認料</t>
    <phoneticPr fontId="7"/>
  </si>
  <si>
    <t>第29回ハウステンボス九州オープン</t>
  </si>
  <si>
    <t>大会</t>
    <phoneticPr fontId="7"/>
  </si>
  <si>
    <t>記載料</t>
    <phoneticPr fontId="7"/>
  </si>
  <si>
    <t>公認料</t>
    <phoneticPr fontId="7"/>
  </si>
  <si>
    <t>第29回関西ナインボールオープン</t>
  </si>
  <si>
    <t>第34回関東オープン、同レディースオープン</t>
  </si>
  <si>
    <t>第34回関東オープン、同レディースオープン（3月5日支払い済）</t>
    <rPh sb="23" eb="24">
      <t>ガツ</t>
    </rPh>
    <rPh sb="25" eb="26">
      <t>カ</t>
    </rPh>
    <rPh sb="26" eb="28">
      <t>シハラ</t>
    </rPh>
    <rPh sb="29" eb="30">
      <t>スミ</t>
    </rPh>
    <phoneticPr fontId="7"/>
  </si>
  <si>
    <t>第68回全日本ポケットビリヤード選手権大会、第58回同B級</t>
  </si>
  <si>
    <t>第30回北海道オープン</t>
  </si>
  <si>
    <t>第46回全日本オープン14-1選手権大会</t>
  </si>
  <si>
    <t>第6回大阪クイーンカップ</t>
  </si>
  <si>
    <t>第31回ジャパンオープン10ボール男子、同9ボール女子</t>
  </si>
  <si>
    <t>第26回サマーカップ</t>
  </si>
  <si>
    <t>第15回中部スポーツビリヤードフェア</t>
  </si>
  <si>
    <t>第15回中部スポーツビリヤードフェア（10月15日支払い済）</t>
    <rPh sb="21" eb="22">
      <t>ガツ</t>
    </rPh>
    <rPh sb="24" eb="25">
      <t>ニチ</t>
    </rPh>
    <rPh sb="25" eb="27">
      <t>シハラ</t>
    </rPh>
    <rPh sb="28" eb="29">
      <t>スミ</t>
    </rPh>
    <phoneticPr fontId="7"/>
  </si>
  <si>
    <t>第32回北陸オープン</t>
  </si>
  <si>
    <t>第51回全日本選手権大会 男子、同女子</t>
  </si>
  <si>
    <t>公認料支払</t>
  </si>
  <si>
    <t>第75回全日本スリークッション選手権大会</t>
  </si>
  <si>
    <t>第7回全日本アマチュアバンド選手権大会</t>
  </si>
  <si>
    <t>振替18/12/27</t>
    <rPh sb="0" eb="2">
      <t>フリカエ</t>
    </rPh>
    <phoneticPr fontId="3"/>
  </si>
  <si>
    <t>第19回全日本レディース四つ球選手権大会</t>
    <rPh sb="0" eb="1">
      <t>ダイ</t>
    </rPh>
    <rPh sb="3" eb="4">
      <t>カイ</t>
    </rPh>
    <rPh sb="4" eb="7">
      <t>ゼン</t>
    </rPh>
    <rPh sb="12" eb="13">
      <t>ヨ</t>
    </rPh>
    <rPh sb="14" eb="15">
      <t>ダマ</t>
    </rPh>
    <rPh sb="15" eb="18">
      <t>セン</t>
    </rPh>
    <rPh sb="18" eb="20">
      <t>タイカイ</t>
    </rPh>
    <phoneticPr fontId="3"/>
  </si>
  <si>
    <t>NBA貸付返済</t>
    <phoneticPr fontId="3"/>
  </si>
  <si>
    <t>第29回ハウステンボス九州オープン</t>
    <phoneticPr fontId="3"/>
  </si>
  <si>
    <t>第29回関西ナインボールオープン</t>
    <phoneticPr fontId="3"/>
  </si>
  <si>
    <t>第34回関東オープン、同レディースオープン（3月5日支払い済）</t>
  </si>
  <si>
    <t>第15回中部スポーツビリヤードフェア（10月15日支払い済）</t>
  </si>
  <si>
    <t>第19回全日本女子四つ球選手権大会</t>
  </si>
  <si>
    <t>第19回全日本女子女子四つ球選手権大会</t>
    <rPh sb="0" eb="1">
      <t>ダイ</t>
    </rPh>
    <rPh sb="3" eb="4">
      <t>カイ</t>
    </rPh>
    <rPh sb="4" eb="7">
      <t>ゼンニホン</t>
    </rPh>
    <rPh sb="7" eb="9">
      <t>ジョシ</t>
    </rPh>
    <phoneticPr fontId="3"/>
  </si>
  <si>
    <t>平成30年度分　支部割当協力金</t>
    <rPh sb="0" eb="2">
      <t>ヘイセイ</t>
    </rPh>
    <phoneticPr fontId="3"/>
  </si>
  <si>
    <t>NBA</t>
    <phoneticPr fontId="3"/>
  </si>
  <si>
    <t>ドーピング検査費用 助成金</t>
    <rPh sb="5" eb="7">
      <t>ケンサ</t>
    </rPh>
    <rPh sb="7" eb="9">
      <t>ヒヨウ</t>
    </rPh>
    <rPh sb="10" eb="13">
      <t>ジョセイキン</t>
    </rPh>
    <phoneticPr fontId="7"/>
  </si>
  <si>
    <t>ドーピング検査費用　助成金（3月分）</t>
    <rPh sb="5" eb="7">
      <t>ケンサ</t>
    </rPh>
    <rPh sb="7" eb="9">
      <t>ヒヨウ</t>
    </rPh>
    <rPh sb="10" eb="13">
      <t>ジョセイキン</t>
    </rPh>
    <rPh sb="15" eb="17">
      <t>ガツブン</t>
    </rPh>
    <phoneticPr fontId="3"/>
  </si>
  <si>
    <t>大会</t>
    <phoneticPr fontId="7"/>
  </si>
  <si>
    <t>公認料</t>
    <phoneticPr fontId="7"/>
  </si>
  <si>
    <t>公認料</t>
    <phoneticPr fontId="7"/>
  </si>
  <si>
    <t>記載料</t>
    <phoneticPr fontId="7"/>
  </si>
  <si>
    <t>カレンダー非掲載</t>
  </si>
  <si>
    <t>大会</t>
    <phoneticPr fontId="7"/>
  </si>
  <si>
    <t>前年度未収分</t>
    <phoneticPr fontId="7"/>
  </si>
  <si>
    <t>関東支部</t>
    <phoneticPr fontId="7"/>
  </si>
  <si>
    <t>公認料</t>
    <phoneticPr fontId="7"/>
  </si>
  <si>
    <t>第20回全日本女子四ツ球選手権大会</t>
    <phoneticPr fontId="7"/>
  </si>
  <si>
    <t>関東支部</t>
    <phoneticPr fontId="7"/>
  </si>
  <si>
    <t>第20回全日本女子四ツ球選手権大会</t>
    <phoneticPr fontId="7"/>
  </si>
  <si>
    <t>第61回全日本アマチュア四ッ球選手権大会</t>
    <rPh sb="0" eb="1">
      <t>ダイ</t>
    </rPh>
    <rPh sb="3" eb="4">
      <t>カイ</t>
    </rPh>
    <rPh sb="4" eb="7">
      <t>ゼンニホン</t>
    </rPh>
    <rPh sb="12" eb="13">
      <t>４</t>
    </rPh>
    <rPh sb="14" eb="15">
      <t>タマ</t>
    </rPh>
    <rPh sb="15" eb="18">
      <t>センシュケン</t>
    </rPh>
    <rPh sb="18" eb="20">
      <t>タイカイ</t>
    </rPh>
    <phoneticPr fontId="3"/>
  </si>
  <si>
    <t>振込手数料</t>
    <phoneticPr fontId="3"/>
  </si>
  <si>
    <t>NSF30年度末</t>
    <rPh sb="5" eb="7">
      <t>ネンド</t>
    </rPh>
    <rPh sb="7" eb="8">
      <t>マツ</t>
    </rPh>
    <phoneticPr fontId="3"/>
  </si>
  <si>
    <t>NSF31年度期首</t>
    <rPh sb="5" eb="7">
      <t>ネンド</t>
    </rPh>
    <rPh sb="7" eb="9">
      <t>キシュ</t>
    </rPh>
    <phoneticPr fontId="3"/>
  </si>
  <si>
    <t>大会</t>
    <phoneticPr fontId="7"/>
  </si>
  <si>
    <t>　〃</t>
    <phoneticPr fontId="7"/>
  </si>
  <si>
    <t>第6回全日本アマチュアバンド選手権大会</t>
    <phoneticPr fontId="7"/>
  </si>
  <si>
    <t>第6回全日本アマチュアバンド選手権大会</t>
    <phoneticPr fontId="7"/>
  </si>
  <si>
    <t>第50回全日本カードル47/2選手権大会</t>
  </si>
  <si>
    <t>前年度未収分</t>
    <phoneticPr fontId="7"/>
  </si>
  <si>
    <t>　〃</t>
    <phoneticPr fontId="7"/>
  </si>
  <si>
    <t>記載料</t>
    <phoneticPr fontId="7"/>
  </si>
  <si>
    <t>公認料</t>
    <phoneticPr fontId="7"/>
  </si>
  <si>
    <t>第68回全日本アマチュアスリークッション選手権大会</t>
  </si>
  <si>
    <t>前年度未収分</t>
    <phoneticPr fontId="7"/>
  </si>
  <si>
    <t>　〃</t>
    <phoneticPr fontId="7"/>
  </si>
  <si>
    <t>JPBF</t>
    <phoneticPr fontId="7"/>
  </si>
  <si>
    <t>第26回全日本バンド選手権大会</t>
  </si>
  <si>
    <t>第26回全日本バンド選手権大会</t>
    <phoneticPr fontId="7"/>
  </si>
  <si>
    <t>第26回全日本バンド選手権大会</t>
    <phoneticPr fontId="7"/>
  </si>
  <si>
    <t>前年度未収分</t>
    <phoneticPr fontId="7"/>
  </si>
  <si>
    <t>　〃</t>
    <phoneticPr fontId="7"/>
  </si>
  <si>
    <t>大会</t>
    <phoneticPr fontId="7"/>
  </si>
  <si>
    <t>第50回全日本アマチュアカードル42/2選手権大会</t>
  </si>
  <si>
    <t>誤入金返金</t>
  </si>
  <si>
    <t>平成30年度未収金 大会協力金</t>
    <rPh sb="0" eb="2">
      <t>ヘイセイ</t>
    </rPh>
    <rPh sb="4" eb="6">
      <t>ネンド</t>
    </rPh>
    <rPh sb="6" eb="8">
      <t>ミシュウ</t>
    </rPh>
    <rPh sb="8" eb="9">
      <t>キン</t>
    </rPh>
    <rPh sb="10" eb="12">
      <t>タイカイ</t>
    </rPh>
    <rPh sb="12" eb="15">
      <t>キョウリョクキン</t>
    </rPh>
    <phoneticPr fontId="3"/>
  </si>
  <si>
    <t>平成30年度未収金 支部協力金</t>
    <rPh sb="0" eb="2">
      <t>ヘイセイ</t>
    </rPh>
    <rPh sb="4" eb="6">
      <t>ネンド</t>
    </rPh>
    <rPh sb="6" eb="8">
      <t>ミシュウ</t>
    </rPh>
    <rPh sb="8" eb="9">
      <t>キン</t>
    </rPh>
    <rPh sb="10" eb="12">
      <t>シブ</t>
    </rPh>
    <rPh sb="12" eb="15">
      <t>キョウリョクキン</t>
    </rPh>
    <phoneticPr fontId="3"/>
  </si>
  <si>
    <t>納付期限 2019/10/31</t>
    <rPh sb="0" eb="2">
      <t>ノウフ</t>
    </rPh>
    <rPh sb="2" eb="4">
      <t>キゲン</t>
    </rPh>
    <phoneticPr fontId="3"/>
  </si>
  <si>
    <t>第20回全日本レディース四つ球選手権大会</t>
    <rPh sb="0" eb="1">
      <t>ダイ</t>
    </rPh>
    <rPh sb="3" eb="4">
      <t>カイ</t>
    </rPh>
    <rPh sb="4" eb="7">
      <t>ゼン</t>
    </rPh>
    <rPh sb="12" eb="13">
      <t>ヨ</t>
    </rPh>
    <rPh sb="14" eb="15">
      <t>ダマ</t>
    </rPh>
    <rPh sb="15" eb="18">
      <t>セン</t>
    </rPh>
    <rPh sb="18" eb="20">
      <t>タイカイ</t>
    </rPh>
    <phoneticPr fontId="3"/>
  </si>
  <si>
    <t>公認料</t>
    <phoneticPr fontId="7"/>
  </si>
  <si>
    <t>第25回東京オープンスリークッショントーナメント</t>
    <phoneticPr fontId="7"/>
  </si>
  <si>
    <t>JPBF</t>
    <phoneticPr fontId="3"/>
  </si>
  <si>
    <t>第25回東京オープン3Cトーナメント</t>
    <rPh sb="0" eb="1">
      <t>ダイ</t>
    </rPh>
    <rPh sb="3" eb="4">
      <t>カイ</t>
    </rPh>
    <rPh sb="4" eb="6">
      <t>トウキョウ</t>
    </rPh>
    <phoneticPr fontId="3"/>
  </si>
  <si>
    <t>第23回東京オープンスリークッショントーナメント</t>
    <phoneticPr fontId="3"/>
  </si>
  <si>
    <t>NBA</t>
    <phoneticPr fontId="3"/>
  </si>
  <si>
    <t>1/23　返却</t>
    <rPh sb="5" eb="7">
      <t>ヘンキャク</t>
    </rPh>
    <phoneticPr fontId="3"/>
  </si>
  <si>
    <t>公認料</t>
    <phoneticPr fontId="7"/>
  </si>
  <si>
    <t>京都府</t>
  </si>
  <si>
    <t>貸付</t>
  </si>
  <si>
    <t>31年度（協力金年度）</t>
    <phoneticPr fontId="7"/>
  </si>
  <si>
    <t>31年度</t>
    <rPh sb="2" eb="3">
      <t>ネン</t>
    </rPh>
    <rPh sb="3" eb="4">
      <t>ド</t>
    </rPh>
    <phoneticPr fontId="3"/>
  </si>
  <si>
    <t>NBA貸付</t>
    <rPh sb="3" eb="5">
      <t>カシツケ</t>
    </rPh>
    <phoneticPr fontId="3"/>
  </si>
  <si>
    <t>京都府協会</t>
    <rPh sb="0" eb="3">
      <t>キョウトフ</t>
    </rPh>
    <rPh sb="3" eb="5">
      <t>キョウカイ</t>
    </rPh>
    <phoneticPr fontId="3"/>
  </si>
  <si>
    <t>第24回京都オープン</t>
    <rPh sb="0" eb="1">
      <t>ダイ</t>
    </rPh>
    <rPh sb="3" eb="4">
      <t>カイ</t>
    </rPh>
    <rPh sb="4" eb="6">
      <t>キョウト</t>
    </rPh>
    <phoneticPr fontId="3"/>
  </si>
  <si>
    <t>報奨金　</t>
  </si>
  <si>
    <t>協力金平成30年度決算</t>
    <rPh sb="0" eb="3">
      <t>キョウリョクキン</t>
    </rPh>
    <rPh sb="3" eb="5">
      <t>ヘイセイ</t>
    </rPh>
    <rPh sb="7" eb="9">
      <t>ネンド</t>
    </rPh>
    <rPh sb="9" eb="11">
      <t>ケッサン</t>
    </rPh>
    <phoneticPr fontId="3"/>
  </si>
  <si>
    <t>平成31年度未収金 大会協力金</t>
    <rPh sb="0" eb="2">
      <t>ヘイセイ</t>
    </rPh>
    <rPh sb="4" eb="6">
      <t>ネンド</t>
    </rPh>
    <rPh sb="6" eb="8">
      <t>ミシュウ</t>
    </rPh>
    <rPh sb="8" eb="9">
      <t>キン</t>
    </rPh>
    <rPh sb="10" eb="12">
      <t>タイカイ</t>
    </rPh>
    <rPh sb="12" eb="15">
      <t>キョウリョクキン</t>
    </rPh>
    <phoneticPr fontId="3"/>
  </si>
  <si>
    <t>平成31年度未収金 支部協力金</t>
    <rPh sb="0" eb="2">
      <t>ヘイセイ</t>
    </rPh>
    <rPh sb="4" eb="6">
      <t>ネンド</t>
    </rPh>
    <rPh sb="6" eb="8">
      <t>ミシュウ</t>
    </rPh>
    <rPh sb="8" eb="9">
      <t>キン</t>
    </rPh>
    <rPh sb="10" eb="12">
      <t>シブ</t>
    </rPh>
    <rPh sb="12" eb="15">
      <t>キョウリョクキン</t>
    </rPh>
    <phoneticPr fontId="3"/>
  </si>
  <si>
    <t>JPBF</t>
    <phoneticPr fontId="3"/>
  </si>
  <si>
    <t>肥田緒里恵</t>
    <rPh sb="0" eb="2">
      <t>ヒダ</t>
    </rPh>
    <rPh sb="2" eb="3">
      <t>オ</t>
    </rPh>
    <rPh sb="3" eb="4">
      <t>リ</t>
    </rPh>
    <rPh sb="4" eb="5">
      <t>エ</t>
    </rPh>
    <phoneticPr fontId="3"/>
  </si>
  <si>
    <t xml:space="preserve">世界女子3C </t>
    <phoneticPr fontId="3"/>
  </si>
  <si>
    <t>3C</t>
    <phoneticPr fontId="3"/>
  </si>
  <si>
    <t>肥田緒里恵2018世界選手権準優勝</t>
    <rPh sb="0" eb="2">
      <t>ヒダ</t>
    </rPh>
    <rPh sb="2" eb="3">
      <t>オ</t>
    </rPh>
    <rPh sb="3" eb="4">
      <t>リ</t>
    </rPh>
    <rPh sb="4" eb="5">
      <t>エ</t>
    </rPh>
    <rPh sb="9" eb="11">
      <t>セカイ</t>
    </rPh>
    <rPh sb="11" eb="14">
      <t>センシュケン</t>
    </rPh>
    <rPh sb="14" eb="17">
      <t>ジュンユウショウ</t>
    </rPh>
    <phoneticPr fontId="7"/>
  </si>
  <si>
    <t>ミニテーブル使用による普及活動</t>
    <rPh sb="6" eb="8">
      <t>シヨウ</t>
    </rPh>
    <rPh sb="11" eb="13">
      <t>フキュウ</t>
    </rPh>
    <rPh sb="13" eb="15">
      <t>カツドウ</t>
    </rPh>
    <phoneticPr fontId="3"/>
  </si>
  <si>
    <t>JPBF</t>
    <phoneticPr fontId="7"/>
  </si>
  <si>
    <t>第61回全日本アマチュア四ッ玉選手権大会</t>
  </si>
  <si>
    <t>残高証明手数料</t>
    <rPh sb="0" eb="2">
      <t>ザンダカ</t>
    </rPh>
    <rPh sb="2" eb="4">
      <t>ショウメイ</t>
    </rPh>
    <rPh sb="4" eb="7">
      <t>テスウリョウ</t>
    </rPh>
    <phoneticPr fontId="7"/>
  </si>
  <si>
    <t>支部負担　</t>
    <phoneticPr fontId="7"/>
  </si>
  <si>
    <t>大会</t>
    <phoneticPr fontId="7"/>
  </si>
  <si>
    <t>記載料</t>
    <phoneticPr fontId="7"/>
  </si>
  <si>
    <t>公認料</t>
    <phoneticPr fontId="7"/>
  </si>
  <si>
    <t>前年度未収分</t>
    <phoneticPr fontId="7"/>
  </si>
  <si>
    <t>　〃</t>
    <phoneticPr fontId="7"/>
  </si>
  <si>
    <t>JSA</t>
    <phoneticPr fontId="7"/>
  </si>
  <si>
    <t>事業費仮払清算</t>
  </si>
  <si>
    <t>JPBA</t>
    <phoneticPr fontId="7"/>
  </si>
  <si>
    <t>○</t>
    <phoneticPr fontId="3"/>
  </si>
  <si>
    <t>NBA貸付返済</t>
    <rPh sb="3" eb="5">
      <t>カシツケ</t>
    </rPh>
    <rPh sb="5" eb="7">
      <t>ヘンサイ</t>
    </rPh>
    <phoneticPr fontId="3"/>
  </si>
  <si>
    <t>○</t>
    <phoneticPr fontId="3"/>
  </si>
  <si>
    <t>大会</t>
    <phoneticPr fontId="7"/>
  </si>
  <si>
    <t>記載料</t>
    <phoneticPr fontId="7"/>
  </si>
  <si>
    <t>公認料</t>
    <phoneticPr fontId="7"/>
  </si>
  <si>
    <t>JSA</t>
    <phoneticPr fontId="3"/>
  </si>
  <si>
    <t>第17回全日本スヌーカー選手権大会</t>
    <rPh sb="0" eb="1">
      <t>ダイ</t>
    </rPh>
    <rPh sb="3" eb="4">
      <t>カイ</t>
    </rPh>
    <rPh sb="4" eb="7">
      <t>ゼン</t>
    </rPh>
    <phoneticPr fontId="3"/>
  </si>
  <si>
    <t>第62回全日本アマチュア四ツ球選手権大会</t>
    <rPh sb="0" eb="1">
      <t>ダイ</t>
    </rPh>
    <rPh sb="3" eb="4">
      <t>カイ</t>
    </rPh>
    <rPh sb="4" eb="7">
      <t>ゼン</t>
    </rPh>
    <rPh sb="12" eb="13">
      <t>ヨ</t>
    </rPh>
    <rPh sb="14" eb="15">
      <t>ダマ</t>
    </rPh>
    <rPh sb="15" eb="18">
      <t>セン</t>
    </rPh>
    <rPh sb="18" eb="20">
      <t>タイカイ</t>
    </rPh>
    <phoneticPr fontId="3"/>
  </si>
  <si>
    <t>第62回全日本アマチュア四ッ玉選手権大会</t>
    <phoneticPr fontId="7"/>
  </si>
  <si>
    <t>振替19/8/20</t>
    <rPh sb="0" eb="2">
      <t>フリカエ</t>
    </rPh>
    <phoneticPr fontId="3"/>
  </si>
  <si>
    <t>JPBF</t>
    <phoneticPr fontId="3"/>
  </si>
  <si>
    <t>JBSカップ</t>
    <phoneticPr fontId="3"/>
  </si>
  <si>
    <t>元年度</t>
    <rPh sb="0" eb="2">
      <t>ガンネン</t>
    </rPh>
    <rPh sb="1" eb="3">
      <t>ネンド</t>
    </rPh>
    <phoneticPr fontId="7"/>
  </si>
  <si>
    <t>公認料</t>
  </si>
  <si>
    <t>公認料</t>
    <phoneticPr fontId="7"/>
  </si>
  <si>
    <t>JPBF</t>
    <phoneticPr fontId="7"/>
  </si>
  <si>
    <t>JBSカップ</t>
    <phoneticPr fontId="7"/>
  </si>
  <si>
    <t>公認料</t>
    <phoneticPr fontId="7"/>
  </si>
  <si>
    <t>段位認定料口座間違い</t>
    <rPh sb="0" eb="2">
      <t>ダンイ</t>
    </rPh>
    <rPh sb="2" eb="4">
      <t>ニンテイ</t>
    </rPh>
    <rPh sb="4" eb="5">
      <t>リョウ</t>
    </rPh>
    <rPh sb="5" eb="7">
      <t>コウザ</t>
    </rPh>
    <rPh sb="7" eb="9">
      <t>マチガ</t>
    </rPh>
    <phoneticPr fontId="7"/>
  </si>
  <si>
    <t>第26回全日本女子スリークッション選手権大会</t>
    <rPh sb="0" eb="1">
      <t>ダイ</t>
    </rPh>
    <rPh sb="3" eb="4">
      <t>カイ</t>
    </rPh>
    <rPh sb="4" eb="7">
      <t>ゼン</t>
    </rPh>
    <rPh sb="7" eb="9">
      <t>ジョシ</t>
    </rPh>
    <rPh sb="17" eb="20">
      <t>セン</t>
    </rPh>
    <rPh sb="20" eb="22">
      <t>タイカイ</t>
    </rPh>
    <phoneticPr fontId="3"/>
  </si>
  <si>
    <t>第43回全日本アマチュア9ボール選手権大会、第35回同B級、第20回同L級</t>
    <phoneticPr fontId="3"/>
  </si>
  <si>
    <t>関西支部</t>
    <phoneticPr fontId="3"/>
  </si>
  <si>
    <t>JPBA</t>
    <phoneticPr fontId="3"/>
  </si>
  <si>
    <t>第32回ジャパンオープン10ボール男子、同9ボール女子</t>
    <phoneticPr fontId="3"/>
  </si>
  <si>
    <t>第76回全日本スリークッション選手権大会</t>
    <phoneticPr fontId="3"/>
  </si>
  <si>
    <t>NBA</t>
    <phoneticPr fontId="7"/>
  </si>
  <si>
    <t>JPBA</t>
    <phoneticPr fontId="3"/>
  </si>
  <si>
    <t>第35回関東オープン、同レディースオープン</t>
    <rPh sb="0" eb="1">
      <t>ダイ</t>
    </rPh>
    <rPh sb="3" eb="4">
      <t>カイ</t>
    </rPh>
    <rPh sb="4" eb="6">
      <t>カントウ</t>
    </rPh>
    <rPh sb="11" eb="12">
      <t>ドウ</t>
    </rPh>
    <phoneticPr fontId="3"/>
  </si>
  <si>
    <t>JPBA</t>
    <phoneticPr fontId="3"/>
  </si>
  <si>
    <t>第47回全日本オープン14-1選手権大会</t>
    <rPh sb="0" eb="1">
      <t>ダイ</t>
    </rPh>
    <rPh sb="3" eb="4">
      <t>カイ</t>
    </rPh>
    <rPh sb="4" eb="7">
      <t>ゼン</t>
    </rPh>
    <rPh sb="15" eb="18">
      <t>セン</t>
    </rPh>
    <rPh sb="18" eb="20">
      <t>タイカイ</t>
    </rPh>
    <phoneticPr fontId="3"/>
  </si>
  <si>
    <t>公認料</t>
    <phoneticPr fontId="7"/>
  </si>
  <si>
    <t>JPBF</t>
    <phoneticPr fontId="7"/>
  </si>
  <si>
    <t>カレンダー非掲載公認料のみ</t>
    <phoneticPr fontId="7"/>
  </si>
  <si>
    <t>JPBF</t>
    <phoneticPr fontId="7"/>
  </si>
  <si>
    <t>全日本協賛口座間違い</t>
    <rPh sb="0" eb="3">
      <t>ゼン</t>
    </rPh>
    <rPh sb="3" eb="5">
      <t>キョウサン</t>
    </rPh>
    <rPh sb="5" eb="7">
      <t>コウザ</t>
    </rPh>
    <rPh sb="7" eb="9">
      <t>マチガ</t>
    </rPh>
    <phoneticPr fontId="7"/>
  </si>
  <si>
    <t>第27回全日本バンド選手権大会</t>
    <phoneticPr fontId="7"/>
  </si>
  <si>
    <t>第27回全日本バンド選手権大会</t>
    <rPh sb="0" eb="1">
      <t>ダイ</t>
    </rPh>
    <rPh sb="3" eb="4">
      <t>カイ</t>
    </rPh>
    <rPh sb="4" eb="7">
      <t>ゼン</t>
    </rPh>
    <rPh sb="10" eb="13">
      <t>セン</t>
    </rPh>
    <rPh sb="13" eb="15">
      <t>タイカイ</t>
    </rPh>
    <phoneticPr fontId="3"/>
  </si>
  <si>
    <t>JPBF</t>
    <phoneticPr fontId="3"/>
  </si>
  <si>
    <t>JPBF</t>
    <phoneticPr fontId="3"/>
  </si>
  <si>
    <t>第18回全日本シニアスリークッション選手権大会</t>
    <phoneticPr fontId="7"/>
  </si>
  <si>
    <t>第18回全日本シニアスリークッション選手権大会</t>
    <rPh sb="0" eb="1">
      <t>ダイ</t>
    </rPh>
    <rPh sb="3" eb="4">
      <t>カイ</t>
    </rPh>
    <rPh sb="4" eb="7">
      <t>ゼン</t>
    </rPh>
    <rPh sb="18" eb="21">
      <t>セン</t>
    </rPh>
    <rPh sb="21" eb="23">
      <t>タイカイ</t>
    </rPh>
    <phoneticPr fontId="3"/>
  </si>
  <si>
    <t>NBA</t>
    <phoneticPr fontId="7"/>
  </si>
  <si>
    <t>公認料</t>
    <phoneticPr fontId="7"/>
  </si>
  <si>
    <t>JWBA</t>
    <phoneticPr fontId="7"/>
  </si>
  <si>
    <t>JPBF</t>
    <phoneticPr fontId="3"/>
  </si>
  <si>
    <t>第50回全日本アマチュアカードル42/2選手権大会</t>
    <phoneticPr fontId="3"/>
  </si>
  <si>
    <t>第51回全日本アマチュアカードル42/2選手権大会</t>
    <phoneticPr fontId="3"/>
  </si>
  <si>
    <t>JAPA</t>
    <phoneticPr fontId="3"/>
  </si>
  <si>
    <t>第16回スヌーカージャパンオープン　26名</t>
    <phoneticPr fontId="3"/>
  </si>
  <si>
    <t>第67回全日本アマチュアポケットビリヤード選手権大会 384名</t>
    <phoneticPr fontId="3"/>
  </si>
  <si>
    <t>第19回スヌーカージャパンオープン</t>
    <phoneticPr fontId="3"/>
  </si>
  <si>
    <t>公認料</t>
    <phoneticPr fontId="7"/>
  </si>
  <si>
    <t>報奨金</t>
  </si>
  <si>
    <t>肥田緒里恵　女子3C世界選手権準優勝</t>
    <rPh sb="0" eb="2">
      <t>ヒダ</t>
    </rPh>
    <rPh sb="2" eb="3">
      <t>オ</t>
    </rPh>
    <rPh sb="3" eb="4">
      <t>リ</t>
    </rPh>
    <rPh sb="4" eb="5">
      <t>エ</t>
    </rPh>
    <rPh sb="6" eb="8">
      <t>ジョシ</t>
    </rPh>
    <rPh sb="10" eb="12">
      <t>セカイ</t>
    </rPh>
    <rPh sb="12" eb="15">
      <t>セン</t>
    </rPh>
    <rPh sb="15" eb="18">
      <t>ジュンユウショウ</t>
    </rPh>
    <phoneticPr fontId="7"/>
  </si>
  <si>
    <t>界文子　女子3C世界選手権3位</t>
    <rPh sb="0" eb="1">
      <t>サカイ</t>
    </rPh>
    <rPh sb="1" eb="3">
      <t>アヤコ</t>
    </rPh>
    <rPh sb="4" eb="6">
      <t>ジョシ</t>
    </rPh>
    <rPh sb="8" eb="10">
      <t>セカイ</t>
    </rPh>
    <rPh sb="10" eb="13">
      <t>セン</t>
    </rPh>
    <rPh sb="14" eb="15">
      <t>イ</t>
    </rPh>
    <phoneticPr fontId="7"/>
  </si>
  <si>
    <t>吉岡正登　10ボール世界選手権3位</t>
    <rPh sb="0" eb="2">
      <t>ヨシオカ</t>
    </rPh>
    <rPh sb="2" eb="4">
      <t>マサト</t>
    </rPh>
    <rPh sb="10" eb="12">
      <t>セカイ</t>
    </rPh>
    <rPh sb="12" eb="15">
      <t>セン</t>
    </rPh>
    <rPh sb="16" eb="17">
      <t>イ</t>
    </rPh>
    <phoneticPr fontId="7"/>
  </si>
  <si>
    <t>カレンダー非掲載公認料のみ</t>
    <phoneticPr fontId="7"/>
  </si>
  <si>
    <t>NBA</t>
    <phoneticPr fontId="7"/>
  </si>
  <si>
    <t>第30回関西ナインボールオープン</t>
  </si>
  <si>
    <t>9/18支払い済</t>
    <rPh sb="4" eb="6">
      <t>シハラ</t>
    </rPh>
    <rPh sb="7" eb="8">
      <t>スミ</t>
    </rPh>
    <phoneticPr fontId="7"/>
  </si>
  <si>
    <t>JPBA</t>
    <phoneticPr fontId="7"/>
  </si>
  <si>
    <t>公認料</t>
    <phoneticPr fontId="7"/>
  </si>
  <si>
    <t>9/17支払い済</t>
    <rPh sb="4" eb="6">
      <t>シハラ</t>
    </rPh>
    <rPh sb="7" eb="8">
      <t>スミ</t>
    </rPh>
    <phoneticPr fontId="7"/>
  </si>
  <si>
    <t>大会</t>
    <phoneticPr fontId="7"/>
  </si>
  <si>
    <t>7/17支払い済</t>
    <rPh sb="4" eb="6">
      <t>シハラ</t>
    </rPh>
    <rPh sb="7" eb="8">
      <t>スミ</t>
    </rPh>
    <phoneticPr fontId="7"/>
  </si>
  <si>
    <t>9/24支払い済</t>
    <rPh sb="4" eb="6">
      <t>シハラ</t>
    </rPh>
    <rPh sb="7" eb="8">
      <t>スミ</t>
    </rPh>
    <phoneticPr fontId="7"/>
  </si>
  <si>
    <t>助成金</t>
    <phoneticPr fontId="7"/>
  </si>
  <si>
    <t>振込手数料</t>
    <rPh sb="0" eb="5">
      <t>フリコミテスウリョウ</t>
    </rPh>
    <phoneticPr fontId="7"/>
  </si>
  <si>
    <t>NSF元年度末</t>
    <rPh sb="3" eb="4">
      <t>ガン</t>
    </rPh>
    <rPh sb="4" eb="6">
      <t>ネンド</t>
    </rPh>
    <rPh sb="6" eb="7">
      <t>マツ</t>
    </rPh>
    <phoneticPr fontId="3"/>
  </si>
  <si>
    <t>2年度</t>
    <rPh sb="1" eb="3">
      <t>ネンド</t>
    </rPh>
    <rPh sb="2" eb="3">
      <t>ガンネン</t>
    </rPh>
    <phoneticPr fontId="7"/>
  </si>
  <si>
    <t>第31回関西ナインボールオープン</t>
    <rPh sb="0" eb="1">
      <t>１</t>
    </rPh>
    <phoneticPr fontId="7"/>
  </si>
  <si>
    <t>第31回関西ナインボールレディースオープン</t>
    <phoneticPr fontId="3"/>
  </si>
  <si>
    <t>ランキング対象外</t>
    <rPh sb="5" eb="7">
      <t>タイショウ</t>
    </rPh>
    <rPh sb="7" eb="8">
      <t>ガイ</t>
    </rPh>
    <phoneticPr fontId="3"/>
  </si>
  <si>
    <t>1・2</t>
    <phoneticPr fontId="7"/>
  </si>
  <si>
    <t>第26回東京オープンスリークッショントーナメント</t>
    <rPh sb="0" eb="1">
      <t>ダイ</t>
    </rPh>
    <rPh sb="3" eb="4">
      <t>カイ</t>
    </rPh>
    <rPh sb="4" eb="6">
      <t>トウキョウ</t>
    </rPh>
    <phoneticPr fontId="7"/>
  </si>
  <si>
    <t>第25回京都オープン</t>
    <rPh sb="0" eb="1">
      <t>ダイ</t>
    </rPh>
    <rPh sb="3" eb="4">
      <t>カイ</t>
    </rPh>
    <rPh sb="4" eb="6">
      <t>キョウト</t>
    </rPh>
    <phoneticPr fontId="7"/>
  </si>
  <si>
    <t>第32回北海道オープン</t>
    <rPh sb="0" eb="1">
      <t>４</t>
    </rPh>
    <rPh sb="3" eb="4">
      <t>カイ</t>
    </rPh>
    <rPh sb="4" eb="7">
      <t>ホッカイドウ</t>
    </rPh>
    <phoneticPr fontId="7"/>
  </si>
  <si>
    <t>第77回全日本スリークッション選手権大会</t>
    <rPh sb="0" eb="1">
      <t>ダイ</t>
    </rPh>
    <rPh sb="3" eb="4">
      <t>カイ</t>
    </rPh>
    <rPh sb="4" eb="7">
      <t>ゼンニホン</t>
    </rPh>
    <rPh sb="15" eb="18">
      <t>センシュケン</t>
    </rPh>
    <rPh sb="18" eb="20">
      <t>タイカイ</t>
    </rPh>
    <phoneticPr fontId="7"/>
  </si>
  <si>
    <t>第63回全日本アマチュア四ッ玉選手権大会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</si>
  <si>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第48回全日本オープン14-1選手権大会</t>
    <rPh sb="0" eb="1">
      <t>５１</t>
    </rPh>
    <phoneticPr fontId="7"/>
  </si>
  <si>
    <t>第8回大阪クイーンズオープン</t>
    <rPh sb="0" eb="1">
      <t>５２</t>
    </rPh>
    <phoneticPr fontId="7"/>
  </si>
  <si>
    <t>第19回全日本スヌーカー選手権大会</t>
    <rPh sb="0" eb="1">
      <t>ダイ</t>
    </rPh>
    <rPh sb="3" eb="4">
      <t>カイ</t>
    </rPh>
    <rPh sb="4" eb="7">
      <t>ゼンニホン</t>
    </rPh>
    <rPh sb="12" eb="15">
      <t>センシュケン</t>
    </rPh>
    <rPh sb="15" eb="17">
      <t>タイカイ</t>
    </rPh>
    <phoneticPr fontId="7"/>
  </si>
  <si>
    <t>第32回九州オープン</t>
    <rPh sb="0" eb="1">
      <t>ダイ</t>
    </rPh>
    <rPh sb="3" eb="4">
      <t>カイ</t>
    </rPh>
    <rPh sb="4" eb="6">
      <t>キュウシュウ</t>
    </rPh>
    <phoneticPr fontId="7"/>
  </si>
  <si>
    <t>第28回全日本バンド選手権大会</t>
    <rPh sb="0" eb="1">
      <t>７</t>
    </rPh>
    <phoneticPr fontId="7"/>
  </si>
  <si>
    <t>第27回全日本女子スリークッション選手権大会</t>
    <rPh sb="0" eb="1">
      <t>ダイ</t>
    </rPh>
    <rPh sb="3" eb="4">
      <t>カイ</t>
    </rPh>
    <rPh sb="4" eb="7">
      <t>ゼンニホン</t>
    </rPh>
    <rPh sb="7" eb="9">
      <t>ジョシ</t>
    </rPh>
    <rPh sb="17" eb="20">
      <t>センシュケン</t>
    </rPh>
    <rPh sb="20" eb="22">
      <t>タイカイ</t>
    </rPh>
    <phoneticPr fontId="7"/>
  </si>
  <si>
    <t>第28回サマーカップ</t>
    <rPh sb="0" eb="1">
      <t>８０</t>
    </rPh>
    <phoneticPr fontId="7"/>
  </si>
  <si>
    <t>第52回全日本カードル47/2選手権大会</t>
    <rPh sb="0" eb="1">
      <t>ダイ</t>
    </rPh>
    <rPh sb="3" eb="4">
      <t>カイ</t>
    </rPh>
    <rPh sb="4" eb="7">
      <t>ゼンニホン</t>
    </rPh>
    <rPh sb="15" eb="18">
      <t>センシュケン</t>
    </rPh>
    <rPh sb="18" eb="20">
      <t>タイカイ</t>
    </rPh>
    <phoneticPr fontId="7"/>
  </si>
  <si>
    <t>第17回中部スポーツビリヤードフェア</t>
    <rPh sb="0" eb="1">
      <t>９</t>
    </rPh>
    <rPh sb="3" eb="4">
      <t>カイ</t>
    </rPh>
    <rPh sb="4" eb="6">
      <t>チュウブ</t>
    </rPh>
    <phoneticPr fontId="7"/>
  </si>
  <si>
    <t>第34回北陸オープン</t>
    <rPh sb="0" eb="1">
      <t>ダイ</t>
    </rPh>
    <rPh sb="3" eb="4">
      <t>カイ</t>
    </rPh>
    <rPh sb="4" eb="6">
      <t>ホクリク</t>
    </rPh>
    <phoneticPr fontId="7"/>
  </si>
  <si>
    <t>第19回全日本シニアスリークッション選手権大会</t>
    <rPh sb="0" eb="1">
      <t>１０</t>
    </rPh>
    <rPh sb="3" eb="4">
      <t>カイ</t>
    </rPh>
    <rPh sb="4" eb="7">
      <t>ゼンニホン</t>
    </rPh>
    <rPh sb="18" eb="21">
      <t>センシュケン</t>
    </rPh>
    <rPh sb="21" eb="23">
      <t>タイカイ</t>
    </rPh>
    <phoneticPr fontId="7"/>
  </si>
  <si>
    <t>第70回全日本アマチュアスリークッション選手権大会</t>
    <rPh sb="0" eb="1">
      <t>ダイ</t>
    </rPh>
    <rPh sb="3" eb="4">
      <t>カイ</t>
    </rPh>
    <rPh sb="4" eb="7">
      <t>ゼンニホン</t>
    </rPh>
    <rPh sb="20" eb="23">
      <t>センシュケン</t>
    </rPh>
    <rPh sb="23" eb="25">
      <t>タイカイ</t>
    </rPh>
    <phoneticPr fontId="7"/>
  </si>
  <si>
    <t>第68回全日本アマチュアポケットビリヤード選手権大会</t>
    <rPh sb="0" eb="1">
      <t>１０２</t>
    </rPh>
    <phoneticPr fontId="7"/>
  </si>
  <si>
    <t>第20回スヌーカージャパンオープン</t>
    <rPh sb="0" eb="1">
      <t>ダイ</t>
    </rPh>
    <rPh sb="3" eb="4">
      <t>カイ</t>
    </rPh>
    <phoneticPr fontId="7"/>
  </si>
  <si>
    <t>第9回全日本アマチュアバンド選手権大会</t>
    <rPh sb="0" eb="1">
      <t>ダイ</t>
    </rPh>
    <rPh sb="2" eb="3">
      <t>カイ</t>
    </rPh>
    <rPh sb="3" eb="6">
      <t>ゼンニホン</t>
    </rPh>
    <rPh sb="14" eb="17">
      <t>センシュケン</t>
    </rPh>
    <rPh sb="17" eb="19">
      <t>タイカイ</t>
    </rPh>
    <phoneticPr fontId="7"/>
  </si>
  <si>
    <t>第52回全日本アマチュアカードル42/2選手権大会</t>
    <rPh sb="0" eb="1">
      <t>ダイ</t>
    </rPh>
    <rPh sb="3" eb="4">
      <t>カイ</t>
    </rPh>
    <rPh sb="4" eb="7">
      <t>ゼンニホン</t>
    </rPh>
    <rPh sb="20" eb="23">
      <t>センシュケン</t>
    </rPh>
    <rPh sb="23" eb="25">
      <t>タイカイ</t>
    </rPh>
    <phoneticPr fontId="7"/>
  </si>
  <si>
    <t>第69回全日本アマチュアスリークッション選手権大会</t>
  </si>
  <si>
    <t>2年度</t>
    <rPh sb="1" eb="3">
      <t>ネンド</t>
    </rPh>
    <phoneticPr fontId="3"/>
  </si>
  <si>
    <t>元年度</t>
    <rPh sb="0" eb="1">
      <t>ガン</t>
    </rPh>
    <rPh sb="1" eb="3">
      <t>ネンド</t>
    </rPh>
    <phoneticPr fontId="3"/>
  </si>
  <si>
    <t>3年度</t>
    <rPh sb="1" eb="3">
      <t>ネンド</t>
    </rPh>
    <phoneticPr fontId="3"/>
  </si>
  <si>
    <t>大会</t>
    <phoneticPr fontId="7"/>
  </si>
  <si>
    <t>記載料</t>
    <phoneticPr fontId="7"/>
  </si>
  <si>
    <t>公認料</t>
    <phoneticPr fontId="7"/>
  </si>
  <si>
    <t>前年度未収分</t>
    <phoneticPr fontId="7"/>
  </si>
  <si>
    <t>　〃</t>
    <phoneticPr fontId="7"/>
  </si>
  <si>
    <t>九州支部</t>
    <rPh sb="0" eb="4">
      <t>キュウシュウシブ</t>
    </rPh>
    <phoneticPr fontId="7"/>
  </si>
  <si>
    <t>第7回全日本アマチュアバンド選手権大会</t>
    <phoneticPr fontId="3"/>
  </si>
  <si>
    <t>第30回関西ナインボールオープン</t>
    <phoneticPr fontId="7"/>
  </si>
  <si>
    <t>第35回関東オープン、同レディースオープン</t>
    <phoneticPr fontId="7"/>
  </si>
  <si>
    <t>第47回全日本オープン14-1選手権大会</t>
    <phoneticPr fontId="7"/>
  </si>
  <si>
    <t>第16回中部スポーツビリヤードフェア</t>
    <phoneticPr fontId="7"/>
  </si>
  <si>
    <t>第29回JAPAN CUP</t>
    <phoneticPr fontId="7"/>
  </si>
  <si>
    <t>第19回スヌーカージャパンオープン</t>
    <phoneticPr fontId="7"/>
  </si>
  <si>
    <t>第8回全日本アマチュアバンド選手権大会</t>
    <phoneticPr fontId="7"/>
  </si>
  <si>
    <t>第69回全日本ポケットビリヤード選手権大会、第58回同B級</t>
    <phoneticPr fontId="7"/>
  </si>
  <si>
    <t>第31回北海道オープン</t>
    <phoneticPr fontId="7"/>
  </si>
  <si>
    <t>第7回大阪クイーンカップ</t>
    <phoneticPr fontId="7"/>
  </si>
  <si>
    <t>第32回ジャパンオープン10ボール男子、同9ボール女子</t>
    <phoneticPr fontId="7"/>
  </si>
  <si>
    <t>第27回サマーカップ</t>
    <phoneticPr fontId="7"/>
  </si>
  <si>
    <t>第33回北陸オープン</t>
    <phoneticPr fontId="7"/>
  </si>
  <si>
    <t>第52回全日本選手権大会 男子、同女子</t>
    <phoneticPr fontId="7"/>
  </si>
  <si>
    <t>JPBF</t>
    <phoneticPr fontId="3"/>
  </si>
  <si>
    <t>JPBA</t>
    <phoneticPr fontId="3"/>
  </si>
  <si>
    <t>JPBA</t>
    <phoneticPr fontId="3"/>
  </si>
  <si>
    <t>界文子</t>
    <rPh sb="0" eb="1">
      <t>サカイ</t>
    </rPh>
    <rPh sb="1" eb="3">
      <t>アヤコ</t>
    </rPh>
    <phoneticPr fontId="3"/>
  </si>
  <si>
    <t>JPBF</t>
    <phoneticPr fontId="3"/>
  </si>
  <si>
    <t xml:space="preserve">世界女子3C </t>
    <phoneticPr fontId="3"/>
  </si>
  <si>
    <t>JPBA</t>
    <phoneticPr fontId="3"/>
  </si>
  <si>
    <t>吉岡正登</t>
    <rPh sb="0" eb="2">
      <t>ヨシオカ</t>
    </rPh>
    <rPh sb="2" eb="3">
      <t>マサ</t>
    </rPh>
    <rPh sb="3" eb="4">
      <t>ト</t>
    </rPh>
    <phoneticPr fontId="3"/>
  </si>
  <si>
    <t>3C</t>
    <phoneticPr fontId="3"/>
  </si>
  <si>
    <t xml:space="preserve">3C </t>
    <phoneticPr fontId="3"/>
  </si>
  <si>
    <t>10ボール</t>
    <phoneticPr fontId="3"/>
  </si>
  <si>
    <t>世界選手権</t>
    <rPh sb="2" eb="5">
      <t>セン</t>
    </rPh>
    <phoneticPr fontId="3"/>
  </si>
  <si>
    <t>3位</t>
    <rPh sb="1" eb="2">
      <t>イ</t>
    </rPh>
    <phoneticPr fontId="3"/>
  </si>
  <si>
    <t>15・16</t>
    <phoneticPr fontId="7"/>
  </si>
  <si>
    <t>14・15</t>
    <phoneticPr fontId="7"/>
  </si>
  <si>
    <t>第36回関東オープン</t>
    <rPh sb="0" eb="1">
      <t>ダイ</t>
    </rPh>
    <rPh sb="3" eb="4">
      <t>カイ</t>
    </rPh>
    <rPh sb="4" eb="6">
      <t>カントウ</t>
    </rPh>
    <phoneticPr fontId="7"/>
  </si>
  <si>
    <t>第36回関東レディースオープン</t>
    <rPh sb="0" eb="1">
      <t>ダイ</t>
    </rPh>
    <rPh sb="3" eb="4">
      <t>カイ</t>
    </rPh>
    <rPh sb="4" eb="6">
      <t>カントウ</t>
    </rPh>
    <phoneticPr fontId="7"/>
  </si>
  <si>
    <t>第70回全日本ポケットビリヤード選手権大会</t>
    <rPh sb="0" eb="1">
      <t>ダイ</t>
    </rPh>
    <rPh sb="3" eb="4">
      <t>カイ</t>
    </rPh>
    <rPh sb="4" eb="7">
      <t>ゼンニホン</t>
    </rPh>
    <rPh sb="16" eb="19">
      <t>センシュケン</t>
    </rPh>
    <rPh sb="19" eb="21">
      <t>タイカイ</t>
    </rPh>
    <phoneticPr fontId="7"/>
  </si>
  <si>
    <t>第60回全日本ポケットビリヤードB級選手権大会</t>
    <rPh sb="0" eb="1">
      <t>ダイ</t>
    </rPh>
    <rPh sb="3" eb="4">
      <t>カイ</t>
    </rPh>
    <rPh sb="4" eb="7">
      <t>ゼンニホン</t>
    </rPh>
    <rPh sb="17" eb="18">
      <t>キュウ</t>
    </rPh>
    <rPh sb="18" eb="21">
      <t>センシュケン</t>
    </rPh>
    <rPh sb="21" eb="23">
      <t>タイカイ</t>
    </rPh>
    <phoneticPr fontId="7"/>
  </si>
  <si>
    <t>第20回全日本学校対抗ナインボール選手権大会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</si>
  <si>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第20回全日本ジュニアナインボール選手権大会（ＪＯＣカップ）</t>
    <rPh sb="0" eb="1">
      <t>４</t>
    </rPh>
    <phoneticPr fontId="7"/>
  </si>
  <si>
    <t>16・17</t>
    <phoneticPr fontId="7"/>
  </si>
  <si>
    <t>23・24</t>
    <phoneticPr fontId="7"/>
  </si>
  <si>
    <t>6・7</t>
    <phoneticPr fontId="7"/>
  </si>
  <si>
    <t>6・7</t>
    <phoneticPr fontId="7"/>
  </si>
  <si>
    <t>第44回全日本アマチュア9ボール選手権大会</t>
    <rPh sb="0" eb="1">
      <t>ダイ</t>
    </rPh>
    <rPh sb="3" eb="4">
      <t>カイ</t>
    </rPh>
    <rPh sb="4" eb="7">
      <t>ゼンニホン</t>
    </rPh>
    <rPh sb="16" eb="19">
      <t>センシュケン</t>
    </rPh>
    <rPh sb="19" eb="21">
      <t>タイカイ</t>
    </rPh>
    <phoneticPr fontId="7"/>
  </si>
  <si>
    <t>第36回全日本アマチュア9ボールB級選手権大会</t>
    <rPh sb="0" eb="1">
      <t>ダイ</t>
    </rPh>
    <rPh sb="3" eb="4">
      <t>カイ</t>
    </rPh>
    <rPh sb="4" eb="7">
      <t>ゼンニホン</t>
    </rPh>
    <rPh sb="17" eb="18">
      <t>キュウ</t>
    </rPh>
    <rPh sb="18" eb="21">
      <t>センシュケン</t>
    </rPh>
    <rPh sb="21" eb="23">
      <t>タイカイ</t>
    </rPh>
    <phoneticPr fontId="7"/>
  </si>
  <si>
    <t>第21回全日本アマチュア9ボール女子級選手権大会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</si>
  <si>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20・21</t>
    <phoneticPr fontId="7"/>
  </si>
  <si>
    <t>4・5</t>
    <phoneticPr fontId="7"/>
  </si>
  <si>
    <t>29・30</t>
    <phoneticPr fontId="7"/>
  </si>
  <si>
    <t>19～22</t>
    <phoneticPr fontId="7"/>
  </si>
  <si>
    <t>第33回ジャパンオープン10ボール男子</t>
    <rPh sb="0" eb="1">
      <t>ダイ</t>
    </rPh>
    <rPh sb="3" eb="4">
      <t>カイ</t>
    </rPh>
    <rPh sb="17" eb="19">
      <t>ダンシ</t>
    </rPh>
    <phoneticPr fontId="7"/>
  </si>
  <si>
    <t>第33回ジャパンオープン9ボール女子</t>
    <rPh sb="0" eb="1">
      <t>ダイ</t>
    </rPh>
    <rPh sb="3" eb="4">
      <t>カイ</t>
    </rPh>
    <rPh sb="16" eb="18">
      <t>ジョシ</t>
    </rPh>
    <phoneticPr fontId="7"/>
  </si>
  <si>
    <t>三重</t>
    <rPh sb="0" eb="2">
      <t>ミエ</t>
    </rPh>
    <phoneticPr fontId="7"/>
  </si>
  <si>
    <t>第19回全国アマチュアビリヤード都道府県選手権大会</t>
    <rPh sb="0" eb="1">
      <t>１０</t>
    </rPh>
    <phoneticPr fontId="7"/>
  </si>
  <si>
    <t>30・11/1</t>
    <phoneticPr fontId="7"/>
  </si>
  <si>
    <t>第7回全日本学生ナインボール選手権大会</t>
    <rPh sb="0" eb="1">
      <t>ダイ</t>
    </rPh>
    <rPh sb="2" eb="3">
      <t>カイ</t>
    </rPh>
    <rPh sb="3" eb="6">
      <t>ゼンニホン</t>
    </rPh>
    <rPh sb="6" eb="8">
      <t>ガクセイ</t>
    </rPh>
    <rPh sb="14" eb="17">
      <t>センシュケン</t>
    </rPh>
    <rPh sb="17" eb="19">
      <t>タイカイ</t>
    </rPh>
    <phoneticPr fontId="7"/>
  </si>
  <si>
    <t>16～22</t>
    <phoneticPr fontId="7"/>
  </si>
  <si>
    <t>第53回全日本選手権大会 男子</t>
    <rPh sb="0" eb="1">
      <t>ダイ</t>
    </rPh>
    <rPh sb="3" eb="4">
      <t>カイ</t>
    </rPh>
    <rPh sb="4" eb="7">
      <t>ゼンニホン</t>
    </rPh>
    <rPh sb="7" eb="10">
      <t>センシュケン</t>
    </rPh>
    <rPh sb="10" eb="12">
      <t>タイカイ</t>
    </rPh>
    <rPh sb="13" eb="15">
      <t>ダンシ</t>
    </rPh>
    <phoneticPr fontId="7"/>
  </si>
  <si>
    <t>第53回全日本選手権大会 女子</t>
    <rPh sb="0" eb="1">
      <t>ダイ</t>
    </rPh>
    <rPh sb="3" eb="4">
      <t>カイ</t>
    </rPh>
    <rPh sb="4" eb="7">
      <t>ゼンニホン</t>
    </rPh>
    <rPh sb="7" eb="10">
      <t>センシュケン</t>
    </rPh>
    <rPh sb="10" eb="12">
      <t>タイカイ</t>
    </rPh>
    <rPh sb="13" eb="15">
      <t>ジョシ</t>
    </rPh>
    <phoneticPr fontId="7"/>
  </si>
  <si>
    <t>28・29</t>
    <phoneticPr fontId="7"/>
  </si>
  <si>
    <t>12・13</t>
    <phoneticPr fontId="7"/>
  </si>
  <si>
    <t>JPBF</t>
    <phoneticPr fontId="3"/>
  </si>
  <si>
    <t>中部支部</t>
    <phoneticPr fontId="3"/>
  </si>
  <si>
    <t>第50回全日本アマチュアカードル42/2選手権大会</t>
    <phoneticPr fontId="3"/>
  </si>
  <si>
    <t>普通預金利息</t>
    <phoneticPr fontId="3"/>
  </si>
  <si>
    <t>第25回東京オープンスリークッショントーナメント</t>
  </si>
  <si>
    <t>第25回東京オープンスリークッショントーナメント</t>
    <phoneticPr fontId="3"/>
  </si>
  <si>
    <t>九州支部</t>
    <phoneticPr fontId="3"/>
  </si>
  <si>
    <t>京都府</t>
    <phoneticPr fontId="3"/>
  </si>
  <si>
    <t>第23回京都オープン</t>
    <phoneticPr fontId="3"/>
  </si>
  <si>
    <t>肥田緒里恵2018世界選手権準優勝</t>
    <phoneticPr fontId="3"/>
  </si>
  <si>
    <t>静岡支部</t>
    <phoneticPr fontId="3"/>
  </si>
  <si>
    <t>埼玉支部</t>
    <phoneticPr fontId="3"/>
  </si>
  <si>
    <t>残高証明手数料</t>
  </si>
  <si>
    <t>千葉支部</t>
    <phoneticPr fontId="3"/>
  </si>
  <si>
    <t>神奈川支部</t>
    <phoneticPr fontId="3"/>
  </si>
  <si>
    <t>関東支部</t>
    <phoneticPr fontId="3"/>
  </si>
  <si>
    <t>第61回全日本アマチュア四ッ玉選手権大会</t>
    <phoneticPr fontId="3"/>
  </si>
  <si>
    <t>JSA</t>
    <phoneticPr fontId="3"/>
  </si>
  <si>
    <t>北海道支部</t>
    <phoneticPr fontId="3"/>
  </si>
  <si>
    <t>四国支部</t>
    <phoneticPr fontId="3"/>
  </si>
  <si>
    <t>ジュニア交通費</t>
  </si>
  <si>
    <t>JPBA</t>
    <phoneticPr fontId="3"/>
  </si>
  <si>
    <t>北陸支部</t>
    <phoneticPr fontId="3"/>
  </si>
  <si>
    <t>東北支部</t>
    <phoneticPr fontId="3"/>
  </si>
  <si>
    <t>第62回全日本アマチュア四ッ玉選手権大会</t>
  </si>
  <si>
    <t>第62回全日本アマチュア四ッ玉選手権大会</t>
    <phoneticPr fontId="3"/>
  </si>
  <si>
    <t>第17回全日本スヌーカー選手権大会</t>
    <phoneticPr fontId="3"/>
  </si>
  <si>
    <t>NBA仮助成清算</t>
    <phoneticPr fontId="3"/>
  </si>
  <si>
    <t>沖縄支部</t>
    <phoneticPr fontId="3"/>
  </si>
  <si>
    <t>第25回全日本女子スリークッション選手権大会</t>
    <phoneticPr fontId="3"/>
  </si>
  <si>
    <t>関西支部</t>
    <phoneticPr fontId="3"/>
  </si>
  <si>
    <t>第42回全日本アマチュア9ボール選手権大会、第34回同B級、第19回同L級</t>
    <phoneticPr fontId="3"/>
  </si>
  <si>
    <t>段位認定料口座間違い</t>
    <phoneticPr fontId="3"/>
  </si>
  <si>
    <t>第75回全日本スリークッション選手権大会</t>
    <phoneticPr fontId="3"/>
  </si>
  <si>
    <t>第35回関東オープン、同レディースオープン</t>
  </si>
  <si>
    <t>第27回全日本バンド選手権大会</t>
    <phoneticPr fontId="3"/>
  </si>
  <si>
    <t>全日本協賛口座間違い</t>
  </si>
  <si>
    <t>第18回全日本シニアスリークッション選手権大会</t>
    <phoneticPr fontId="3"/>
  </si>
  <si>
    <t>中国支部</t>
    <phoneticPr fontId="3"/>
  </si>
  <si>
    <t>JWBA</t>
    <phoneticPr fontId="3"/>
  </si>
  <si>
    <t>第19回スヌーカージャパンオープン</t>
    <phoneticPr fontId="3"/>
  </si>
  <si>
    <t>第8回全日本アマチュアバンド選手権大会</t>
    <phoneticPr fontId="3"/>
  </si>
  <si>
    <t>NBA</t>
    <phoneticPr fontId="3"/>
  </si>
  <si>
    <t>肥田緒里恵　女子3C世界選手権準優勝</t>
    <phoneticPr fontId="3"/>
  </si>
  <si>
    <t>界文子　女子3C世界選手権3位</t>
    <phoneticPr fontId="3"/>
  </si>
  <si>
    <t>吉岡正登　10ボール世界選手権3位</t>
    <phoneticPr fontId="3"/>
  </si>
  <si>
    <t>第30回関西ナインボールオープン</t>
    <phoneticPr fontId="3"/>
  </si>
  <si>
    <t>第35回関東オープン、同レディースオープン</t>
    <phoneticPr fontId="3"/>
  </si>
  <si>
    <t>第69回全日本ポケットビリヤード選手権大会、第58回同B級</t>
    <phoneticPr fontId="3"/>
  </si>
  <si>
    <t>第31回北海道オープン</t>
    <phoneticPr fontId="7"/>
  </si>
  <si>
    <t>第47回全日本オープン14-1選手権大会</t>
    <phoneticPr fontId="7"/>
  </si>
  <si>
    <t>第7回大阪クイーンカップ</t>
    <phoneticPr fontId="7"/>
  </si>
  <si>
    <t>第32回ジャパンオープン10ボール男子、同9ボール女子</t>
    <phoneticPr fontId="7"/>
  </si>
  <si>
    <t>第27回サマーカップ</t>
    <phoneticPr fontId="7"/>
  </si>
  <si>
    <t>JPBA中部</t>
    <phoneticPr fontId="3"/>
  </si>
  <si>
    <t>第16回中部スポーツビリヤードフェア</t>
    <phoneticPr fontId="7"/>
  </si>
  <si>
    <t>第33回北陸オープン</t>
    <phoneticPr fontId="7"/>
  </si>
  <si>
    <t>第52回全日本選手権大会 男子、同女子</t>
    <phoneticPr fontId="7"/>
  </si>
  <si>
    <t>第29回全日本プロ選手権　アダムジャパン杯</t>
    <rPh sb="0" eb="1">
      <t>ダイ</t>
    </rPh>
    <rPh sb="3" eb="4">
      <t>カイ</t>
    </rPh>
    <phoneticPr fontId="7"/>
  </si>
  <si>
    <t>第29回JAPAN CUP</t>
    <rPh sb="0" eb="1">
      <t>ダイ</t>
    </rPh>
    <rPh sb="3" eb="4">
      <t>カイ</t>
    </rPh>
    <phoneticPr fontId="7"/>
  </si>
  <si>
    <t>第20・21回全日本レディース四つ球選手権大会</t>
    <rPh sb="0" eb="1">
      <t>ダイ</t>
    </rPh>
    <rPh sb="6" eb="7">
      <t>カイ</t>
    </rPh>
    <rPh sb="7" eb="10">
      <t>ゼン</t>
    </rPh>
    <rPh sb="15" eb="16">
      <t>ヨ</t>
    </rPh>
    <rPh sb="17" eb="18">
      <t>ダマ</t>
    </rPh>
    <rPh sb="18" eb="21">
      <t>セン</t>
    </rPh>
    <rPh sb="21" eb="23">
      <t>タイカイ</t>
    </rPh>
    <phoneticPr fontId="3"/>
  </si>
  <si>
    <t>2020年に延期</t>
    <rPh sb="4" eb="5">
      <t>ネン</t>
    </rPh>
    <rPh sb="6" eb="8">
      <t>エンキ</t>
    </rPh>
    <phoneticPr fontId="3"/>
  </si>
  <si>
    <t>公認料</t>
    <phoneticPr fontId="7"/>
  </si>
  <si>
    <t>年度（協力金年度）</t>
  </si>
  <si>
    <t>(返済期限記入)</t>
  </si>
  <si>
    <t>第36回関東オープン、同レディースオープン</t>
    <phoneticPr fontId="7"/>
  </si>
  <si>
    <t>第26回東京オープンスリークッショントーナメント</t>
    <phoneticPr fontId="7"/>
  </si>
  <si>
    <t>第25回京都オープン</t>
    <phoneticPr fontId="7"/>
  </si>
  <si>
    <t>振替20/2/18</t>
    <rPh sb="0" eb="2">
      <t>フリカエ</t>
    </rPh>
    <phoneticPr fontId="3"/>
  </si>
  <si>
    <t>大会</t>
    <phoneticPr fontId="7"/>
  </si>
  <si>
    <t>記載料</t>
    <phoneticPr fontId="7"/>
  </si>
  <si>
    <t>公認料</t>
    <phoneticPr fontId="7"/>
  </si>
  <si>
    <t>第51回全日本カードル47/2選手権大会</t>
  </si>
  <si>
    <t>前年度未収分</t>
    <phoneticPr fontId="7"/>
  </si>
  <si>
    <t>　〃</t>
    <phoneticPr fontId="7"/>
  </si>
  <si>
    <t>31年度・元年度</t>
    <rPh sb="2" eb="4">
      <t>ネンド</t>
    </rPh>
    <rPh sb="5" eb="7">
      <t>ガンネン</t>
    </rPh>
    <rPh sb="7" eb="8">
      <t>ド</t>
    </rPh>
    <phoneticPr fontId="3"/>
  </si>
  <si>
    <t>協力金平成31年・令和元年度決算</t>
    <rPh sb="0" eb="3">
      <t>キョウリョクキン</t>
    </rPh>
    <rPh sb="3" eb="5">
      <t>ヘイセイ</t>
    </rPh>
    <rPh sb="7" eb="8">
      <t>ネン</t>
    </rPh>
    <rPh sb="9" eb="11">
      <t>レイワ</t>
    </rPh>
    <rPh sb="11" eb="13">
      <t>ガンネン</t>
    </rPh>
    <rPh sb="13" eb="14">
      <t>ド</t>
    </rPh>
    <rPh sb="14" eb="16">
      <t>ケッサン</t>
    </rPh>
    <phoneticPr fontId="3"/>
  </si>
  <si>
    <t>JOC事業仮助成</t>
    <rPh sb="3" eb="5">
      <t>ジギョウ</t>
    </rPh>
    <rPh sb="5" eb="6">
      <t>カリ</t>
    </rPh>
    <rPh sb="6" eb="8">
      <t>ジョセイ</t>
    </rPh>
    <phoneticPr fontId="7"/>
  </si>
  <si>
    <t>第69回全日本アマチュアスリークッション選手権大会</t>
    <phoneticPr fontId="7"/>
  </si>
  <si>
    <t>第26回東京オープンスリークッショントーナメント</t>
  </si>
  <si>
    <t>第26回東京オープンスリークッショントーナメント</t>
    <phoneticPr fontId="7"/>
  </si>
  <si>
    <t>JPBF</t>
    <phoneticPr fontId="3"/>
  </si>
  <si>
    <t>第25回京都オープン</t>
    <rPh sb="0" eb="1">
      <t>ダイ</t>
    </rPh>
    <rPh sb="3" eb="4">
      <t>カイ</t>
    </rPh>
    <rPh sb="4" eb="6">
      <t>キョウト</t>
    </rPh>
    <phoneticPr fontId="3"/>
  </si>
  <si>
    <t>第36回関東オープン、同レディースオープン</t>
  </si>
  <si>
    <t>JPBA</t>
    <phoneticPr fontId="3"/>
  </si>
  <si>
    <t>第51回全日本カードル47/2選手権大会</t>
    <phoneticPr fontId="7"/>
  </si>
  <si>
    <t>NBA</t>
    <phoneticPr fontId="3"/>
  </si>
  <si>
    <t>公認料支払い</t>
    <rPh sb="0" eb="2">
      <t>コウニン</t>
    </rPh>
    <rPh sb="2" eb="3">
      <t>リョウ</t>
    </rPh>
    <rPh sb="3" eb="5">
      <t>シハラ</t>
    </rPh>
    <phoneticPr fontId="3"/>
  </si>
  <si>
    <t>2/18返却</t>
    <rPh sb="4" eb="6">
      <t>ヘンキャク</t>
    </rPh>
    <phoneticPr fontId="3"/>
  </si>
  <si>
    <t>普通預金利息</t>
    <rPh sb="0" eb="2">
      <t>フツウ</t>
    </rPh>
    <rPh sb="2" eb="4">
      <t>ヨキン</t>
    </rPh>
    <rPh sb="4" eb="6">
      <t>リソク</t>
    </rPh>
    <phoneticPr fontId="3"/>
  </si>
  <si>
    <t>31・元年度</t>
    <rPh sb="3" eb="5">
      <t>ガンネン</t>
    </rPh>
    <rPh sb="5" eb="6">
      <t>ド</t>
    </rPh>
    <phoneticPr fontId="3"/>
  </si>
  <si>
    <t>ジュニア助成金（交通費）</t>
    <rPh sb="4" eb="7">
      <t>ジョセイキン</t>
    </rPh>
    <rPh sb="8" eb="11">
      <t>コウツウヒ</t>
    </rPh>
    <phoneticPr fontId="7"/>
  </si>
  <si>
    <t>日頃は協力金制度にご支援並びにご協力を賜り、誠にありがとうございます。</t>
  </si>
  <si>
    <t>●</t>
    <phoneticPr fontId="3"/>
  </si>
  <si>
    <t>　NBA支部　各位　</t>
    <rPh sb="4" eb="6">
      <t>シブ</t>
    </rPh>
    <rPh sb="7" eb="9">
      <t>カクイ</t>
    </rPh>
    <phoneticPr fontId="7"/>
  </si>
  <si>
    <t>JAPA</t>
    <phoneticPr fontId="7"/>
  </si>
  <si>
    <t>アマナイン会場費キャンセル料補助</t>
    <rPh sb="5" eb="8">
      <t>カイジョウヒ</t>
    </rPh>
    <rPh sb="13" eb="14">
      <t>リョウ</t>
    </rPh>
    <rPh sb="14" eb="16">
      <t>ホジョ</t>
    </rPh>
    <phoneticPr fontId="7"/>
  </si>
  <si>
    <t>JPBF</t>
    <phoneticPr fontId="7"/>
  </si>
  <si>
    <t>公認料</t>
    <phoneticPr fontId="7"/>
  </si>
  <si>
    <t>2/17支払い済</t>
    <rPh sb="4" eb="6">
      <t>シハラ</t>
    </rPh>
    <rPh sb="7" eb="8">
      <t>スミ</t>
    </rPh>
    <phoneticPr fontId="7"/>
  </si>
  <si>
    <t>JPBA</t>
    <phoneticPr fontId="7"/>
  </si>
  <si>
    <t>JPBA</t>
    <phoneticPr fontId="3"/>
  </si>
  <si>
    <t>第31回関西オープン</t>
    <rPh sb="0" eb="1">
      <t>ダイ</t>
    </rPh>
    <rPh sb="3" eb="4">
      <t>カイ</t>
    </rPh>
    <rPh sb="4" eb="6">
      <t>カンサイ</t>
    </rPh>
    <phoneticPr fontId="3"/>
  </si>
  <si>
    <t>NBA仮助成精算</t>
    <rPh sb="3" eb="4">
      <t>カリ</t>
    </rPh>
    <rPh sb="4" eb="6">
      <t>ジョセイ</t>
    </rPh>
    <rPh sb="6" eb="8">
      <t>セイサン</t>
    </rPh>
    <phoneticPr fontId="3"/>
  </si>
  <si>
    <t>※　請求書送付先変更、担当者変更は速やかに事務局までお知らせください。</t>
    <rPh sb="2" eb="5">
      <t>セイキュウショ</t>
    </rPh>
    <rPh sb="5" eb="7">
      <t>ソウフ</t>
    </rPh>
    <rPh sb="7" eb="8">
      <t>サキ</t>
    </rPh>
    <rPh sb="8" eb="10">
      <t>ヘンコウ</t>
    </rPh>
    <rPh sb="17" eb="18">
      <t>スミ</t>
    </rPh>
    <rPh sb="21" eb="24">
      <t>ジムキョク</t>
    </rPh>
    <rPh sb="27" eb="28">
      <t>シ</t>
    </rPh>
    <phoneticPr fontId="3"/>
  </si>
  <si>
    <t>JSA</t>
    <phoneticPr fontId="7"/>
  </si>
  <si>
    <t>振替20/11/20</t>
    <rPh sb="0" eb="2">
      <t>フリカエ</t>
    </rPh>
    <phoneticPr fontId="3"/>
  </si>
  <si>
    <t>公認料</t>
    <phoneticPr fontId="7"/>
  </si>
  <si>
    <t>第26回全日本女子スリークッション選手権大会</t>
  </si>
  <si>
    <t>第27回全日本女子スリークッション選手権大会</t>
    <rPh sb="0" eb="1">
      <t>ダイ</t>
    </rPh>
    <rPh sb="3" eb="4">
      <t>カイ</t>
    </rPh>
    <rPh sb="4" eb="7">
      <t>ゼン</t>
    </rPh>
    <rPh sb="7" eb="9">
      <t>ジョシ</t>
    </rPh>
    <rPh sb="17" eb="20">
      <t>センシュケン</t>
    </rPh>
    <rPh sb="20" eb="22">
      <t>タイカイ</t>
    </rPh>
    <phoneticPr fontId="3"/>
  </si>
  <si>
    <t>NBA</t>
    <phoneticPr fontId="3"/>
  </si>
  <si>
    <t>残金50000円</t>
  </si>
  <si>
    <t>ジュニアオリンピック出場者激励金</t>
    <rPh sb="10" eb="12">
      <t>シュツジョウ</t>
    </rPh>
    <rPh sb="12" eb="13">
      <t>シャ</t>
    </rPh>
    <rPh sb="13" eb="15">
      <t>ゲキレイ</t>
    </rPh>
    <rPh sb="15" eb="16">
      <t>キン</t>
    </rPh>
    <phoneticPr fontId="7"/>
  </si>
  <si>
    <t>JWBA</t>
    <phoneticPr fontId="7"/>
  </si>
  <si>
    <t>前回不足分</t>
    <rPh sb="0" eb="2">
      <t>ゼンカイ</t>
    </rPh>
    <rPh sb="2" eb="5">
      <t>フソクブン</t>
    </rPh>
    <phoneticPr fontId="7"/>
  </si>
  <si>
    <t>助成金</t>
    <phoneticPr fontId="7"/>
  </si>
  <si>
    <t>NBA</t>
    <phoneticPr fontId="3"/>
  </si>
  <si>
    <t>ジュニア交通費</t>
    <rPh sb="4" eb="7">
      <t>コウツウヒ</t>
    </rPh>
    <phoneticPr fontId="3"/>
  </si>
  <si>
    <t>九州支部</t>
    <phoneticPr fontId="3"/>
  </si>
  <si>
    <t>第69回全日本アマチュアスリークッション選手権大会</t>
    <phoneticPr fontId="3"/>
  </si>
  <si>
    <t>JPBF</t>
    <phoneticPr fontId="3"/>
  </si>
  <si>
    <t>第26回東京オープンスリークッショントーナメント</t>
    <phoneticPr fontId="3"/>
  </si>
  <si>
    <t>京都府</t>
    <phoneticPr fontId="3"/>
  </si>
  <si>
    <t>第25回京都オープン</t>
    <phoneticPr fontId="3"/>
  </si>
  <si>
    <t>第51回全日本カードル47/2選手権大会</t>
    <phoneticPr fontId="3"/>
  </si>
  <si>
    <t>NBA仮助成</t>
    <phoneticPr fontId="3"/>
  </si>
  <si>
    <t>JOC事業仮助成</t>
  </si>
  <si>
    <t>関西支部</t>
    <phoneticPr fontId="3"/>
  </si>
  <si>
    <t>JPBA</t>
    <phoneticPr fontId="3"/>
  </si>
  <si>
    <t>関東支部</t>
    <phoneticPr fontId="3"/>
  </si>
  <si>
    <t>NBA貸付返済</t>
    <phoneticPr fontId="3"/>
  </si>
  <si>
    <t>振込手数料</t>
    <phoneticPr fontId="3"/>
  </si>
  <si>
    <t>前回不足分</t>
  </si>
  <si>
    <t>残高証明手数料</t>
    <phoneticPr fontId="3"/>
  </si>
  <si>
    <t>JAPA</t>
    <phoneticPr fontId="3"/>
  </si>
  <si>
    <t>アマナイン会場費キャンセル料補助</t>
    <phoneticPr fontId="3"/>
  </si>
  <si>
    <t>中国支部</t>
    <phoneticPr fontId="3"/>
  </si>
  <si>
    <t>静岡支部</t>
    <phoneticPr fontId="3"/>
  </si>
  <si>
    <t>第30回関西ナインボールオープン</t>
    <phoneticPr fontId="3"/>
  </si>
  <si>
    <t>第35回関東オープン、同レディースオープン</t>
    <phoneticPr fontId="3"/>
  </si>
  <si>
    <t>第26回全日本女子スリークッション選手権大会</t>
    <phoneticPr fontId="3"/>
  </si>
  <si>
    <t>第26回全日本女子スリークッション選手権大会</t>
    <phoneticPr fontId="7"/>
  </si>
  <si>
    <t>ジュニアオリンピック出場者激励金</t>
    <phoneticPr fontId="3"/>
  </si>
  <si>
    <t>NSF3年度期首</t>
    <rPh sb="4" eb="6">
      <t>ネンド</t>
    </rPh>
    <rPh sb="6" eb="8">
      <t>キシュ</t>
    </rPh>
    <phoneticPr fontId="3"/>
  </si>
  <si>
    <t>NSF2年度期首</t>
    <rPh sb="4" eb="6">
      <t>ネンド</t>
    </rPh>
    <rPh sb="6" eb="8">
      <t>キシュ</t>
    </rPh>
    <phoneticPr fontId="3"/>
  </si>
  <si>
    <t>第30回全日本プロ選手権　アダムジャパン杯</t>
    <rPh sb="0" eb="1">
      <t>ダイ</t>
    </rPh>
    <rPh sb="3" eb="4">
      <t>カイ</t>
    </rPh>
    <rPh sb="4" eb="7">
      <t>ゼン</t>
    </rPh>
    <rPh sb="9" eb="12">
      <t>セン</t>
    </rPh>
    <rPh sb="20" eb="21">
      <t>ハイ</t>
    </rPh>
    <phoneticPr fontId="3"/>
  </si>
  <si>
    <t>第29回全日本プロ選手権　アダムジャパン杯</t>
    <phoneticPr fontId="7"/>
  </si>
  <si>
    <t>第30回全日本プロ選手権　アダムジャパン杯</t>
    <phoneticPr fontId="7"/>
  </si>
  <si>
    <t>JPBF</t>
    <phoneticPr fontId="7"/>
  </si>
  <si>
    <t>公認料</t>
    <rPh sb="0" eb="2">
      <t>コウニン</t>
    </rPh>
    <rPh sb="2" eb="3">
      <t>リョウ</t>
    </rPh>
    <phoneticPr fontId="7"/>
  </si>
  <si>
    <t>普通預金利息</t>
    <rPh sb="0" eb="6">
      <t>フツウヨキンリソク</t>
    </rPh>
    <phoneticPr fontId="7"/>
  </si>
  <si>
    <t>普通預金利息</t>
    <rPh sb="0" eb="6">
      <t>フツウヨキンリソク</t>
    </rPh>
    <phoneticPr fontId="3"/>
  </si>
  <si>
    <t>　　　　協力金実行委員会</t>
  </si>
  <si>
    <t>　　　　　　　　委　 員　　清田　篤史</t>
  </si>
  <si>
    <t>今後とも皆様方のご理解・ご協力をお願い申し上げます。</t>
  </si>
  <si>
    <t>NBA本会計と協力金会計は別会計です。</t>
    <phoneticPr fontId="3"/>
  </si>
  <si>
    <t>NBA</t>
    <phoneticPr fontId="7"/>
  </si>
  <si>
    <t>NBA</t>
    <phoneticPr fontId="7"/>
  </si>
  <si>
    <t>協力金・公認料はこちらの専用口座へご入金をお願いします。</t>
    <rPh sb="0" eb="3">
      <t>キョウリョクキン</t>
    </rPh>
    <rPh sb="4" eb="6">
      <t>コウニン</t>
    </rPh>
    <rPh sb="6" eb="7">
      <t>リョウ</t>
    </rPh>
    <rPh sb="12" eb="14">
      <t>センヨウ</t>
    </rPh>
    <rPh sb="14" eb="16">
      <t>コウザ</t>
    </rPh>
    <rPh sb="18" eb="20">
      <t>ニュウキン</t>
    </rPh>
    <rPh sb="22" eb="28">
      <t>ネ</t>
    </rPh>
    <phoneticPr fontId="3"/>
  </si>
  <si>
    <t>第32回関西ナインボールオープン</t>
    <rPh sb="0" eb="1">
      <t>１</t>
    </rPh>
    <phoneticPr fontId="7"/>
  </si>
  <si>
    <t>第27回東京オープンスリークッショントーナメント</t>
    <rPh sb="0" eb="1">
      <t>ダイ</t>
    </rPh>
    <rPh sb="3" eb="4">
      <t>カイ</t>
    </rPh>
    <rPh sb="4" eb="6">
      <t>トウキョウ</t>
    </rPh>
    <phoneticPr fontId="7"/>
  </si>
  <si>
    <t>第26回京都オープン</t>
    <rPh sb="0" eb="1">
      <t>ダイ</t>
    </rPh>
    <rPh sb="3" eb="4">
      <t>カイ</t>
    </rPh>
    <rPh sb="4" eb="6">
      <t>キョウト</t>
    </rPh>
    <phoneticPr fontId="7"/>
  </si>
  <si>
    <t>第33回北海道オープン</t>
    <rPh sb="0" eb="1">
      <t>４</t>
    </rPh>
    <rPh sb="3" eb="4">
      <t>カイ</t>
    </rPh>
    <rPh sb="4" eb="7">
      <t>ホッカイドウ</t>
    </rPh>
    <phoneticPr fontId="7"/>
  </si>
  <si>
    <t>第78回全日本スリークッション選手権大会</t>
    <rPh sb="0" eb="1">
      <t>ダイ</t>
    </rPh>
    <rPh sb="3" eb="4">
      <t>カイ</t>
    </rPh>
    <rPh sb="4" eb="7">
      <t>ゼンニホン</t>
    </rPh>
    <rPh sb="15" eb="18">
      <t>センシュケン</t>
    </rPh>
    <rPh sb="18" eb="20">
      <t>タイカイ</t>
    </rPh>
    <phoneticPr fontId="7"/>
  </si>
  <si>
    <t>第64回全日本アマチュア四ッ玉選手権大会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</si>
  <si>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第49回全日本オープン14-1選手権大会</t>
    <rPh sb="0" eb="1">
      <t>５１</t>
    </rPh>
    <phoneticPr fontId="7"/>
  </si>
  <si>
    <t>第20回全日本スヌーカー選手権大会</t>
    <rPh sb="0" eb="1">
      <t>ダイ</t>
    </rPh>
    <rPh sb="3" eb="4">
      <t>カイ</t>
    </rPh>
    <rPh sb="4" eb="7">
      <t>ゼンニホン</t>
    </rPh>
    <rPh sb="12" eb="15">
      <t>センシュケン</t>
    </rPh>
    <rPh sb="15" eb="17">
      <t>タイカイ</t>
    </rPh>
    <phoneticPr fontId="7"/>
  </si>
  <si>
    <t>第33回九州オープン</t>
    <rPh sb="0" eb="1">
      <t>ダイ</t>
    </rPh>
    <rPh sb="3" eb="4">
      <t>カイ</t>
    </rPh>
    <rPh sb="4" eb="6">
      <t>キュウシュウ</t>
    </rPh>
    <phoneticPr fontId="7"/>
  </si>
  <si>
    <t>第29回全日本バンド選手権大会</t>
    <rPh sb="0" eb="1">
      <t>７</t>
    </rPh>
    <phoneticPr fontId="7"/>
  </si>
  <si>
    <t>第28回全日本女子スリークッション選手権大会</t>
    <rPh sb="0" eb="1">
      <t>ダイ</t>
    </rPh>
    <rPh sb="3" eb="4">
      <t>カイ</t>
    </rPh>
    <rPh sb="4" eb="7">
      <t>ゼンニホン</t>
    </rPh>
    <rPh sb="7" eb="9">
      <t>ジョシ</t>
    </rPh>
    <rPh sb="17" eb="20">
      <t>センシュケン</t>
    </rPh>
    <rPh sb="20" eb="22">
      <t>タイカイ</t>
    </rPh>
    <phoneticPr fontId="7"/>
  </si>
  <si>
    <t>第29回サマーカップ</t>
    <rPh sb="0" eb="1">
      <t>８０</t>
    </rPh>
    <phoneticPr fontId="7"/>
  </si>
  <si>
    <t>第53回全日本カードル47/2選手権大会</t>
    <rPh sb="0" eb="1">
      <t>ダイ</t>
    </rPh>
    <rPh sb="3" eb="4">
      <t>カイ</t>
    </rPh>
    <rPh sb="4" eb="7">
      <t>ゼンニホン</t>
    </rPh>
    <rPh sb="15" eb="18">
      <t>センシュケン</t>
    </rPh>
    <rPh sb="18" eb="20">
      <t>タイカイ</t>
    </rPh>
    <phoneticPr fontId="7"/>
  </si>
  <si>
    <t>第35回北陸オープン</t>
    <rPh sb="0" eb="1">
      <t>ダイ</t>
    </rPh>
    <rPh sb="3" eb="4">
      <t>カイ</t>
    </rPh>
    <rPh sb="4" eb="6">
      <t>ホクリク</t>
    </rPh>
    <phoneticPr fontId="7"/>
  </si>
  <si>
    <t>第20回全日本シニアスリークッション選手権大会</t>
    <rPh sb="0" eb="1">
      <t>１０</t>
    </rPh>
    <rPh sb="3" eb="4">
      <t>カイ</t>
    </rPh>
    <rPh sb="4" eb="7">
      <t>ゼンニホン</t>
    </rPh>
    <rPh sb="18" eb="21">
      <t>センシュケン</t>
    </rPh>
    <rPh sb="21" eb="23">
      <t>タイカイ</t>
    </rPh>
    <phoneticPr fontId="7"/>
  </si>
  <si>
    <t>第53回全日本アマチュアカードル42/2選手権大会</t>
    <rPh sb="0" eb="1">
      <t>ダイ</t>
    </rPh>
    <rPh sb="3" eb="4">
      <t>カイ</t>
    </rPh>
    <rPh sb="4" eb="7">
      <t>ゼンニホン</t>
    </rPh>
    <rPh sb="20" eb="23">
      <t>センシュケン</t>
    </rPh>
    <rPh sb="23" eb="25">
      <t>タイカイ</t>
    </rPh>
    <phoneticPr fontId="7"/>
  </si>
  <si>
    <t>第71回全日本アマチュアスリークッション選手権大会</t>
    <rPh sb="0" eb="1">
      <t>ダイ</t>
    </rPh>
    <rPh sb="3" eb="4">
      <t>カイ</t>
    </rPh>
    <rPh sb="4" eb="7">
      <t>ゼンニホン</t>
    </rPh>
    <rPh sb="20" eb="23">
      <t>センシュケン</t>
    </rPh>
    <rPh sb="23" eb="25">
      <t>タイカイ</t>
    </rPh>
    <phoneticPr fontId="7"/>
  </si>
  <si>
    <t>第69回全日本アマチュアポケットビリヤード選手権大会</t>
    <rPh sb="0" eb="1">
      <t>１０２</t>
    </rPh>
    <phoneticPr fontId="7"/>
  </si>
  <si>
    <t>第54回全日本選手権大会 男子、同女子</t>
    <rPh sb="0" eb="1">
      <t>ダイ</t>
    </rPh>
    <rPh sb="3" eb="4">
      <t>カイ</t>
    </rPh>
    <rPh sb="4" eb="7">
      <t>ゼンニホン</t>
    </rPh>
    <rPh sb="7" eb="10">
      <t>センシュケン</t>
    </rPh>
    <rPh sb="10" eb="12">
      <t>タイカイ</t>
    </rPh>
    <rPh sb="13" eb="15">
      <t>ダンシ</t>
    </rPh>
    <rPh sb="16" eb="17">
      <t>ドウ</t>
    </rPh>
    <rPh sb="17" eb="19">
      <t>ジョシ</t>
    </rPh>
    <phoneticPr fontId="7"/>
  </si>
  <si>
    <t>第21回スヌーカージャパンオープン</t>
    <rPh sb="0" eb="1">
      <t>ダイ</t>
    </rPh>
    <rPh sb="3" eb="4">
      <t>カイ</t>
    </rPh>
    <phoneticPr fontId="7"/>
  </si>
  <si>
    <t>第10回全日本アマチュアバンド選手権大会</t>
    <rPh sb="0" eb="1">
      <t>ダイ</t>
    </rPh>
    <rPh sb="3" eb="4">
      <t>カイ</t>
    </rPh>
    <rPh sb="4" eb="7">
      <t>ゼンニホン</t>
    </rPh>
    <rPh sb="15" eb="18">
      <t>センシュケン</t>
    </rPh>
    <rPh sb="18" eb="20">
      <t>タイカイ</t>
    </rPh>
    <phoneticPr fontId="7"/>
  </si>
  <si>
    <t>第31回JAPAN CUP</t>
    <rPh sb="0" eb="1">
      <t>ダイ</t>
    </rPh>
    <rPh sb="3" eb="4">
      <t>カイ</t>
    </rPh>
    <phoneticPr fontId="3"/>
  </si>
  <si>
    <t>第22回全日本レディース四ツ球選手権大会</t>
    <rPh sb="0" eb="1">
      <t>ダイ</t>
    </rPh>
    <rPh sb="3" eb="4">
      <t>カイ</t>
    </rPh>
    <rPh sb="4" eb="5">
      <t>ゼン</t>
    </rPh>
    <rPh sb="5" eb="7">
      <t>ニホン</t>
    </rPh>
    <rPh sb="12" eb="13">
      <t>ヨン</t>
    </rPh>
    <rPh sb="14" eb="15">
      <t>タマ</t>
    </rPh>
    <rPh sb="15" eb="18">
      <t>センシュケン</t>
    </rPh>
    <rPh sb="18" eb="20">
      <t>タイカイ</t>
    </rPh>
    <phoneticPr fontId="3"/>
  </si>
  <si>
    <t>3年度</t>
    <rPh sb="1" eb="3">
      <t>ネンド</t>
    </rPh>
    <rPh sb="2" eb="3">
      <t>ガンネン</t>
    </rPh>
    <phoneticPr fontId="7"/>
  </si>
  <si>
    <t>第32回関西ナインボールレディースオープン</t>
    <phoneticPr fontId="3"/>
  </si>
  <si>
    <t>17・18</t>
    <phoneticPr fontId="7"/>
  </si>
  <si>
    <t>第37回関東オープン</t>
    <rPh sb="0" eb="1">
      <t>ダイ</t>
    </rPh>
    <rPh sb="3" eb="4">
      <t>カイ</t>
    </rPh>
    <rPh sb="4" eb="6">
      <t>カントウ</t>
    </rPh>
    <phoneticPr fontId="7"/>
  </si>
  <si>
    <t>第29回関東レディースオープン</t>
    <rPh sb="0" eb="1">
      <t>ダイ</t>
    </rPh>
    <rPh sb="3" eb="4">
      <t>カイ</t>
    </rPh>
    <rPh sb="4" eb="6">
      <t>カントウ</t>
    </rPh>
    <phoneticPr fontId="7"/>
  </si>
  <si>
    <t>第71回全日本ポケットビリヤード選手権大会</t>
    <rPh sb="0" eb="1">
      <t>ダイ</t>
    </rPh>
    <rPh sb="3" eb="4">
      <t>カイ</t>
    </rPh>
    <rPh sb="4" eb="7">
      <t>ゼンニホン</t>
    </rPh>
    <rPh sb="16" eb="19">
      <t>センシュケン</t>
    </rPh>
    <rPh sb="19" eb="21">
      <t>タイカイ</t>
    </rPh>
    <phoneticPr fontId="7"/>
  </si>
  <si>
    <t>第61回全日本ポケットビリヤードB級選手権大会</t>
    <rPh sb="0" eb="1">
      <t>ダイ</t>
    </rPh>
    <rPh sb="3" eb="4">
      <t>カイ</t>
    </rPh>
    <rPh sb="4" eb="7">
      <t>ゼンニホン</t>
    </rPh>
    <rPh sb="17" eb="18">
      <t>キュウ</t>
    </rPh>
    <rPh sb="18" eb="21">
      <t>センシュケン</t>
    </rPh>
    <rPh sb="21" eb="23">
      <t>タイカイ</t>
    </rPh>
    <phoneticPr fontId="7"/>
  </si>
  <si>
    <t>第21回全日本学校対抗ナインボール選手権大会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</si>
  <si>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第21回全日本ジュニアナインボール選手権大会（ＪＯＣカップ）</t>
    <rPh sb="0" eb="1">
      <t>４</t>
    </rPh>
    <phoneticPr fontId="7"/>
  </si>
  <si>
    <t>第45回全日本アマチュア9ボール選手権大会</t>
    <rPh sb="0" eb="1">
      <t>ダイ</t>
    </rPh>
    <rPh sb="3" eb="4">
      <t>カイ</t>
    </rPh>
    <rPh sb="4" eb="7">
      <t>ゼンニホン</t>
    </rPh>
    <rPh sb="16" eb="19">
      <t>センシュケン</t>
    </rPh>
    <rPh sb="19" eb="21">
      <t>タイカイ</t>
    </rPh>
    <phoneticPr fontId="7"/>
  </si>
  <si>
    <t>第37回全日本アマチュア9ボールB級選手権大会</t>
    <rPh sb="0" eb="1">
      <t>ダイ</t>
    </rPh>
    <rPh sb="3" eb="4">
      <t>カイ</t>
    </rPh>
    <rPh sb="4" eb="7">
      <t>ゼンニホン</t>
    </rPh>
    <rPh sb="17" eb="18">
      <t>キュウ</t>
    </rPh>
    <rPh sb="18" eb="21">
      <t>センシュケン</t>
    </rPh>
    <rPh sb="21" eb="23">
      <t>タイカイ</t>
    </rPh>
    <phoneticPr fontId="7"/>
  </si>
  <si>
    <t>第22回全日本アマチュア9ボール女子級選手権大会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</si>
  <si>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第19回中部スポーツビリヤードフェア</t>
    <rPh sb="0" eb="1">
      <t>ダイ</t>
    </rPh>
    <rPh sb="3" eb="4">
      <t>カイ</t>
    </rPh>
    <rPh sb="4" eb="6">
      <t>チュウブ</t>
    </rPh>
    <phoneticPr fontId="7"/>
  </si>
  <si>
    <t>第34回ジャパンオープン10ボール男子</t>
    <rPh sb="0" eb="1">
      <t>ダイ</t>
    </rPh>
    <rPh sb="3" eb="4">
      <t>カイ</t>
    </rPh>
    <rPh sb="17" eb="19">
      <t>ダンシ</t>
    </rPh>
    <phoneticPr fontId="7"/>
  </si>
  <si>
    <t>第34回ジャパンオープン9ボール女子</t>
    <rPh sb="0" eb="1">
      <t>ダイ</t>
    </rPh>
    <rPh sb="3" eb="4">
      <t>カイ</t>
    </rPh>
    <rPh sb="16" eb="18">
      <t>ジョシ</t>
    </rPh>
    <phoneticPr fontId="7"/>
  </si>
  <si>
    <t>第20回全国アマチュアビリヤード都道府県選手権大会</t>
    <rPh sb="0" eb="1">
      <t>１０</t>
    </rPh>
    <phoneticPr fontId="7"/>
  </si>
  <si>
    <t>第8回全日本学生ナインボール選手権大会</t>
    <rPh sb="0" eb="1">
      <t>ダイ</t>
    </rPh>
    <rPh sb="2" eb="3">
      <t>カイ</t>
    </rPh>
    <rPh sb="3" eb="6">
      <t>ゼンニホン</t>
    </rPh>
    <rPh sb="6" eb="8">
      <t>ガクセイ</t>
    </rPh>
    <rPh sb="14" eb="17">
      <t>センシュケン</t>
    </rPh>
    <rPh sb="17" eb="19">
      <t>タイカイ</t>
    </rPh>
    <phoneticPr fontId="7"/>
  </si>
  <si>
    <t>第54回全日本選手権大会 男子</t>
    <rPh sb="0" eb="1">
      <t>ダイ</t>
    </rPh>
    <rPh sb="3" eb="4">
      <t>カイ</t>
    </rPh>
    <rPh sb="4" eb="7">
      <t>ゼンニホン</t>
    </rPh>
    <rPh sb="7" eb="10">
      <t>センシュケン</t>
    </rPh>
    <rPh sb="10" eb="12">
      <t>タイカイ</t>
    </rPh>
    <rPh sb="13" eb="15">
      <t>ダンシ</t>
    </rPh>
    <phoneticPr fontId="7"/>
  </si>
  <si>
    <t>第54回全日本選手権大会 女子</t>
    <rPh sb="0" eb="1">
      <t>ダイ</t>
    </rPh>
    <rPh sb="3" eb="4">
      <t>カイ</t>
    </rPh>
    <rPh sb="4" eb="7">
      <t>ゼンニホン</t>
    </rPh>
    <rPh sb="7" eb="10">
      <t>センシュケン</t>
    </rPh>
    <rPh sb="10" eb="12">
      <t>タイカイ</t>
    </rPh>
    <rPh sb="13" eb="15">
      <t>ジョシ</t>
    </rPh>
    <phoneticPr fontId="7"/>
  </si>
  <si>
    <t>第22回全日本レディース四つ球選手権大会</t>
    <rPh sb="0" eb="1">
      <t>ダイ</t>
    </rPh>
    <rPh sb="3" eb="4">
      <t>カイ</t>
    </rPh>
    <rPh sb="4" eb="7">
      <t>ゼン</t>
    </rPh>
    <rPh sb="12" eb="13">
      <t>ヨ</t>
    </rPh>
    <rPh sb="14" eb="15">
      <t>ダマ</t>
    </rPh>
    <rPh sb="15" eb="18">
      <t>セン</t>
    </rPh>
    <rPh sb="18" eb="20">
      <t>タイカイ</t>
    </rPh>
    <phoneticPr fontId="3"/>
  </si>
  <si>
    <t>第30回全日本プロ選手権　アダムジャパン杯</t>
    <rPh sb="0" eb="1">
      <t>ダイ</t>
    </rPh>
    <rPh sb="3" eb="4">
      <t>カイ</t>
    </rPh>
    <phoneticPr fontId="7"/>
  </si>
  <si>
    <t>第30回JAPAN CUP</t>
    <rPh sb="0" eb="1">
      <t>ダイ</t>
    </rPh>
    <rPh sb="3" eb="4">
      <t>カイ</t>
    </rPh>
    <phoneticPr fontId="7"/>
  </si>
  <si>
    <t>振込手数料</t>
    <rPh sb="0" eb="5">
      <t>フリコミテスウリョウ</t>
    </rPh>
    <phoneticPr fontId="3"/>
  </si>
  <si>
    <t>特定費用準備金</t>
  </si>
  <si>
    <t>特定費用準備金</t>
    <rPh sb="0" eb="7">
      <t>トクテイヒヨウジュンビキン</t>
    </rPh>
    <phoneticPr fontId="3"/>
  </si>
  <si>
    <t>証明手数料</t>
    <rPh sb="0" eb="5">
      <t>ショウメイテスウリョウ</t>
    </rPh>
    <phoneticPr fontId="7"/>
  </si>
  <si>
    <t>第27回東京オープンスリークッショントーナメント</t>
    <phoneticPr fontId="7"/>
  </si>
  <si>
    <t>JWBA</t>
    <phoneticPr fontId="7"/>
  </si>
  <si>
    <t>JSA</t>
    <phoneticPr fontId="7"/>
  </si>
  <si>
    <t>JPBF</t>
    <phoneticPr fontId="7"/>
  </si>
  <si>
    <t>北海道支部</t>
    <rPh sb="0" eb="5">
      <t>ホッカイドウシブ</t>
    </rPh>
    <phoneticPr fontId="7"/>
  </si>
  <si>
    <t>NBA</t>
    <phoneticPr fontId="7"/>
  </si>
  <si>
    <t>振替2021/6/7</t>
    <rPh sb="0" eb="2">
      <t>フリカエ</t>
    </rPh>
    <phoneticPr fontId="3"/>
  </si>
  <si>
    <t>NBA</t>
    <phoneticPr fontId="7"/>
  </si>
  <si>
    <t>JPBA</t>
    <phoneticPr fontId="7"/>
  </si>
  <si>
    <t>誤出金</t>
  </si>
  <si>
    <t>誤出金</t>
    <rPh sb="0" eb="3">
      <t>ゴシュッキン</t>
    </rPh>
    <phoneticPr fontId="3"/>
  </si>
  <si>
    <t>誤出金返金</t>
  </si>
  <si>
    <t>誤出金返金</t>
    <rPh sb="0" eb="3">
      <t>ゴシュッキン</t>
    </rPh>
    <rPh sb="3" eb="5">
      <t>ヘンキン</t>
    </rPh>
    <phoneticPr fontId="3"/>
  </si>
  <si>
    <t>263 特定費用準備金口座への移行</t>
    <rPh sb="4" eb="11">
      <t>トクテイヒヨウジュンビキン</t>
    </rPh>
    <rPh sb="11" eb="13">
      <t>コウザ</t>
    </rPh>
    <rPh sb="15" eb="17">
      <t>イコウ</t>
    </rPh>
    <phoneticPr fontId="3"/>
  </si>
  <si>
    <t>251 誤入金返却　252協力金より誤出金</t>
    <rPh sb="4" eb="5">
      <t>ゴ</t>
    </rPh>
    <rPh sb="5" eb="7">
      <t>ニュウキン</t>
    </rPh>
    <rPh sb="7" eb="9">
      <t>ヘンキャク</t>
    </rPh>
    <rPh sb="13" eb="16">
      <t>キョウリョクキン</t>
    </rPh>
    <rPh sb="18" eb="19">
      <t>ゴ</t>
    </rPh>
    <rPh sb="19" eb="21">
      <t>シュッキン</t>
    </rPh>
    <phoneticPr fontId="3"/>
  </si>
  <si>
    <t>151 誤入金 152 誤出金の返戻</t>
    <rPh sb="4" eb="5">
      <t>ゴ</t>
    </rPh>
    <rPh sb="5" eb="7">
      <t>ニュウキン</t>
    </rPh>
    <rPh sb="12" eb="13">
      <t>ゴ</t>
    </rPh>
    <rPh sb="13" eb="15">
      <t>シュッキン</t>
    </rPh>
    <rPh sb="16" eb="18">
      <t>ヘンレイ</t>
    </rPh>
    <phoneticPr fontId="3"/>
  </si>
  <si>
    <t>3年度</t>
    <rPh sb="1" eb="3">
      <t>ネンド</t>
    </rPh>
    <phoneticPr fontId="3"/>
  </si>
  <si>
    <t>誤入金返金（2019年分）</t>
    <rPh sb="0" eb="1">
      <t>ゴ</t>
    </rPh>
    <rPh sb="1" eb="5">
      <t>ニュウキンヘンキン</t>
    </rPh>
    <rPh sb="10" eb="12">
      <t>ネンブン</t>
    </rPh>
    <phoneticPr fontId="7"/>
  </si>
  <si>
    <t>誤 入 出 金</t>
    <rPh sb="4" eb="5">
      <t>デ</t>
    </rPh>
    <phoneticPr fontId="3"/>
  </si>
  <si>
    <t>誤出金</t>
    <rPh sb="0" eb="3">
      <t>ゴシュッキン</t>
    </rPh>
    <phoneticPr fontId="3"/>
  </si>
  <si>
    <t>誤出金清算</t>
    <rPh sb="0" eb="3">
      <t>ゴシュッキン</t>
    </rPh>
    <rPh sb="3" eb="5">
      <t>セイサン</t>
    </rPh>
    <phoneticPr fontId="3"/>
  </si>
  <si>
    <t>北陸支部</t>
    <rPh sb="0" eb="4">
      <t>ホクリクシブ</t>
    </rPh>
    <phoneticPr fontId="7"/>
  </si>
  <si>
    <t>関東支部</t>
    <rPh sb="0" eb="4">
      <t>カントウシブ</t>
    </rPh>
    <phoneticPr fontId="7"/>
  </si>
  <si>
    <t>栃木国体ポスターデザインキャンセル料</t>
    <rPh sb="0" eb="4">
      <t>トチギコクタイ</t>
    </rPh>
    <rPh sb="17" eb="18">
      <t>リョウ</t>
    </rPh>
    <phoneticPr fontId="7"/>
  </si>
  <si>
    <t>振込手数料</t>
    <rPh sb="0" eb="5">
      <t>フリコミテスウリョウ</t>
    </rPh>
    <phoneticPr fontId="7"/>
  </si>
  <si>
    <t>関東支部</t>
    <rPh sb="0" eb="4">
      <t>カントウシブ</t>
    </rPh>
    <phoneticPr fontId="3"/>
  </si>
  <si>
    <t>栃木国体ポスターデザインキャンセル料</t>
    <rPh sb="0" eb="4">
      <t>トチギコクタイ</t>
    </rPh>
    <rPh sb="17" eb="18">
      <t>リョウ</t>
    </rPh>
    <phoneticPr fontId="3"/>
  </si>
  <si>
    <t>前期公認料残高</t>
    <rPh sb="0" eb="2">
      <t>ゼンキ</t>
    </rPh>
    <rPh sb="2" eb="5">
      <t>コウニンリョウ</t>
    </rPh>
    <rPh sb="5" eb="7">
      <t>ザンダカ</t>
    </rPh>
    <phoneticPr fontId="3"/>
  </si>
  <si>
    <t>前期貸付残高</t>
    <rPh sb="0" eb="2">
      <t>ゼンキ</t>
    </rPh>
    <rPh sb="2" eb="6">
      <t>カシツケザンダカ</t>
    </rPh>
    <phoneticPr fontId="3"/>
  </si>
  <si>
    <t>協力金収支表</t>
    <rPh sb="0" eb="3">
      <t>キョウリョクキン</t>
    </rPh>
    <rPh sb="3" eb="6">
      <t>シュウシヒョウ</t>
    </rPh>
    <phoneticPr fontId="7"/>
  </si>
  <si>
    <t>前期未払い額</t>
    <rPh sb="0" eb="2">
      <t>ゼンキ</t>
    </rPh>
    <rPh sb="2" eb="3">
      <t>ミ</t>
    </rPh>
    <rPh sb="3" eb="4">
      <t>ハラ</t>
    </rPh>
    <rPh sb="5" eb="6">
      <t>ガク</t>
    </rPh>
    <phoneticPr fontId="3"/>
  </si>
  <si>
    <t>公認料
預り残高</t>
    <rPh sb="0" eb="3">
      <t>コウニンリョウ</t>
    </rPh>
    <rPh sb="4" eb="5">
      <t>アズカ</t>
    </rPh>
    <rPh sb="6" eb="8">
      <t>ザンダカ</t>
    </rPh>
    <phoneticPr fontId="3"/>
  </si>
  <si>
    <t>記入必須</t>
    <rPh sb="0" eb="2">
      <t>キニュウ</t>
    </rPh>
    <rPh sb="2" eb="4">
      <t>ヒッス</t>
    </rPh>
    <phoneticPr fontId="7"/>
  </si>
  <si>
    <t>期末残高</t>
    <rPh sb="0" eb="4">
      <t>キマツザンダカ</t>
    </rPh>
    <phoneticPr fontId="3"/>
  </si>
  <si>
    <t>今期支払、返済</t>
    <rPh sb="0" eb="2">
      <t>コンキ</t>
    </rPh>
    <rPh sb="2" eb="4">
      <t>シハライ</t>
    </rPh>
    <rPh sb="5" eb="7">
      <t>ヘンサイ</t>
    </rPh>
    <phoneticPr fontId="3"/>
  </si>
  <si>
    <t>※ 別表</t>
    <rPh sb="2" eb="4">
      <t>ベッピョウ</t>
    </rPh>
    <phoneticPr fontId="3"/>
  </si>
  <si>
    <t>公認料残高</t>
    <rPh sb="0" eb="2">
      <t>コウニン</t>
    </rPh>
    <rPh sb="2" eb="3">
      <t>リョウ</t>
    </rPh>
    <rPh sb="3" eb="5">
      <t>ザンダカ</t>
    </rPh>
    <phoneticPr fontId="3"/>
  </si>
  <si>
    <t>貸付残高</t>
    <rPh sb="0" eb="4">
      <t>カシツケザンダカ</t>
    </rPh>
    <phoneticPr fontId="3"/>
  </si>
  <si>
    <t>令和2年度決算 （協力金年度）</t>
    <rPh sb="0" eb="2">
      <t>レイワ</t>
    </rPh>
    <rPh sb="3" eb="5">
      <t>ネンド</t>
    </rPh>
    <rPh sb="4" eb="5">
      <t>ド</t>
    </rPh>
    <rPh sb="5" eb="7">
      <t>ケッサン</t>
    </rPh>
    <rPh sb="9" eb="14">
      <t>キョウリョクキンネンド</t>
    </rPh>
    <phoneticPr fontId="3"/>
  </si>
  <si>
    <t>令和2年度決算 （NBA本会計年度）</t>
    <rPh sb="0" eb="2">
      <t>レイワ</t>
    </rPh>
    <rPh sb="3" eb="5">
      <t>ネンド</t>
    </rPh>
    <rPh sb="4" eb="5">
      <t>ド</t>
    </rPh>
    <rPh sb="5" eb="7">
      <t>ケッサン</t>
    </rPh>
    <rPh sb="12" eb="13">
      <t>ホン</t>
    </rPh>
    <rPh sb="13" eb="15">
      <t>カイケイ</t>
    </rPh>
    <rPh sb="15" eb="17">
      <t>ネンド</t>
    </rPh>
    <phoneticPr fontId="3"/>
  </si>
  <si>
    <t>17・18</t>
    <phoneticPr fontId="3"/>
  </si>
  <si>
    <t>九州支部</t>
    <rPh sb="0" eb="4">
      <t>キュウシュウシブ</t>
    </rPh>
    <phoneticPr fontId="7"/>
  </si>
  <si>
    <t>大会</t>
    <phoneticPr fontId="7"/>
  </si>
  <si>
    <t>第28回全日本女子スリークッション選手権大会</t>
  </si>
  <si>
    <t>公認料</t>
    <phoneticPr fontId="7"/>
  </si>
  <si>
    <t>関東支部</t>
    <rPh sb="0" eb="4">
      <t>カントウシブ</t>
    </rPh>
    <phoneticPr fontId="7"/>
  </si>
  <si>
    <t>カレンダー記載料誤入金</t>
    <rPh sb="5" eb="8">
      <t>キサイリョウ</t>
    </rPh>
    <rPh sb="8" eb="11">
      <t>ゴニュウキン</t>
    </rPh>
    <phoneticPr fontId="7"/>
  </si>
  <si>
    <t>関西支部</t>
    <rPh sb="0" eb="4">
      <t>カンサイシブ</t>
    </rPh>
    <phoneticPr fontId="7"/>
  </si>
  <si>
    <t>シルバー事業助成金</t>
    <rPh sb="4" eb="6">
      <t>ジギョウ</t>
    </rPh>
    <rPh sb="6" eb="9">
      <t>ジョセイキン</t>
    </rPh>
    <phoneticPr fontId="7"/>
  </si>
  <si>
    <t>関西支部</t>
    <rPh sb="0" eb="4">
      <t>カンサイシブ</t>
    </rPh>
    <phoneticPr fontId="3"/>
  </si>
  <si>
    <t>シルバー事業助成金</t>
    <rPh sb="4" eb="6">
      <t>ジギョウ</t>
    </rPh>
    <rPh sb="6" eb="9">
      <t>ジョセイキン</t>
    </rPh>
    <phoneticPr fontId="3"/>
  </si>
  <si>
    <t>沖縄支部</t>
    <rPh sb="0" eb="4">
      <t>オキナワシブ</t>
    </rPh>
    <phoneticPr fontId="7"/>
  </si>
  <si>
    <t>振込手数料</t>
    <rPh sb="0" eb="5">
      <t>フリコミテスウリョウ</t>
    </rPh>
    <phoneticPr fontId="7"/>
  </si>
  <si>
    <t>普通預金利息</t>
    <rPh sb="0" eb="6">
      <t>フツウヨキンリソク</t>
    </rPh>
    <phoneticPr fontId="7"/>
  </si>
  <si>
    <t>関東支部</t>
    <phoneticPr fontId="7"/>
  </si>
  <si>
    <t>カレンダー記載料誤入金返金</t>
    <rPh sb="5" eb="8">
      <t>キサイリョウ</t>
    </rPh>
    <rPh sb="8" eb="11">
      <t>ゴニュウキン</t>
    </rPh>
    <rPh sb="11" eb="13">
      <t>ヘンキン</t>
    </rPh>
    <phoneticPr fontId="7"/>
  </si>
  <si>
    <t>埼玉支部</t>
    <rPh sb="0" eb="4">
      <t>サイタマシブ</t>
    </rPh>
    <phoneticPr fontId="7"/>
  </si>
  <si>
    <t>6・7</t>
    <phoneticPr fontId="3"/>
  </si>
  <si>
    <t>7～9</t>
    <phoneticPr fontId="7"/>
  </si>
  <si>
    <t>3・4</t>
    <phoneticPr fontId="3"/>
  </si>
  <si>
    <t>第78回全日本スリークッション選手権大会</t>
  </si>
  <si>
    <t>第69回全日本アマチュアポケットビリヤード選手権大会</t>
  </si>
  <si>
    <t>第64回全日本アマチュア四ッ玉選手権大会</t>
  </si>
  <si>
    <t>振込口座をお間違えになりませんようご注意ください｡</t>
    <rPh sb="0" eb="2">
      <t>フリコミ</t>
    </rPh>
    <rPh sb="2" eb="4">
      <t>コウザ</t>
    </rPh>
    <rPh sb="6" eb="8">
      <t>マチガ</t>
    </rPh>
    <rPh sb="18" eb="20">
      <t>チュウイ</t>
    </rPh>
    <phoneticPr fontId="3"/>
  </si>
  <si>
    <t>第33回関西ナインボールオープン</t>
    <rPh sb="0" eb="1">
      <t>１</t>
    </rPh>
    <phoneticPr fontId="7"/>
  </si>
  <si>
    <t>第28回東京オープンスリークッショントーナメント</t>
    <rPh sb="0" eb="1">
      <t>ダイ</t>
    </rPh>
    <rPh sb="3" eb="4">
      <t>カイ</t>
    </rPh>
    <rPh sb="4" eb="6">
      <t>トウキョウ</t>
    </rPh>
    <phoneticPr fontId="7"/>
  </si>
  <si>
    <t>第27回京都オープン</t>
    <rPh sb="0" eb="1">
      <t>ダイ</t>
    </rPh>
    <rPh sb="3" eb="4">
      <t>カイ</t>
    </rPh>
    <rPh sb="4" eb="6">
      <t>キョウト</t>
    </rPh>
    <phoneticPr fontId="7"/>
  </si>
  <si>
    <t>第38回関東オープン、第30回同レディースオープン</t>
    <rPh sb="0" eb="1">
      <t>ダイ</t>
    </rPh>
    <rPh sb="3" eb="4">
      <t>カイ</t>
    </rPh>
    <rPh sb="4" eb="6">
      <t>カントウ</t>
    </rPh>
    <rPh sb="11" eb="12">
      <t>ダイ</t>
    </rPh>
    <rPh sb="14" eb="15">
      <t>カイ</t>
    </rPh>
    <rPh sb="15" eb="16">
      <t>ドウ</t>
    </rPh>
    <phoneticPr fontId="7"/>
  </si>
  <si>
    <t>第72回全日本ポケットビリヤード選手権大会、第62回同B級</t>
    <rPh sb="0" eb="1">
      <t>ダイ</t>
    </rPh>
    <rPh sb="3" eb="4">
      <t>カイ</t>
    </rPh>
    <rPh sb="4" eb="7">
      <t>ゼンニホン</t>
    </rPh>
    <rPh sb="16" eb="19">
      <t>センシュケン</t>
    </rPh>
    <rPh sb="19" eb="21">
      <t>タイカイ</t>
    </rPh>
    <rPh sb="22" eb="23">
      <t>ダイ</t>
    </rPh>
    <rPh sb="25" eb="26">
      <t>カイ</t>
    </rPh>
    <rPh sb="26" eb="27">
      <t>ドウ</t>
    </rPh>
    <rPh sb="28" eb="29">
      <t>キュウ</t>
    </rPh>
    <phoneticPr fontId="7"/>
  </si>
  <si>
    <t>第34回北海道オープン</t>
    <rPh sb="0" eb="1">
      <t>４</t>
    </rPh>
    <rPh sb="3" eb="4">
      <t>カイ</t>
    </rPh>
    <rPh sb="4" eb="7">
      <t>ホッカイドウ</t>
    </rPh>
    <phoneticPr fontId="7"/>
  </si>
  <si>
    <t>第79回全日本スリークッション選手権大会</t>
    <rPh sb="0" eb="1">
      <t>ダイ</t>
    </rPh>
    <rPh sb="3" eb="4">
      <t>カイ</t>
    </rPh>
    <rPh sb="4" eb="7">
      <t>ゼンニホン</t>
    </rPh>
    <rPh sb="15" eb="18">
      <t>センシュケン</t>
    </rPh>
    <rPh sb="18" eb="20">
      <t>タイカイ</t>
    </rPh>
    <phoneticPr fontId="7"/>
  </si>
  <si>
    <t>第65回全日本アマチュア四ッ玉選手権大会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</si>
  <si>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第50回全日本オープン14-1選手権大会</t>
    <rPh sb="0" eb="1">
      <t>５１</t>
    </rPh>
    <phoneticPr fontId="7"/>
  </si>
  <si>
    <t>第21回全日本スヌーカー選手権大会</t>
    <rPh sb="0" eb="1">
      <t>ダイ</t>
    </rPh>
    <rPh sb="3" eb="4">
      <t>カイ</t>
    </rPh>
    <rPh sb="4" eb="7">
      <t>ゼンニホン</t>
    </rPh>
    <rPh sb="12" eb="15">
      <t>センシュケン</t>
    </rPh>
    <rPh sb="15" eb="17">
      <t>タイカイ</t>
    </rPh>
    <phoneticPr fontId="7"/>
  </si>
  <si>
    <t>第34回九州オープン</t>
    <rPh sb="0" eb="1">
      <t>ダイ</t>
    </rPh>
    <rPh sb="3" eb="4">
      <t>カイ</t>
    </rPh>
    <rPh sb="4" eb="6">
      <t>キュウシュウ</t>
    </rPh>
    <phoneticPr fontId="7"/>
  </si>
  <si>
    <t>第46回全日本アマチュア9ボール選手権大会、第37回同B級、第22回同L級</t>
    <rPh sb="0" eb="1">
      <t>ダイ</t>
    </rPh>
    <rPh sb="3" eb="4">
      <t>カイ</t>
    </rPh>
    <rPh sb="4" eb="7">
      <t>ゼンニホン</t>
    </rPh>
    <rPh sb="16" eb="19">
      <t>センシュケン</t>
    </rPh>
    <rPh sb="19" eb="21">
      <t>タイカイ</t>
    </rPh>
    <rPh sb="22" eb="23">
      <t>ダイ</t>
    </rPh>
    <rPh sb="25" eb="26">
      <t>カイ</t>
    </rPh>
    <rPh sb="26" eb="27">
      <t>ドウ</t>
    </rPh>
    <rPh sb="28" eb="29">
      <t>キュウ</t>
    </rPh>
    <rPh sb="30" eb="31">
      <t>ダイ</t>
    </rPh>
    <rPh sb="33" eb="34">
      <t>カイ</t>
    </rPh>
    <rPh sb="34" eb="35">
      <t>ドウ</t>
    </rPh>
    <rPh sb="36" eb="37">
      <t>キュウ</t>
    </rPh>
    <phoneticPr fontId="7"/>
  </si>
  <si>
    <t>第29回全日本女子スリークッション選手権大会</t>
    <rPh sb="0" eb="1">
      <t>ダイ</t>
    </rPh>
    <rPh sb="3" eb="4">
      <t>カイ</t>
    </rPh>
    <rPh sb="4" eb="7">
      <t>ゼンニホン</t>
    </rPh>
    <rPh sb="7" eb="9">
      <t>ジョシ</t>
    </rPh>
    <rPh sb="17" eb="20">
      <t>センシュケン</t>
    </rPh>
    <rPh sb="20" eb="22">
      <t>タイカイ</t>
    </rPh>
    <phoneticPr fontId="7"/>
  </si>
  <si>
    <t>第35回ジャパンオープン10ボール男子、同9ボール女子</t>
    <rPh sb="0" eb="1">
      <t>ダイ</t>
    </rPh>
    <rPh sb="3" eb="4">
      <t>カイ</t>
    </rPh>
    <rPh sb="17" eb="19">
      <t>ダンシ</t>
    </rPh>
    <rPh sb="20" eb="21">
      <t>ドウ</t>
    </rPh>
    <rPh sb="25" eb="27">
      <t>ジョシ</t>
    </rPh>
    <phoneticPr fontId="7"/>
  </si>
  <si>
    <t>第30回サマーカップ</t>
    <rPh sb="0" eb="1">
      <t>８０</t>
    </rPh>
    <phoneticPr fontId="7"/>
  </si>
  <si>
    <t>第54回全日本カードル47/2選手権大会</t>
    <rPh sb="0" eb="1">
      <t>ダイ</t>
    </rPh>
    <rPh sb="3" eb="4">
      <t>カイ</t>
    </rPh>
    <rPh sb="4" eb="7">
      <t>ゼンニホン</t>
    </rPh>
    <rPh sb="15" eb="18">
      <t>センシュケン</t>
    </rPh>
    <rPh sb="18" eb="20">
      <t>タイカイ</t>
    </rPh>
    <phoneticPr fontId="7"/>
  </si>
  <si>
    <t>第19回中部スポーツビリヤードフェア</t>
    <rPh sb="0" eb="1">
      <t>９</t>
    </rPh>
    <rPh sb="3" eb="4">
      <t>カイ</t>
    </rPh>
    <rPh sb="4" eb="6">
      <t>チュウブ</t>
    </rPh>
    <phoneticPr fontId="7"/>
  </si>
  <si>
    <t>第36回北陸オープン</t>
    <rPh sb="0" eb="1">
      <t>ダイ</t>
    </rPh>
    <rPh sb="3" eb="4">
      <t>カイ</t>
    </rPh>
    <rPh sb="4" eb="6">
      <t>ホクリク</t>
    </rPh>
    <phoneticPr fontId="7"/>
  </si>
  <si>
    <t>第21回全日本シニアスリークッション選手権大会</t>
    <rPh sb="0" eb="1">
      <t>１０</t>
    </rPh>
    <rPh sb="3" eb="4">
      <t>カイ</t>
    </rPh>
    <rPh sb="4" eb="7">
      <t>ゼンニホン</t>
    </rPh>
    <rPh sb="18" eb="21">
      <t>センシュケン</t>
    </rPh>
    <rPh sb="21" eb="23">
      <t>タイカイ</t>
    </rPh>
    <phoneticPr fontId="7"/>
  </si>
  <si>
    <t>第54回全日本アマチュアカードル42/2選手権大会</t>
    <rPh sb="0" eb="1">
      <t>ダイ</t>
    </rPh>
    <rPh sb="3" eb="4">
      <t>カイ</t>
    </rPh>
    <rPh sb="4" eb="7">
      <t>ゼンニホン</t>
    </rPh>
    <rPh sb="20" eb="23">
      <t>センシュケン</t>
    </rPh>
    <rPh sb="23" eb="25">
      <t>タイカイ</t>
    </rPh>
    <phoneticPr fontId="7"/>
  </si>
  <si>
    <t>第72回全日本アマチュアスリークッション選手権大会</t>
    <rPh sb="0" eb="1">
      <t>ダイ</t>
    </rPh>
    <rPh sb="3" eb="4">
      <t>カイ</t>
    </rPh>
    <rPh sb="4" eb="7">
      <t>ゼンニホン</t>
    </rPh>
    <rPh sb="20" eb="23">
      <t>センシュケン</t>
    </rPh>
    <rPh sb="23" eb="25">
      <t>タイカイ</t>
    </rPh>
    <phoneticPr fontId="7"/>
  </si>
  <si>
    <t>第70回全日本アマチュアポケットビリヤード選手権大会</t>
    <rPh sb="0" eb="1">
      <t>１０２</t>
    </rPh>
    <phoneticPr fontId="7"/>
  </si>
  <si>
    <t>第22回スヌーカージャパンオープン</t>
    <rPh sb="0" eb="1">
      <t>ダイ</t>
    </rPh>
    <rPh sb="3" eb="4">
      <t>カイ</t>
    </rPh>
    <phoneticPr fontId="7"/>
  </si>
  <si>
    <t>第11回全日本アマチュアバンド選手権大会</t>
    <rPh sb="0" eb="1">
      <t>ダイ</t>
    </rPh>
    <rPh sb="3" eb="4">
      <t>カイ</t>
    </rPh>
    <rPh sb="4" eb="7">
      <t>ゼンニホン</t>
    </rPh>
    <rPh sb="15" eb="18">
      <t>センシュケン</t>
    </rPh>
    <rPh sb="18" eb="20">
      <t>タイカイ</t>
    </rPh>
    <phoneticPr fontId="7"/>
  </si>
  <si>
    <t>第32回JAPAN CUP</t>
    <rPh sb="0" eb="1">
      <t>ダイ</t>
    </rPh>
    <rPh sb="3" eb="4">
      <t>カイ</t>
    </rPh>
    <phoneticPr fontId="3"/>
  </si>
  <si>
    <t>4年度</t>
    <rPh sb="1" eb="3">
      <t>ネンド</t>
    </rPh>
    <rPh sb="2" eb="3">
      <t>ガンネン</t>
    </rPh>
    <phoneticPr fontId="7"/>
  </si>
  <si>
    <t>4・5</t>
    <phoneticPr fontId="3"/>
  </si>
  <si>
    <t>第32回全日本プロ選手権アダムジャパン杯（2021）</t>
    <rPh sb="0" eb="1">
      <t>ダイ</t>
    </rPh>
    <rPh sb="3" eb="4">
      <t>カイ</t>
    </rPh>
    <rPh sb="4" eb="7">
      <t>ゼン</t>
    </rPh>
    <rPh sb="9" eb="12">
      <t>セン</t>
    </rPh>
    <rPh sb="19" eb="20">
      <t>ハイ</t>
    </rPh>
    <phoneticPr fontId="7"/>
  </si>
  <si>
    <t>9・10</t>
    <phoneticPr fontId="3"/>
  </si>
  <si>
    <t>29・30</t>
    <phoneticPr fontId="3"/>
  </si>
  <si>
    <t>第20回関西ナインボールレディースオープン</t>
    <phoneticPr fontId="3"/>
  </si>
  <si>
    <t>組合</t>
    <rPh sb="0" eb="2">
      <t>クミアイ</t>
    </rPh>
    <phoneticPr fontId="3"/>
  </si>
  <si>
    <t>12・13</t>
    <phoneticPr fontId="3"/>
  </si>
  <si>
    <t>東京</t>
    <rPh sb="0" eb="2">
      <t>トウキョウ</t>
    </rPh>
    <phoneticPr fontId="3"/>
  </si>
  <si>
    <t>第38回関東オープン</t>
    <rPh sb="0" eb="1">
      <t>１</t>
    </rPh>
    <rPh sb="4" eb="6">
      <t>カントウ</t>
    </rPh>
    <phoneticPr fontId="7"/>
  </si>
  <si>
    <t>第30回関東レディースオープン</t>
    <rPh sb="5" eb="6">
      <t>ヒガシ</t>
    </rPh>
    <phoneticPr fontId="3"/>
  </si>
  <si>
    <t>23・24</t>
    <phoneticPr fontId="3"/>
  </si>
  <si>
    <t>14・15</t>
    <phoneticPr fontId="3"/>
  </si>
  <si>
    <t>21・22</t>
    <phoneticPr fontId="3"/>
  </si>
  <si>
    <t>11・12</t>
    <phoneticPr fontId="3"/>
  </si>
  <si>
    <t>25・26</t>
    <phoneticPr fontId="3"/>
  </si>
  <si>
    <t>4年度</t>
    <rPh sb="1" eb="3">
      <t>ネンド</t>
    </rPh>
    <phoneticPr fontId="3"/>
  </si>
  <si>
    <t>16・17</t>
    <phoneticPr fontId="3"/>
  </si>
  <si>
    <t>第35回ジャパンオープン10ボール男子＜決定戦予選＞</t>
    <rPh sb="0" eb="1">
      <t>ダイ</t>
    </rPh>
    <rPh sb="3" eb="4">
      <t>カイ</t>
    </rPh>
    <rPh sb="17" eb="19">
      <t>ダンシ</t>
    </rPh>
    <rPh sb="20" eb="23">
      <t>ケッテイセン</t>
    </rPh>
    <rPh sb="23" eb="25">
      <t>ヨセン</t>
    </rPh>
    <phoneticPr fontId="7"/>
  </si>
  <si>
    <t>10・11</t>
    <phoneticPr fontId="3"/>
  </si>
  <si>
    <t>15・16</t>
    <phoneticPr fontId="3"/>
  </si>
  <si>
    <t>1・2</t>
    <phoneticPr fontId="3"/>
  </si>
  <si>
    <t>22・23</t>
    <phoneticPr fontId="3"/>
  </si>
  <si>
    <t>第35回ジャパンオープン10ボール男子＜決定戦本戦＞</t>
    <rPh sb="0" eb="1">
      <t>ダイ</t>
    </rPh>
    <rPh sb="3" eb="4">
      <t>カイ</t>
    </rPh>
    <rPh sb="17" eb="19">
      <t>ダンシ</t>
    </rPh>
    <rPh sb="20" eb="23">
      <t>ケッテイセン</t>
    </rPh>
    <rPh sb="23" eb="25">
      <t>ホンセン</t>
    </rPh>
    <phoneticPr fontId="7"/>
  </si>
  <si>
    <t>第35回ジャパンオープン9ボール女子＜決定戦本戦＞</t>
    <rPh sb="0" eb="1">
      <t>ダイ</t>
    </rPh>
    <rPh sb="3" eb="4">
      <t>カイ</t>
    </rPh>
    <rPh sb="16" eb="18">
      <t>ジョシ</t>
    </rPh>
    <rPh sb="19" eb="22">
      <t>ケッテイセン</t>
    </rPh>
    <rPh sb="22" eb="24">
      <t>ホンセン</t>
    </rPh>
    <phoneticPr fontId="7"/>
  </si>
  <si>
    <t>第37回北陸オープン男子</t>
    <rPh sb="0" eb="1">
      <t>ダイ</t>
    </rPh>
    <rPh sb="3" eb="4">
      <t>カイ</t>
    </rPh>
    <rPh sb="4" eb="6">
      <t>ホクリク</t>
    </rPh>
    <rPh sb="10" eb="12">
      <t>ダンシ</t>
    </rPh>
    <phoneticPr fontId="7"/>
  </si>
  <si>
    <t>第37回北陸オープン女子</t>
    <rPh sb="0" eb="1">
      <t>ダイ</t>
    </rPh>
    <rPh sb="3" eb="4">
      <t>カイ</t>
    </rPh>
    <rPh sb="4" eb="6">
      <t>ホクリク</t>
    </rPh>
    <rPh sb="10" eb="12">
      <t>ジョシ</t>
    </rPh>
    <phoneticPr fontId="7"/>
  </si>
  <si>
    <t>5・6</t>
    <phoneticPr fontId="3"/>
  </si>
  <si>
    <t>東京・大阪</t>
    <rPh sb="0" eb="2">
      <t>トウキョウ</t>
    </rPh>
    <rPh sb="3" eb="5">
      <t>オオサカ</t>
    </rPh>
    <phoneticPr fontId="7"/>
  </si>
  <si>
    <t>14～20</t>
    <phoneticPr fontId="3"/>
  </si>
  <si>
    <t>第55回全日本選手権大会 男子</t>
    <rPh sb="0" eb="1">
      <t>ダイ</t>
    </rPh>
    <rPh sb="3" eb="4">
      <t>カイ</t>
    </rPh>
    <rPh sb="4" eb="7">
      <t>ゼンニホン</t>
    </rPh>
    <rPh sb="7" eb="10">
      <t>センシュケン</t>
    </rPh>
    <rPh sb="10" eb="12">
      <t>タイカイ</t>
    </rPh>
    <rPh sb="13" eb="15">
      <t>ダンシ</t>
    </rPh>
    <phoneticPr fontId="7"/>
  </si>
  <si>
    <t>第55回全日本選手権大会 女子</t>
    <rPh sb="0" eb="1">
      <t>ダイ</t>
    </rPh>
    <rPh sb="3" eb="4">
      <t>カイ</t>
    </rPh>
    <rPh sb="4" eb="7">
      <t>ゼンニホン</t>
    </rPh>
    <rPh sb="7" eb="10">
      <t>センシュケン</t>
    </rPh>
    <rPh sb="10" eb="12">
      <t>タイカイ</t>
    </rPh>
    <rPh sb="13" eb="15">
      <t>ジョシ</t>
    </rPh>
    <phoneticPr fontId="7"/>
  </si>
  <si>
    <t>26・27</t>
    <phoneticPr fontId="3"/>
  </si>
  <si>
    <t>第72回全日本ポケットビリヤード選手権大会</t>
    <rPh sb="0" eb="1">
      <t>ダイ</t>
    </rPh>
    <rPh sb="3" eb="4">
      <t>カイ</t>
    </rPh>
    <rPh sb="4" eb="7">
      <t>ゼンニホン</t>
    </rPh>
    <rPh sb="16" eb="19">
      <t>センシュケン</t>
    </rPh>
    <rPh sb="19" eb="21">
      <t>タイカイ</t>
    </rPh>
    <phoneticPr fontId="7"/>
  </si>
  <si>
    <t>第62回全日本ポケットビリヤードB級選手権大会</t>
    <rPh sb="0" eb="1">
      <t>ダイ</t>
    </rPh>
    <rPh sb="3" eb="4">
      <t>カイ</t>
    </rPh>
    <rPh sb="4" eb="7">
      <t>ゼンニホン</t>
    </rPh>
    <rPh sb="17" eb="18">
      <t>キュウ</t>
    </rPh>
    <rPh sb="18" eb="21">
      <t>センシュケン</t>
    </rPh>
    <rPh sb="21" eb="23">
      <t>タイカイ</t>
    </rPh>
    <phoneticPr fontId="7"/>
  </si>
  <si>
    <t>第22回全日本学校対抗ナインボール選手権大会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</si>
  <si>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第22回全日本ジュニアナインボール選手権大会（ＪＯＣカップ）</t>
    <rPh sb="0" eb="1">
      <t>４</t>
    </rPh>
    <phoneticPr fontId="7"/>
  </si>
  <si>
    <t>第33回大阪クイーンズオープン</t>
    <rPh sb="0" eb="1">
      <t>５２</t>
    </rPh>
    <phoneticPr fontId="7"/>
  </si>
  <si>
    <t>第46回全日本アマチュア9ボール選手権大会</t>
    <rPh sb="0" eb="1">
      <t>ダイ</t>
    </rPh>
    <rPh sb="3" eb="4">
      <t>カイ</t>
    </rPh>
    <rPh sb="4" eb="7">
      <t>ゼンニホン</t>
    </rPh>
    <rPh sb="16" eb="19">
      <t>センシュケン</t>
    </rPh>
    <rPh sb="19" eb="21">
      <t>タイカイ</t>
    </rPh>
    <phoneticPr fontId="7"/>
  </si>
  <si>
    <t>第38回全日本アマチュア9ボールB級選手権大会</t>
    <rPh sb="0" eb="1">
      <t>ダイ</t>
    </rPh>
    <rPh sb="3" eb="4">
      <t>カイ</t>
    </rPh>
    <rPh sb="4" eb="7">
      <t>ゼンニホン</t>
    </rPh>
    <rPh sb="17" eb="18">
      <t>キュウ</t>
    </rPh>
    <rPh sb="18" eb="21">
      <t>センシュケン</t>
    </rPh>
    <rPh sb="21" eb="23">
      <t>タイカイ</t>
    </rPh>
    <phoneticPr fontId="7"/>
  </si>
  <si>
    <t>第23回全日本アマチュア9ボール女子級選手権大会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</si>
  <si>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（第27回東海グランプリ・第22回東海レディースグランプリ）</t>
    <rPh sb="1" eb="2">
      <t>ダイ</t>
    </rPh>
    <rPh sb="4" eb="5">
      <t>カイ</t>
    </rPh>
    <rPh sb="5" eb="7">
      <t>トウカイ</t>
    </rPh>
    <rPh sb="13" eb="14">
      <t>ダイ</t>
    </rPh>
    <rPh sb="16" eb="17">
      <t>カイ</t>
    </rPh>
    <rPh sb="17" eb="19">
      <t>トウカイ</t>
    </rPh>
    <phoneticPr fontId="3"/>
  </si>
  <si>
    <t>第31回JAPAN CUP</t>
    <rPh sb="0" eb="1">
      <t>ダイ</t>
    </rPh>
    <rPh sb="3" eb="4">
      <t>カイ</t>
    </rPh>
    <phoneticPr fontId="7"/>
  </si>
  <si>
    <t>第33回全日本プロ選手権アダムジャパン杯（2022）</t>
    <rPh sb="0" eb="1">
      <t>ダイ</t>
    </rPh>
    <rPh sb="3" eb="4">
      <t>カイ</t>
    </rPh>
    <phoneticPr fontId="7"/>
  </si>
  <si>
    <t>未定</t>
    <rPh sb="0" eb="2">
      <t>ミテイ</t>
    </rPh>
    <phoneticPr fontId="3"/>
  </si>
  <si>
    <t>三井住友銀行　　赤坂支店　　普通　　8681874　  　公益社団法人　日本ビリヤード協会</t>
    <rPh sb="0" eb="6">
      <t>ミツイスミトモギンコウ</t>
    </rPh>
    <rPh sb="8" eb="10">
      <t>アカサカ</t>
    </rPh>
    <rPh sb="10" eb="12">
      <t>シテン</t>
    </rPh>
    <rPh sb="14" eb="16">
      <t>フツウ</t>
    </rPh>
    <rPh sb="29" eb="35">
      <t>コウエキシャダンホウジン</t>
    </rPh>
    <rPh sb="36" eb="38">
      <t>ニホン</t>
    </rPh>
    <rPh sb="43" eb="45">
      <t>キョウカイ</t>
    </rPh>
    <phoneticPr fontId="3"/>
  </si>
  <si>
    <t>第71回全日本アマチュアスリークッション選手権大会</t>
    <phoneticPr fontId="7"/>
  </si>
  <si>
    <t>第9回大阪クイーンズオープン</t>
    <rPh sb="0" eb="1">
      <t>５２</t>
    </rPh>
    <phoneticPr fontId="7"/>
  </si>
  <si>
    <r>
      <t>第33回大阪クイーンズオープン</t>
    </r>
    <r>
      <rPr>
        <sz val="11"/>
        <color rgb="FFC00000"/>
        <rFont val="ＭＳ Ｐ明朝"/>
        <family val="1"/>
        <charset val="128"/>
      </rPr>
      <t>（開催回数訂正）</t>
    </r>
    <rPh sb="0" eb="1">
      <t>５２</t>
    </rPh>
    <rPh sb="16" eb="18">
      <t>カイサイ</t>
    </rPh>
    <rPh sb="18" eb="20">
      <t>カイスウ</t>
    </rPh>
    <rPh sb="20" eb="22">
      <t>テイセイ</t>
    </rPh>
    <phoneticPr fontId="7"/>
  </si>
  <si>
    <t>NSF3年度末</t>
    <rPh sb="4" eb="6">
      <t>ネンド</t>
    </rPh>
    <rPh sb="6" eb="7">
      <t>マツ</t>
    </rPh>
    <phoneticPr fontId="3"/>
  </si>
  <si>
    <t>NSF4年度期首</t>
    <rPh sb="4" eb="6">
      <t>ネンド</t>
    </rPh>
    <rPh sb="6" eb="8">
      <t>キシュ</t>
    </rPh>
    <phoneticPr fontId="3"/>
  </si>
  <si>
    <t>第32回全日本プロ選手権　アダムジャパン杯</t>
  </si>
  <si>
    <t>4年度</t>
    <rPh sb="1" eb="3">
      <t>ネンド</t>
    </rPh>
    <phoneticPr fontId="3"/>
  </si>
  <si>
    <t>いまだ新型コロナウィルスによる影響が懸念されておりますが</t>
    <rPh sb="3" eb="5">
      <t>シンガタ</t>
    </rPh>
    <rPh sb="15" eb="17">
      <t>エイキョウ</t>
    </rPh>
    <rPh sb="18" eb="20">
      <t>ケネン</t>
    </rPh>
    <phoneticPr fontId="3"/>
  </si>
  <si>
    <t>JPBF</t>
    <phoneticPr fontId="3"/>
  </si>
  <si>
    <t>第6回全日本アマチュアバンド選手権大会</t>
    <phoneticPr fontId="3"/>
  </si>
  <si>
    <t>第50回全日本カードル47/2選手権大会</t>
    <phoneticPr fontId="3"/>
  </si>
  <si>
    <t>中部支部</t>
    <phoneticPr fontId="3"/>
  </si>
  <si>
    <t>第68回全日本アマチュアスリークッション選手権大会</t>
    <phoneticPr fontId="3"/>
  </si>
  <si>
    <t>第26回全日本バンド選手権大会</t>
    <phoneticPr fontId="3"/>
  </si>
  <si>
    <t>第29回JAPAN CUP</t>
    <phoneticPr fontId="3"/>
  </si>
  <si>
    <t>JPBA中部</t>
    <phoneticPr fontId="3"/>
  </si>
  <si>
    <t>第16回中部スポーツビリヤードフェア</t>
    <phoneticPr fontId="3"/>
  </si>
  <si>
    <t>JPBA</t>
    <phoneticPr fontId="3"/>
  </si>
  <si>
    <t>第33回北陸オープン</t>
    <phoneticPr fontId="3"/>
  </si>
  <si>
    <t>第52回全日本選手権大会 男子、同女子</t>
    <phoneticPr fontId="3"/>
  </si>
  <si>
    <t>NBA</t>
    <phoneticPr fontId="3"/>
  </si>
  <si>
    <t>公認料</t>
    <rPh sb="0" eb="3">
      <t>コウニンリョウ</t>
    </rPh>
    <phoneticPr fontId="7"/>
  </si>
  <si>
    <t>振替2022/2/9</t>
    <rPh sb="0" eb="2">
      <t>フリカエ</t>
    </rPh>
    <phoneticPr fontId="3"/>
  </si>
  <si>
    <t>第28回東京オープンスリークッショントーナメント</t>
  </si>
  <si>
    <t>第11回全日本アマチュアバンド選手権大会</t>
  </si>
  <si>
    <t>カレンダー記載料誤入金</t>
    <rPh sb="5" eb="7">
      <t>キサイ</t>
    </rPh>
    <rPh sb="7" eb="8">
      <t>リョウ</t>
    </rPh>
    <rPh sb="8" eb="11">
      <t>ゴニュウキン</t>
    </rPh>
    <phoneticPr fontId="7"/>
  </si>
  <si>
    <t>誤出金</t>
    <phoneticPr fontId="7"/>
  </si>
  <si>
    <t>誤出金</t>
    <rPh sb="0" eb="3">
      <t>ゴシュッキン</t>
    </rPh>
    <phoneticPr fontId="7"/>
  </si>
  <si>
    <t>誤入金（関東支部メダル代）</t>
    <rPh sb="0" eb="3">
      <t>ゴニュウキン</t>
    </rPh>
    <rPh sb="4" eb="8">
      <t>カントウシブ</t>
    </rPh>
    <rPh sb="11" eb="12">
      <t>ダイ</t>
    </rPh>
    <phoneticPr fontId="7"/>
  </si>
  <si>
    <t>第21回全日本シニアスリークッション選手権大会</t>
  </si>
  <si>
    <t>誤入金</t>
    <phoneticPr fontId="7"/>
  </si>
  <si>
    <t>学生対抗</t>
    <rPh sb="0" eb="4">
      <t>ガクセイタイコウ</t>
    </rPh>
    <phoneticPr fontId="7"/>
  </si>
  <si>
    <t>headoffice@nba.or.jp</t>
    <phoneticPr fontId="3"/>
  </si>
  <si>
    <t>※　助成申請書・変更届等はなるべくメールにてお送りいただけますようお願いいたします。</t>
    <rPh sb="2" eb="7">
      <t>ジョセイシンセイショ</t>
    </rPh>
    <rPh sb="8" eb="11">
      <t>ヘンコウトドケ</t>
    </rPh>
    <rPh sb="11" eb="12">
      <t>ラ</t>
    </rPh>
    <rPh sb="23" eb="24">
      <t>オク</t>
    </rPh>
    <rPh sb="34" eb="35">
      <t>ネガ</t>
    </rPh>
    <phoneticPr fontId="3"/>
  </si>
  <si>
    <t>カレンダー記載料返金</t>
    <rPh sb="5" eb="8">
      <t>キサイリョウ</t>
    </rPh>
    <rPh sb="8" eb="10">
      <t>ヘンキン</t>
    </rPh>
    <phoneticPr fontId="7"/>
  </si>
  <si>
    <t>口座間違いメダル代返金</t>
    <rPh sb="0" eb="4">
      <t>コウザマチガ</t>
    </rPh>
    <rPh sb="8" eb="9">
      <t>ダイ</t>
    </rPh>
    <rPh sb="9" eb="11">
      <t>ヘンキン</t>
    </rPh>
    <phoneticPr fontId="7"/>
  </si>
  <si>
    <t>第27回東京オープンスリークッショントーナメント</t>
  </si>
  <si>
    <t>誤入金返金（2019年分）</t>
  </si>
  <si>
    <t>カレンダー記載料誤入金</t>
  </si>
  <si>
    <t>カレンダー記載料誤入金返金</t>
  </si>
  <si>
    <t>第71回全日本アマチュアスリークッション選手権大会</t>
  </si>
  <si>
    <t>誤入金（関東支部メダル代）</t>
  </si>
  <si>
    <t>学生対抗</t>
  </si>
  <si>
    <t>口座間違いメダル代返金</t>
  </si>
  <si>
    <t>カレンダー記載料返金</t>
  </si>
  <si>
    <t>中部支部</t>
    <rPh sb="0" eb="4">
      <t>チュウブシブ</t>
    </rPh>
    <phoneticPr fontId="3"/>
  </si>
  <si>
    <t>九州支部</t>
    <rPh sb="0" eb="4">
      <t>キュウシュウシブ</t>
    </rPh>
    <phoneticPr fontId="3"/>
  </si>
  <si>
    <t>NSF2年度期末</t>
    <rPh sb="4" eb="6">
      <t>ネンド</t>
    </rPh>
    <rPh sb="6" eb="8">
      <t>キマツ</t>
    </rPh>
    <phoneticPr fontId="7"/>
  </si>
  <si>
    <t>本年度もカレンダー記載料のお振込みは必要ございませんのでお振込みの際にはご注意ください。</t>
    <rPh sb="0" eb="3">
      <t>ホンネンド</t>
    </rPh>
    <rPh sb="9" eb="11">
      <t>キサイ</t>
    </rPh>
    <rPh sb="11" eb="12">
      <t>リョウ</t>
    </rPh>
    <rPh sb="14" eb="16">
      <t>フリコ</t>
    </rPh>
    <rPh sb="18" eb="20">
      <t>ヒツヨウ</t>
    </rPh>
    <rPh sb="29" eb="31">
      <t>フリコ</t>
    </rPh>
    <rPh sb="33" eb="34">
      <t>サイ</t>
    </rPh>
    <rPh sb="37" eb="39">
      <t>チュウイ</t>
    </rPh>
    <phoneticPr fontId="3"/>
  </si>
  <si>
    <t>今年度は一つでも多くの大会が開催されることを祈念しております。</t>
    <rPh sb="0" eb="3">
      <t>コンネンド</t>
    </rPh>
    <rPh sb="4" eb="5">
      <t>ヒト</t>
    </rPh>
    <rPh sb="8" eb="9">
      <t>オオ</t>
    </rPh>
    <rPh sb="11" eb="13">
      <t>タイカイ</t>
    </rPh>
    <rPh sb="14" eb="16">
      <t>カイサイ</t>
    </rPh>
    <rPh sb="22" eb="24">
      <t>キネン</t>
    </rPh>
    <phoneticPr fontId="3"/>
  </si>
  <si>
    <t>また、本年度より本会計に合わせて年度集計を行うことになりましたので以前の集計表に誤差が生じることがあります。</t>
    <rPh sb="3" eb="6">
      <t>ホンネンド</t>
    </rPh>
    <rPh sb="8" eb="11">
      <t>ホンカイケイ</t>
    </rPh>
    <rPh sb="12" eb="13">
      <t>ア</t>
    </rPh>
    <rPh sb="16" eb="20">
      <t>ネンドシュウケイ</t>
    </rPh>
    <rPh sb="21" eb="22">
      <t>オコナ</t>
    </rPh>
    <rPh sb="33" eb="35">
      <t>イゼン</t>
    </rPh>
    <rPh sb="36" eb="39">
      <t>シュウケイヒョウ</t>
    </rPh>
    <rPh sb="40" eb="42">
      <t>ゴサ</t>
    </rPh>
    <rPh sb="43" eb="44">
      <t>ショウ</t>
    </rPh>
    <phoneticPr fontId="3"/>
  </si>
  <si>
    <t>本年度より協力金の対象となる事業の範囲を増やし、たくさんの事業にご活用いただく予定です。</t>
    <rPh sb="0" eb="3">
      <t>ホンネンド</t>
    </rPh>
    <rPh sb="5" eb="8">
      <t>キョウリョクキン</t>
    </rPh>
    <rPh sb="9" eb="11">
      <t>タイショウ</t>
    </rPh>
    <rPh sb="14" eb="16">
      <t>ジギョウ</t>
    </rPh>
    <rPh sb="17" eb="19">
      <t>ハンイ</t>
    </rPh>
    <rPh sb="20" eb="21">
      <t>フ</t>
    </rPh>
    <rPh sb="29" eb="31">
      <t>ジギョウ</t>
    </rPh>
    <rPh sb="33" eb="35">
      <t>カツヨウ</t>
    </rPh>
    <rPh sb="39" eb="41">
      <t>ヨテイ</t>
    </rPh>
    <phoneticPr fontId="3"/>
  </si>
  <si>
    <t>協力金の助成をご希望される事業等は支部より申請書の提出をお願いいたします。</t>
    <rPh sb="0" eb="3">
      <t>キョウリョクキン</t>
    </rPh>
    <rPh sb="4" eb="6">
      <t>ジョセイ</t>
    </rPh>
    <rPh sb="8" eb="10">
      <t>キボウ</t>
    </rPh>
    <rPh sb="13" eb="15">
      <t>ジギョウ</t>
    </rPh>
    <rPh sb="15" eb="16">
      <t>トウ</t>
    </rPh>
    <rPh sb="17" eb="19">
      <t>シブ</t>
    </rPh>
    <rPh sb="21" eb="24">
      <t>シンセイショ</t>
    </rPh>
    <rPh sb="25" eb="27">
      <t>テイシュツ</t>
    </rPh>
    <rPh sb="29" eb="30">
      <t>ネガ</t>
    </rPh>
    <phoneticPr fontId="3"/>
  </si>
  <si>
    <t>誤入金151 / 誤出金清算152</t>
    <rPh sb="0" eb="1">
      <t>ゴ</t>
    </rPh>
    <rPh sb="1" eb="3">
      <t>ニュウキン</t>
    </rPh>
    <rPh sb="9" eb="10">
      <t>ゴ</t>
    </rPh>
    <rPh sb="10" eb="12">
      <t>シュッキン</t>
    </rPh>
    <rPh sb="12" eb="14">
      <t>セイサン</t>
    </rPh>
    <phoneticPr fontId="3"/>
  </si>
  <si>
    <t>誤入金返金251 / 誤出金252</t>
    <rPh sb="0" eb="1">
      <t>ゴ</t>
    </rPh>
    <rPh sb="1" eb="3">
      <t>ニュウキン</t>
    </rPh>
    <rPh sb="3" eb="5">
      <t>ヘンキン</t>
    </rPh>
    <rPh sb="11" eb="12">
      <t>ゴ</t>
    </rPh>
    <rPh sb="12" eb="14">
      <t>シュッキン</t>
    </rPh>
    <phoneticPr fontId="3"/>
  </si>
  <si>
    <t>行 まで転記済み</t>
    <phoneticPr fontId="7"/>
  </si>
  <si>
    <t>NBA</t>
    <phoneticPr fontId="3"/>
  </si>
  <si>
    <t>誤出金返金</t>
    <rPh sb="0" eb="3">
      <t>ゴシュッキン</t>
    </rPh>
    <rPh sb="3" eb="5">
      <t>ヘンキン</t>
    </rPh>
    <phoneticPr fontId="3"/>
  </si>
  <si>
    <t>誤出金</t>
    <rPh sb="0" eb="3">
      <t>ゴシュッキン</t>
    </rPh>
    <phoneticPr fontId="3"/>
  </si>
  <si>
    <t>四国支部</t>
    <phoneticPr fontId="3"/>
  </si>
  <si>
    <t>関西支部</t>
    <phoneticPr fontId="3"/>
  </si>
  <si>
    <t>カレンダー記載料返金</t>
    <phoneticPr fontId="3"/>
  </si>
  <si>
    <t>4年度</t>
    <rPh sb="1" eb="3">
      <t>ネンド</t>
    </rPh>
    <phoneticPr fontId="3"/>
  </si>
  <si>
    <t>証明手数料</t>
    <rPh sb="0" eb="5">
      <t>ショウメイテスウリョウ</t>
    </rPh>
    <phoneticPr fontId="7"/>
  </si>
  <si>
    <t>JPBF</t>
    <phoneticPr fontId="7"/>
  </si>
  <si>
    <t>　　　　　　　　委員長　　奥村　りか</t>
    <rPh sb="13" eb="15">
      <t>オク</t>
    </rPh>
    <phoneticPr fontId="3"/>
  </si>
  <si>
    <t>　　　　　　　　委　 員　　池田　昇平</t>
    <rPh sb="14" eb="16">
      <t>イケダ</t>
    </rPh>
    <rPh sb="17" eb="19">
      <t>ショウヘイ</t>
    </rPh>
    <phoneticPr fontId="3"/>
  </si>
  <si>
    <t>中国支部</t>
    <rPh sb="0" eb="4">
      <t>チュウゴクシブ</t>
    </rPh>
    <phoneticPr fontId="7"/>
  </si>
  <si>
    <t>誤入金</t>
    <rPh sb="0" eb="3">
      <t>ゴニュウキン</t>
    </rPh>
    <phoneticPr fontId="7"/>
  </si>
  <si>
    <t>第21回全日本スヌーカー選手権大会</t>
  </si>
  <si>
    <t>誤入金返金</t>
    <rPh sb="0" eb="3">
      <t>ゴニュウキン</t>
    </rPh>
    <rPh sb="3" eb="5">
      <t>ヘンキン</t>
    </rPh>
    <phoneticPr fontId="7"/>
  </si>
  <si>
    <t>28・29</t>
    <phoneticPr fontId="3"/>
  </si>
  <si>
    <t>第46回全日本アマチュア9ボール選手権大会、第37回同B級、第22回同L級</t>
  </si>
  <si>
    <t>第79回全日本スリークッション選手権大会</t>
  </si>
  <si>
    <t>第65回全日本アマチュア四ッ玉選手権大会</t>
  </si>
  <si>
    <t>カレンダー記載料返金</t>
    <rPh sb="5" eb="7">
      <t>キサイ</t>
    </rPh>
    <rPh sb="7" eb="8">
      <t>リョウ</t>
    </rPh>
    <rPh sb="8" eb="10">
      <t>ヘンキン</t>
    </rPh>
    <phoneticPr fontId="7"/>
  </si>
  <si>
    <t>第29回全日本女子スリークッション選手権大会</t>
  </si>
  <si>
    <t>振替2022/8/22</t>
    <rPh sb="0" eb="2">
      <t>フリカエ</t>
    </rPh>
    <phoneticPr fontId="3"/>
  </si>
  <si>
    <t>第30回全日本バンド選手権大会</t>
  </si>
  <si>
    <t>第54回全日本カードル47/2選手権大会</t>
  </si>
  <si>
    <t>西本優子　女子3C世界選手権　3位</t>
    <rPh sb="0" eb="4">
      <t>ニシモトユウコ</t>
    </rPh>
    <rPh sb="5" eb="7">
      <t>ジョシ</t>
    </rPh>
    <rPh sb="9" eb="11">
      <t>セカイ</t>
    </rPh>
    <rPh sb="11" eb="14">
      <t>セン</t>
    </rPh>
    <rPh sb="16" eb="17">
      <t>イ</t>
    </rPh>
    <phoneticPr fontId="7"/>
  </si>
  <si>
    <t>深尾典子　女子3C世界選手権　3位</t>
    <rPh sb="0" eb="2">
      <t>フカオ</t>
    </rPh>
    <rPh sb="2" eb="4">
      <t>ノリコ</t>
    </rPh>
    <rPh sb="5" eb="7">
      <t>ジョシ</t>
    </rPh>
    <rPh sb="9" eb="14">
      <t>セカイセン</t>
    </rPh>
    <rPh sb="16" eb="17">
      <t>イ</t>
    </rPh>
    <phoneticPr fontId="7"/>
  </si>
  <si>
    <t>平口結貴　ワールドゲームス　3位</t>
    <rPh sb="0" eb="4">
      <t>ヒラグチ</t>
    </rPh>
    <rPh sb="15" eb="16">
      <t>イ</t>
    </rPh>
    <phoneticPr fontId="7"/>
  </si>
  <si>
    <t>第32回JAPAN CUP</t>
  </si>
  <si>
    <t>第72回全日本アマチュアスリークッション選手権大会</t>
  </si>
  <si>
    <t>公認料支払い</t>
    <rPh sb="0" eb="5">
      <t>コウニンリョウシハラ</t>
    </rPh>
    <phoneticPr fontId="7"/>
  </si>
  <si>
    <t>振替2022/11/11</t>
    <rPh sb="0" eb="2">
      <t>フリカエ</t>
    </rPh>
    <phoneticPr fontId="3"/>
  </si>
  <si>
    <t>第22回スヌーカージャパンオープン</t>
  </si>
  <si>
    <t>レク協イベント助成（46930円の60％）</t>
    <rPh sb="2" eb="3">
      <t>キョウ</t>
    </rPh>
    <rPh sb="7" eb="9">
      <t>ジョセイ</t>
    </rPh>
    <rPh sb="15" eb="16">
      <t>エン</t>
    </rPh>
    <phoneticPr fontId="7"/>
  </si>
  <si>
    <t>第38回関東オープン、第30回同レディースオープン</t>
  </si>
  <si>
    <t>第50回全日本オープン14-1選手権大会</t>
    <phoneticPr fontId="7"/>
  </si>
  <si>
    <t>第33回大阪クイーンズオープン</t>
    <phoneticPr fontId="7"/>
  </si>
  <si>
    <t>第35回ジャパンオープン10ボール男子、同9ボール女子</t>
  </si>
  <si>
    <t>第19回中部スポーツビリヤードフェア</t>
  </si>
  <si>
    <t>第50回全日本オープン14-1選手権大会</t>
  </si>
  <si>
    <t>公認料過払い</t>
    <rPh sb="0" eb="3">
      <t>コウニンリョウ</t>
    </rPh>
    <rPh sb="3" eb="5">
      <t>カバラ</t>
    </rPh>
    <phoneticPr fontId="7"/>
  </si>
  <si>
    <t>第33回大阪クイーンズオープン</t>
  </si>
  <si>
    <t>第29回サマーカップ</t>
    <phoneticPr fontId="7"/>
  </si>
  <si>
    <t>第30回サマーカップ</t>
    <phoneticPr fontId="7"/>
  </si>
  <si>
    <t>28・29</t>
  </si>
  <si>
    <t>大阪</t>
  </si>
  <si>
    <t>第34回関西ナインボールオープン</t>
  </si>
  <si>
    <t>第21回関西ナインボールレディースオープン</t>
  </si>
  <si>
    <t>4・5</t>
  </si>
  <si>
    <t>東京</t>
  </si>
  <si>
    <t>第29回東京オープンスリークッショントーナメント</t>
  </si>
  <si>
    <t>京都</t>
  </si>
  <si>
    <t>第27回京都オープン</t>
  </si>
  <si>
    <t>18・19</t>
  </si>
  <si>
    <t>第73回全日本ポケットビリヤード選手権大会</t>
  </si>
  <si>
    <t>第63回全日本ポケットビリヤードB級選手権大会</t>
  </si>
  <si>
    <t>第23回全日本学校対抗ナインボール選手権大会</t>
  </si>
  <si>
    <t>協力金対象外</t>
  </si>
  <si>
    <t>8～11</t>
  </si>
  <si>
    <t>第80回全日本スリークッション選手権大会</t>
  </si>
  <si>
    <t>14～17</t>
  </si>
  <si>
    <t>第30回全日本女子スリークッション選手権大会</t>
  </si>
  <si>
    <t>15・16</t>
  </si>
  <si>
    <t>第31回関東レディースオープン</t>
  </si>
  <si>
    <t>第23回全日本ジュニアナインボール選手権大会（ＪＯＣカップ）</t>
  </si>
  <si>
    <t>21・22</t>
  </si>
  <si>
    <t>第51回全日本オープン14-1選手権大会</t>
  </si>
  <si>
    <t>27・28</t>
  </si>
  <si>
    <t>第34回大阪クイーンズオープン</t>
  </si>
  <si>
    <t>24・25</t>
  </si>
  <si>
    <t>兵庫</t>
  </si>
  <si>
    <t>第47回全日本アマチュア9ボール選手権大会</t>
  </si>
  <si>
    <t>第39回全日本アマチュア9ボールB級選手権大会</t>
  </si>
  <si>
    <t>第24回全日本アマチュア9ボール女子級選手権大会</t>
  </si>
  <si>
    <t>1・2</t>
  </si>
  <si>
    <t>第29回全日本バンド選手権大会</t>
  </si>
  <si>
    <t>15～17</t>
  </si>
  <si>
    <t>第36回ジャパンオープン10ボール男子</t>
  </si>
  <si>
    <t>第36回ジャパンオープン9ボール女子</t>
  </si>
  <si>
    <t>第30回サマーカップ</t>
  </si>
  <si>
    <t>9・10</t>
  </si>
  <si>
    <t>愛知</t>
  </si>
  <si>
    <t>17・18</t>
  </si>
  <si>
    <t>第28回東海グランプリ　（中部スポーツビリヤードフェア）</t>
  </si>
  <si>
    <t>第23回東海レディースグランプリ</t>
  </si>
  <si>
    <t>7・8</t>
  </si>
  <si>
    <t>佐賀</t>
  </si>
  <si>
    <t>第20回全国アマチュアビリヤード都道府県選手権大会</t>
  </si>
  <si>
    <t>シニア会</t>
  </si>
  <si>
    <t>14・15</t>
  </si>
  <si>
    <t>第31回JAPAN CUP</t>
  </si>
  <si>
    <t>石川</t>
  </si>
  <si>
    <t>第37回北陸オープン男子</t>
  </si>
  <si>
    <t>第37回北陸オープン女子</t>
  </si>
  <si>
    <t>広島</t>
  </si>
  <si>
    <t>第53回全日本アマチュアカードル42/2選手権大会</t>
  </si>
  <si>
    <t>29・30</t>
  </si>
  <si>
    <t>宮城</t>
  </si>
  <si>
    <t>第70回全日本アマチュアポケットビリヤード選手権大会</t>
  </si>
  <si>
    <t>第30回全日本女子四つ球選手権大会</t>
  </si>
  <si>
    <t>第19回全日本学生ナインボール選手権大会</t>
  </si>
  <si>
    <t>20～26</t>
  </si>
  <si>
    <t>第55回全日本選手権大会 男子</t>
  </si>
  <si>
    <t>第55回全日本選手権大会 女子</t>
  </si>
  <si>
    <t>2・3</t>
  </si>
  <si>
    <t>第10回全日本アマチュアバンド選手権大会</t>
  </si>
  <si>
    <t>16・17</t>
  </si>
  <si>
    <t>第34回全日本プロ選手権アダムジャパン杯（2022）</t>
  </si>
  <si>
    <t>第22回全日本スヌーカー選手権大会</t>
  </si>
  <si>
    <t>JBSカップ</t>
  </si>
  <si>
    <t>5年度</t>
    <rPh sb="1" eb="3">
      <t>ネンド</t>
    </rPh>
    <rPh sb="2" eb="3">
      <t>ガンネン</t>
    </rPh>
    <phoneticPr fontId="7"/>
  </si>
  <si>
    <t xml:space="preserve"> ビリヤード普及事業振興協力金年間管理表　（令和5年度、4年度、3年度、2年度、元年度、平成30年度、29年度、28年度、27年度、26年度、25年度､24年度､23年度）</t>
    <rPh sb="6" eb="8">
      <t>フキュウ</t>
    </rPh>
    <rPh sb="8" eb="10">
      <t>ジギョウ</t>
    </rPh>
    <rPh sb="10" eb="12">
      <t>シンコウ</t>
    </rPh>
    <rPh sb="12" eb="15">
      <t>キョウリョクキン</t>
    </rPh>
    <rPh sb="15" eb="17">
      <t>ネンカン</t>
    </rPh>
    <rPh sb="17" eb="19">
      <t>カンリ</t>
    </rPh>
    <rPh sb="19" eb="20">
      <t>ヒョウ</t>
    </rPh>
    <rPh sb="22" eb="24">
      <t>レイワ</t>
    </rPh>
    <rPh sb="25" eb="27">
      <t>ネンド</t>
    </rPh>
    <rPh sb="29" eb="31">
      <t>ネンド</t>
    </rPh>
    <rPh sb="33" eb="35">
      <t>ネンド</t>
    </rPh>
    <rPh sb="37" eb="39">
      <t>ネンド</t>
    </rPh>
    <rPh sb="40" eb="42">
      <t>ガンネン</t>
    </rPh>
    <rPh sb="42" eb="43">
      <t>ド</t>
    </rPh>
    <rPh sb="44" eb="46">
      <t>ヘイセイ</t>
    </rPh>
    <rPh sb="48" eb="50">
      <t>ネンド</t>
    </rPh>
    <rPh sb="53" eb="55">
      <t>ネンド</t>
    </rPh>
    <rPh sb="58" eb="60">
      <t>ネンド</t>
    </rPh>
    <rPh sb="63" eb="65">
      <t>ネンド</t>
    </rPh>
    <rPh sb="73" eb="75">
      <t>ネンド</t>
    </rPh>
    <rPh sb="78" eb="80">
      <t>ネンド</t>
    </rPh>
    <rPh sb="83" eb="85">
      <t>ネンド</t>
    </rPh>
    <phoneticPr fontId="7"/>
  </si>
  <si>
    <t>第34回関西ナインボールオープン</t>
    <rPh sb="0" eb="1">
      <t>１</t>
    </rPh>
    <phoneticPr fontId="7"/>
  </si>
  <si>
    <t>第29回東京オープンスリークッショントーナメント</t>
    <rPh sb="0" eb="1">
      <t>ダイ</t>
    </rPh>
    <rPh sb="3" eb="4">
      <t>カイ</t>
    </rPh>
    <rPh sb="4" eb="6">
      <t>トウキョウ</t>
    </rPh>
    <phoneticPr fontId="7"/>
  </si>
  <si>
    <t>第39回関東オープン、第31回同レディースオープン</t>
    <rPh sb="0" eb="1">
      <t>ダイ</t>
    </rPh>
    <rPh sb="3" eb="4">
      <t>カイ</t>
    </rPh>
    <rPh sb="4" eb="6">
      <t>カントウ</t>
    </rPh>
    <rPh sb="11" eb="12">
      <t>ダイ</t>
    </rPh>
    <rPh sb="14" eb="15">
      <t>カイ</t>
    </rPh>
    <rPh sb="15" eb="16">
      <t>ドウ</t>
    </rPh>
    <phoneticPr fontId="7"/>
  </si>
  <si>
    <t>第73回全日本ポケットビリヤード選手権大会、第63回同B級</t>
    <rPh sb="0" eb="1">
      <t>ダイ</t>
    </rPh>
    <rPh sb="3" eb="4">
      <t>カイ</t>
    </rPh>
    <rPh sb="4" eb="7">
      <t>ゼンニホン</t>
    </rPh>
    <rPh sb="16" eb="19">
      <t>センシュケン</t>
    </rPh>
    <rPh sb="19" eb="21">
      <t>タイカイ</t>
    </rPh>
    <rPh sb="22" eb="23">
      <t>ダイ</t>
    </rPh>
    <rPh sb="25" eb="26">
      <t>カイ</t>
    </rPh>
    <rPh sb="26" eb="27">
      <t>ドウ</t>
    </rPh>
    <rPh sb="28" eb="29">
      <t>キュウ</t>
    </rPh>
    <phoneticPr fontId="7"/>
  </si>
  <si>
    <t>第80回全日本スリークッション選手権大会</t>
    <rPh sb="0" eb="1">
      <t>ダイ</t>
    </rPh>
    <rPh sb="3" eb="4">
      <t>カイ</t>
    </rPh>
    <rPh sb="4" eb="7">
      <t>ゼンニホン</t>
    </rPh>
    <rPh sb="15" eb="18">
      <t>センシュケン</t>
    </rPh>
    <rPh sb="18" eb="20">
      <t>タイカイ</t>
    </rPh>
    <phoneticPr fontId="7"/>
  </si>
  <si>
    <t>第51回全日本オープン14-1選手権大会</t>
    <rPh sb="0" eb="1">
      <t>５１</t>
    </rPh>
    <phoneticPr fontId="7"/>
  </si>
  <si>
    <t>第34回大阪クイーンズオープン</t>
    <rPh sb="0" eb="1">
      <t>５２</t>
    </rPh>
    <phoneticPr fontId="7"/>
  </si>
  <si>
    <t>第22回全日本スヌーカー選手権大会</t>
    <rPh sb="0" eb="1">
      <t>ダイ</t>
    </rPh>
    <rPh sb="3" eb="4">
      <t>カイ</t>
    </rPh>
    <rPh sb="4" eb="7">
      <t>ゼンニホン</t>
    </rPh>
    <rPh sb="12" eb="15">
      <t>センシュケン</t>
    </rPh>
    <rPh sb="15" eb="17">
      <t>タイカイ</t>
    </rPh>
    <phoneticPr fontId="7"/>
  </si>
  <si>
    <t>第47回全日本アマチュア9ボール選手権大会、第38回同B級、第23回同L級</t>
    <rPh sb="0" eb="1">
      <t>ダイ</t>
    </rPh>
    <rPh sb="3" eb="4">
      <t>カイ</t>
    </rPh>
    <rPh sb="4" eb="7">
      <t>ゼンニホン</t>
    </rPh>
    <rPh sb="16" eb="19">
      <t>センシュケン</t>
    </rPh>
    <rPh sb="19" eb="21">
      <t>タイカイ</t>
    </rPh>
    <rPh sb="22" eb="23">
      <t>ダイ</t>
    </rPh>
    <rPh sb="25" eb="26">
      <t>カイ</t>
    </rPh>
    <rPh sb="26" eb="27">
      <t>ドウ</t>
    </rPh>
    <rPh sb="28" eb="29">
      <t>キュウ</t>
    </rPh>
    <rPh sb="30" eb="31">
      <t>ダイ</t>
    </rPh>
    <rPh sb="33" eb="34">
      <t>カイ</t>
    </rPh>
    <rPh sb="34" eb="35">
      <t>ドウ</t>
    </rPh>
    <rPh sb="36" eb="37">
      <t>キュウ</t>
    </rPh>
    <phoneticPr fontId="7"/>
  </si>
  <si>
    <t>第30回全日本女子スリークッション選手権大会</t>
    <rPh sb="0" eb="1">
      <t>ダイ</t>
    </rPh>
    <rPh sb="3" eb="4">
      <t>カイ</t>
    </rPh>
    <rPh sb="4" eb="7">
      <t>ゼンニホン</t>
    </rPh>
    <rPh sb="7" eb="9">
      <t>ジョシ</t>
    </rPh>
    <rPh sb="17" eb="20">
      <t>センシュケン</t>
    </rPh>
    <rPh sb="20" eb="22">
      <t>タイカイ</t>
    </rPh>
    <phoneticPr fontId="7"/>
  </si>
  <si>
    <t>第36回ジャパンオープン10ボール男子、同9ボール女子</t>
    <rPh sb="0" eb="1">
      <t>ダイ</t>
    </rPh>
    <rPh sb="3" eb="4">
      <t>カイ</t>
    </rPh>
    <rPh sb="17" eb="19">
      <t>ダンシ</t>
    </rPh>
    <rPh sb="20" eb="21">
      <t>ドウ</t>
    </rPh>
    <rPh sb="25" eb="27">
      <t>ジョシ</t>
    </rPh>
    <phoneticPr fontId="7"/>
  </si>
  <si>
    <t>第20回中部スポーツビリヤードフェア</t>
    <rPh sb="0" eb="1">
      <t>９</t>
    </rPh>
    <rPh sb="3" eb="4">
      <t>カイ</t>
    </rPh>
    <rPh sb="4" eb="6">
      <t>チュウブ</t>
    </rPh>
    <phoneticPr fontId="7"/>
  </si>
  <si>
    <t>第37回北陸オープン</t>
    <rPh sb="0" eb="1">
      <t>ダイ</t>
    </rPh>
    <rPh sb="3" eb="4">
      <t>カイ</t>
    </rPh>
    <rPh sb="4" eb="6">
      <t>ホクリク</t>
    </rPh>
    <phoneticPr fontId="7"/>
  </si>
  <si>
    <t>第56回全日本選手権大会 男子、同女子</t>
    <rPh sb="0" eb="1">
      <t>ダイ</t>
    </rPh>
    <rPh sb="3" eb="4">
      <t>カイ</t>
    </rPh>
    <rPh sb="4" eb="7">
      <t>ゼンニホン</t>
    </rPh>
    <rPh sb="7" eb="10">
      <t>センシュケン</t>
    </rPh>
    <rPh sb="10" eb="12">
      <t>タイカイ</t>
    </rPh>
    <rPh sb="13" eb="15">
      <t>ダンシ</t>
    </rPh>
    <rPh sb="16" eb="17">
      <t>ドウ</t>
    </rPh>
    <rPh sb="17" eb="19">
      <t>ジョシ</t>
    </rPh>
    <phoneticPr fontId="7"/>
  </si>
  <si>
    <t>第34回全日本プロ選手権　アダムジャパン杯</t>
    <rPh sb="0" eb="1">
      <t>ダイ</t>
    </rPh>
    <rPh sb="3" eb="4">
      <t>カイ</t>
    </rPh>
    <rPh sb="4" eb="7">
      <t>ゼンニホン</t>
    </rPh>
    <phoneticPr fontId="3"/>
  </si>
  <si>
    <t>第30回全日本レディース四ツ球選手権大会</t>
    <rPh sb="0" eb="1">
      <t>ダイ</t>
    </rPh>
    <rPh sb="3" eb="4">
      <t>カイ</t>
    </rPh>
    <rPh sb="4" eb="5">
      <t>ゼン</t>
    </rPh>
    <rPh sb="5" eb="7">
      <t>ニホン</t>
    </rPh>
    <rPh sb="12" eb="13">
      <t>ヨン</t>
    </rPh>
    <rPh sb="14" eb="15">
      <t>タマ</t>
    </rPh>
    <rPh sb="15" eb="18">
      <t>センシュケン</t>
    </rPh>
    <rPh sb="18" eb="20">
      <t>タイカイ</t>
    </rPh>
    <phoneticPr fontId="3"/>
  </si>
  <si>
    <t>第33回全日本プロ選手権　アダムジャパン杯</t>
    <rPh sb="0" eb="1">
      <t>ダイ</t>
    </rPh>
    <rPh sb="3" eb="4">
      <t>カイ</t>
    </rPh>
    <rPh sb="4" eb="7">
      <t>ゼンニホン</t>
    </rPh>
    <phoneticPr fontId="3"/>
  </si>
  <si>
    <t>第38回関東オープン</t>
    <phoneticPr fontId="3"/>
  </si>
  <si>
    <t>愛知</t>
    <rPh sb="0" eb="2">
      <t>アイチ</t>
    </rPh>
    <phoneticPr fontId="3"/>
  </si>
  <si>
    <t>第70回全日本アマチュアポケットビリヤード選手権大会</t>
    <rPh sb="0" eb="1">
      <t>ダイ</t>
    </rPh>
    <rPh sb="3" eb="4">
      <t>カイ</t>
    </rPh>
    <rPh sb="4" eb="7">
      <t>ゼンニホン</t>
    </rPh>
    <rPh sb="21" eb="26">
      <t>センシュケンタイカイ</t>
    </rPh>
    <phoneticPr fontId="3"/>
  </si>
  <si>
    <t>公認料過払い返金</t>
    <rPh sb="0" eb="5">
      <t>コウニンリョウカバラ</t>
    </rPh>
    <rPh sb="6" eb="8">
      <t>ヘンキン</t>
    </rPh>
    <phoneticPr fontId="7"/>
  </si>
  <si>
    <t>公認料支払い</t>
    <rPh sb="0" eb="3">
      <t>コウニンリョウ</t>
    </rPh>
    <rPh sb="3" eb="5">
      <t>シハラ</t>
    </rPh>
    <phoneticPr fontId="7"/>
  </si>
  <si>
    <t>振替2023/1/10</t>
    <rPh sb="0" eb="2">
      <t>フリカエ</t>
    </rPh>
    <phoneticPr fontId="3"/>
  </si>
  <si>
    <t>第54回全日本アマチュアカードル42/2選手権大会</t>
  </si>
  <si>
    <t>口座移動（寄付金）</t>
    <rPh sb="0" eb="4">
      <t>コウザイドウ</t>
    </rPh>
    <rPh sb="5" eb="8">
      <t>キフキン</t>
    </rPh>
    <phoneticPr fontId="7"/>
  </si>
  <si>
    <t>寄付金（口座間違い）</t>
    <rPh sb="0" eb="3">
      <t>キフキン</t>
    </rPh>
    <rPh sb="4" eb="8">
      <t>コウザマチガ</t>
    </rPh>
    <phoneticPr fontId="7"/>
  </si>
  <si>
    <t>協会</t>
    <rPh sb="0" eb="2">
      <t>キョウカイ</t>
    </rPh>
    <phoneticPr fontId="3"/>
  </si>
  <si>
    <t>4年度</t>
    <rPh sb="1" eb="3">
      <t>ネンド</t>
    </rPh>
    <phoneticPr fontId="7"/>
  </si>
  <si>
    <t>振替2023/3/10</t>
    <rPh sb="0" eb="2">
      <t>フリカエ</t>
    </rPh>
    <phoneticPr fontId="3"/>
  </si>
  <si>
    <t>第30回全日本レディース四ツ球選手権大会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</si>
</sst>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0_);[Red]\(0\)"/>
  </numFmts>
  <fonts count="84"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b/>
      <sz val="11"/>
      <color indexed="23"/>
      <name val="ＭＳ Ｐゴシック"/>
      <family val="3"/>
      <charset val="128"/>
    </font>
    <font>
      <sz val="6"/>
      <name val="ＭＳ Ｐ明朝"/>
      <family val="1"/>
      <charset val="128"/>
    </font>
    <font>
      <sz val="10"/>
      <name val="ＭＳ Ｐゴシック"/>
      <family val="3"/>
      <charset val="128"/>
    </font>
    <font>
      <sz val="10"/>
      <color indexed="10"/>
      <name val="ＭＳ Ｐゴシック"/>
      <family val="3"/>
      <charset val="128"/>
    </font>
    <font>
      <sz val="10"/>
      <color indexed="48"/>
      <name val="ＭＳ Ｐゴシック"/>
      <family val="3"/>
      <charset val="128"/>
    </font>
    <font>
      <sz val="11"/>
      <color indexed="48"/>
      <name val="ＭＳ Ｐゴシック"/>
      <family val="3"/>
      <charset val="128"/>
    </font>
    <font>
      <i/>
      <sz val="9"/>
      <name val="ＭＳ Ｐゴシック"/>
      <family val="3"/>
      <charset val="128"/>
    </font>
    <font>
      <sz val="11"/>
      <color indexed="10"/>
      <name val="ＭＳ Ｐゴシック"/>
      <family val="3"/>
      <charset val="128"/>
    </font>
    <font>
      <sz val="12"/>
      <name val="ＭＳ Ｐゴシック"/>
      <family val="3"/>
      <charset val="128"/>
    </font>
    <font>
      <sz val="10"/>
      <color indexed="17"/>
      <name val="ＭＳ Ｐゴシック"/>
      <family val="3"/>
      <charset val="128"/>
    </font>
    <font>
      <sz val="9"/>
      <name val="ＭＳ Ｐゴシック"/>
      <family val="3"/>
      <charset val="128"/>
    </font>
    <font>
      <sz val="10"/>
      <color indexed="12"/>
      <name val="ＭＳ Ｐゴシック"/>
      <family val="3"/>
      <charset val="128"/>
    </font>
    <font>
      <sz val="10"/>
      <color indexed="63"/>
      <name val="ＭＳ Ｐゴシック"/>
      <family val="3"/>
      <charset val="128"/>
    </font>
    <font>
      <b/>
      <sz val="11"/>
      <color indexed="17"/>
      <name val="ＭＳ Ｐ明朝"/>
      <family val="1"/>
      <charset val="128"/>
    </font>
    <font>
      <b/>
      <sz val="11"/>
      <name val="ＭＳ Ｐ明朝"/>
      <family val="1"/>
      <charset val="128"/>
    </font>
    <font>
      <sz val="10"/>
      <name val="ＭＳ Ｐ明朝"/>
      <family val="1"/>
      <charset val="128"/>
    </font>
    <font>
      <b/>
      <sz val="11"/>
      <name val="ＭＳ Ｐゴシック"/>
      <family val="3"/>
      <charset val="128"/>
    </font>
    <font>
      <sz val="16"/>
      <name val="ＭＳ Ｐ明朝"/>
      <family val="1"/>
      <charset val="128"/>
    </font>
    <font>
      <sz val="14"/>
      <name val="ＭＳ Ｐ明朝"/>
      <family val="1"/>
      <charset val="128"/>
    </font>
    <font>
      <sz val="16"/>
      <name val="ＭＳ Ｐゴシック"/>
      <family val="3"/>
      <charset val="128"/>
    </font>
    <font>
      <b/>
      <sz val="11"/>
      <color indexed="12"/>
      <name val="ＭＳ Ｐ明朝"/>
      <family val="1"/>
      <charset val="128"/>
    </font>
    <font>
      <b/>
      <sz val="11"/>
      <color indexed="55"/>
      <name val="ＭＳ Ｐ明朝"/>
      <family val="1"/>
      <charset val="128"/>
    </font>
    <font>
      <b/>
      <sz val="11"/>
      <color indexed="63"/>
      <name val="ＭＳ Ｐ明朝"/>
      <family val="1"/>
      <charset val="128"/>
    </font>
    <font>
      <b/>
      <sz val="18"/>
      <name val="HG教科書体"/>
      <family val="1"/>
      <charset val="128"/>
    </font>
    <font>
      <sz val="11"/>
      <name val="MS UI Gothic"/>
      <family val="3"/>
      <charset val="128"/>
    </font>
    <font>
      <sz val="11"/>
      <color indexed="23"/>
      <name val="ＭＳ Ｐゴシック"/>
      <family val="3"/>
      <charset val="128"/>
    </font>
    <font>
      <sz val="11"/>
      <color indexed="21"/>
      <name val="ＭＳ Ｐゴシック"/>
      <family val="3"/>
      <charset val="128"/>
    </font>
    <font>
      <b/>
      <sz val="12"/>
      <name val="ＭＳ Ｐゴシック"/>
      <family val="3"/>
      <charset val="128"/>
    </font>
    <font>
      <b/>
      <sz val="12"/>
      <name val="ＭＳ Ｐ明朝"/>
      <family val="1"/>
      <charset val="128"/>
    </font>
    <font>
      <sz val="11"/>
      <color rgb="FFFF0000"/>
      <name val="ＭＳ Ｐゴシック"/>
      <family val="3"/>
      <charset val="128"/>
    </font>
    <font>
      <sz val="11"/>
      <color rgb="FF0070C0"/>
      <name val="ＭＳ Ｐゴシック"/>
      <family val="3"/>
      <charset val="128"/>
    </font>
    <font>
      <i/>
      <sz val="9"/>
      <color rgb="FFFF0000"/>
      <name val="ＭＳ Ｐゴシック"/>
      <family val="3"/>
      <charset val="128"/>
    </font>
    <font>
      <i/>
      <sz val="11"/>
      <color rgb="FF0070C0"/>
      <name val="ＭＳ Ｐゴシック"/>
      <family val="3"/>
      <charset val="128"/>
    </font>
    <font>
      <sz val="10"/>
      <color rgb="FF0070C0"/>
      <name val="ＭＳ Ｐゴシック"/>
      <family val="3"/>
      <charset val="128"/>
    </font>
    <font>
      <sz val="10"/>
      <color rgb="FFFF0000"/>
      <name val="ＭＳ Ｐゴシック"/>
      <family val="3"/>
      <charset val="128"/>
    </font>
    <font>
      <sz val="11"/>
      <color theme="0" tint="-0.34998626667073579"/>
      <name val="ＭＳ Ｐゴシック"/>
      <family val="3"/>
      <charset val="128"/>
    </font>
    <font>
      <sz val="10"/>
      <color rgb="FF333333"/>
      <name val="ＭＳ Ｐ明朝"/>
      <family val="1"/>
      <charset val="128"/>
    </font>
    <font>
      <sz val="11"/>
      <color theme="0" tint="-0.499984740745262"/>
      <name val="ＭＳ Ｐ明朝"/>
      <family val="1"/>
      <charset val="128"/>
    </font>
    <font>
      <sz val="11"/>
      <color theme="4" tint="-0.249977111117893"/>
      <name val="ＭＳ Ｐ明朝"/>
      <family val="1"/>
      <charset val="128"/>
    </font>
    <font>
      <sz val="12"/>
      <color rgb="FF808000"/>
      <name val="ＭＳ ゴシック"/>
      <family val="3"/>
      <charset val="128"/>
    </font>
    <font>
      <b/>
      <sz val="12"/>
      <color rgb="FFFF0000"/>
      <name val="ＭＳ Ｐ明朝"/>
      <family val="1"/>
      <charset val="128"/>
    </font>
    <font>
      <b/>
      <sz val="11"/>
      <color rgb="FFC00000"/>
      <name val="ＭＳ Ｐ明朝"/>
      <family val="1"/>
      <charset val="128"/>
    </font>
    <font>
      <b/>
      <sz val="11"/>
      <color rgb="FF0070C0"/>
      <name val="ＭＳ Ｐ明朝"/>
      <family val="1"/>
      <charset val="128"/>
    </font>
    <font>
      <b/>
      <sz val="11"/>
      <color theme="0" tint="-0.34998626667073579"/>
      <name val="ＭＳ Ｐ明朝"/>
      <family val="1"/>
      <charset val="128"/>
    </font>
    <font>
      <b/>
      <sz val="11"/>
      <color theme="8" tint="-0.249977111117893"/>
      <name val="ＭＳ Ｐ明朝"/>
      <family val="1"/>
      <charset val="128"/>
    </font>
    <font>
      <sz val="22"/>
      <color theme="5" tint="-0.249977111117893"/>
      <name val="HGS行書体"/>
      <family val="4"/>
      <charset val="128"/>
    </font>
    <font>
      <sz val="10"/>
      <color theme="0" tint="-0.499984740745262"/>
      <name val="ＭＳ Ｐゴシック"/>
      <family val="3"/>
      <charset val="128"/>
    </font>
    <font>
      <b/>
      <sz val="10"/>
      <color theme="0" tint="-0.499984740745262"/>
      <name val="ＭＳ Ｐゴシック"/>
      <family val="3"/>
      <charset val="128"/>
    </font>
    <font>
      <b/>
      <sz val="11"/>
      <color theme="0" tint="-0.499984740745262"/>
      <name val="ＭＳ Ｐ明朝"/>
      <family val="1"/>
      <charset val="128"/>
    </font>
    <font>
      <sz val="11"/>
      <color rgb="FFFF33CC"/>
      <name val="ＭＳ Ｐゴシック"/>
      <family val="3"/>
      <charset val="128"/>
    </font>
    <font>
      <b/>
      <sz val="11"/>
      <color rgb="FF1B9D91"/>
      <name val="ＭＳ Ｐ明朝"/>
      <family val="1"/>
      <charset val="128"/>
    </font>
    <font>
      <b/>
      <sz val="11"/>
      <color theme="2" tint="-0.249977111117893"/>
      <name val="ＭＳ Ｐ明朝"/>
      <family val="1"/>
      <charset val="128"/>
    </font>
    <font>
      <b/>
      <sz val="10"/>
      <color rgb="FFFF0000"/>
      <name val="ＭＳ Ｐゴシック"/>
      <family val="3"/>
      <charset val="128"/>
    </font>
    <font>
      <b/>
      <sz val="9"/>
      <color rgb="FFFF0000"/>
      <name val="ＭＳ Ｐゴシック"/>
      <family val="3"/>
      <charset val="128"/>
    </font>
    <font>
      <b/>
      <sz val="10"/>
      <color rgb="FF0070C0"/>
      <name val="ＭＳ Ｐゴシック"/>
      <family val="3"/>
      <charset val="128"/>
    </font>
    <font>
      <sz val="11"/>
      <color theme="4" tint="-0.249977111117893"/>
      <name val="ＭＳ Ｐゴシック"/>
      <family val="3"/>
      <charset val="128"/>
    </font>
    <font>
      <b/>
      <sz val="11"/>
      <color rgb="FFFF0000"/>
      <name val="ＭＳ Ｐゴシック"/>
      <family val="3"/>
      <charset val="128"/>
    </font>
    <font>
      <b/>
      <sz val="11"/>
      <color rgb="FF0070C0"/>
      <name val="ＭＳ Ｐゴシック"/>
      <family val="3"/>
      <charset val="128"/>
    </font>
    <font>
      <sz val="11"/>
      <color rgb="FFFF0000"/>
      <name val="ＭＳ Ｐ明朝"/>
      <family val="1"/>
      <charset val="128"/>
    </font>
    <font>
      <sz val="11"/>
      <color theme="1"/>
      <name val="ＭＳ Ｐゴシック"/>
      <family val="3"/>
      <charset val="128"/>
    </font>
    <font>
      <sz val="11"/>
      <color theme="0" tint="-0.249977111117893"/>
      <name val="ＭＳ Ｐゴシック"/>
      <family val="3"/>
      <charset val="128"/>
    </font>
    <font>
      <b/>
      <sz val="11"/>
      <color rgb="FFFF0000"/>
      <name val="ＭＳ Ｐ明朝"/>
      <family val="1"/>
      <charset val="128"/>
    </font>
    <font>
      <b/>
      <sz val="11"/>
      <color theme="4"/>
      <name val="ＭＳ Ｐ明朝"/>
      <family val="1"/>
      <charset val="128"/>
    </font>
    <font>
      <sz val="10"/>
      <color theme="1"/>
      <name val="ＭＳ Ｐゴシック"/>
      <family val="3"/>
      <charset val="128"/>
    </font>
    <font>
      <b/>
      <sz val="12"/>
      <color theme="0"/>
      <name val="ＭＳ Ｐ明朝"/>
      <family val="1"/>
      <charset val="128"/>
    </font>
    <font>
      <sz val="18"/>
      <name val="ＭＳ Ｐゴシック"/>
      <family val="3"/>
      <charset val="128"/>
    </font>
    <font>
      <i/>
      <sz val="12"/>
      <name val="ＭＳ Ｐゴシック"/>
      <family val="3"/>
      <charset val="128"/>
    </font>
    <font>
      <sz val="10"/>
      <color theme="4" tint="-0.249977111117893"/>
      <name val="ＭＳ Ｐゴシック"/>
      <family val="3"/>
      <charset val="128"/>
    </font>
    <font>
      <sz val="8"/>
      <name val="ＭＳ Ｐゴシック"/>
      <family val="3"/>
      <charset val="128"/>
    </font>
    <font>
      <sz val="11"/>
      <color rgb="FFC00000"/>
      <name val="ＭＳ Ｐ明朝"/>
      <family val="1"/>
      <charset val="128"/>
    </font>
    <font>
      <b/>
      <sz val="12"/>
      <color rgb="FFFF0000"/>
      <name val="ＭＳ Ｐゴシック"/>
      <family val="3"/>
      <charset val="128"/>
    </font>
    <font>
      <strike/>
      <sz val="10"/>
      <name val="ＭＳ Ｐゴシック"/>
      <family val="3"/>
      <charset val="128"/>
    </font>
    <font>
      <b/>
      <strike/>
      <sz val="11"/>
      <color rgb="FFC00000"/>
      <name val="ＭＳ Ｐゴシック"/>
      <family val="3"/>
      <charset val="128"/>
    </font>
    <font>
      <b/>
      <strike/>
      <sz val="11"/>
      <color rgb="FFC00000"/>
      <name val="ＭＳ Ｐ明朝"/>
      <family val="1"/>
      <charset val="128"/>
    </font>
    <font>
      <strike/>
      <sz val="10"/>
      <color rgb="FFFF0000"/>
      <name val="ＭＳ Ｐゴシック"/>
      <family val="3"/>
      <charset val="128"/>
    </font>
    <font>
      <u/>
      <sz val="11"/>
      <color theme="10"/>
      <name val="ＭＳ Ｐゴシック"/>
      <family val="3"/>
      <charset val="128"/>
    </font>
    <font>
      <b/>
      <u/>
      <sz val="12"/>
      <name val="ＭＳ Ｐ明朝"/>
      <family val="1"/>
      <charset val="128"/>
    </font>
    <font>
      <b/>
      <sz val="11"/>
      <color theme="2" tint="-0.249977111117893"/>
      <name val="ＭＳ Ｐゴシック"/>
      <family val="3"/>
      <charset val="128"/>
    </font>
  </fonts>
  <fills count="1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FFCCFF"/>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CCECFF"/>
        <bgColor indexed="64"/>
      </patternFill>
    </fill>
    <fill>
      <patternFill patternType="solid">
        <fgColor theme="5" tint="0.79998168889431442"/>
        <bgColor indexed="64"/>
      </patternFill>
    </fill>
    <fill>
      <patternFill patternType="solid">
        <fgColor theme="2"/>
        <bgColor indexed="64"/>
      </patternFill>
    </fill>
  </fills>
  <borders count="273">
    <border>
      <left/>
      <right/>
      <top/>
      <bottom/>
      <diagonal/>
    </border>
    <border>
      <left style="thin">
        <color indexed="64"/>
      </left>
      <right style="thin">
        <color indexed="64"/>
      </right>
      <top style="thin">
        <color indexed="64"/>
      </top>
      <bottom style="thin">
        <color indexed="64"/>
      </bottom>
      <diagonal/>
    </border>
    <border>
      <left/>
      <right/>
      <top/>
      <bottom style="thin">
        <color indexed="10"/>
      </bottom>
      <diagonal/>
    </border>
    <border>
      <left style="thin">
        <color indexed="10"/>
      </left>
      <right/>
      <top/>
      <bottom style="hair">
        <color indexed="64"/>
      </bottom>
      <diagonal/>
    </border>
    <border>
      <left/>
      <right/>
      <top/>
      <bottom style="hair">
        <color indexed="64"/>
      </bottom>
      <diagonal/>
    </border>
    <border>
      <left style="thin">
        <color indexed="10"/>
      </left>
      <right style="hair">
        <color indexed="64"/>
      </right>
      <top/>
      <bottom style="hair">
        <color indexed="64"/>
      </bottom>
      <diagonal/>
    </border>
    <border>
      <left style="thin">
        <color indexed="10"/>
      </left>
      <right style="thin">
        <color indexed="10"/>
      </right>
      <top/>
      <bottom style="hair">
        <color indexed="64"/>
      </bottom>
      <diagonal/>
    </border>
    <border>
      <left style="thin">
        <color indexed="10"/>
      </left>
      <right/>
      <top style="hair">
        <color indexed="64"/>
      </top>
      <bottom style="hair">
        <color indexed="64"/>
      </bottom>
      <diagonal/>
    </border>
    <border>
      <left style="hair">
        <color indexed="64"/>
      </left>
      <right style="thin">
        <color indexed="10"/>
      </right>
      <top style="hair">
        <color indexed="64"/>
      </top>
      <bottom style="hair">
        <color indexed="64"/>
      </bottom>
      <diagonal/>
    </border>
    <border>
      <left/>
      <right/>
      <top style="hair">
        <color indexed="64"/>
      </top>
      <bottom style="hair">
        <color indexed="64"/>
      </bottom>
      <diagonal/>
    </border>
    <border>
      <left style="thin">
        <color indexed="10"/>
      </left>
      <right style="hair">
        <color indexed="64"/>
      </right>
      <top style="hair">
        <color indexed="64"/>
      </top>
      <bottom style="hair">
        <color indexed="64"/>
      </bottom>
      <diagonal/>
    </border>
    <border>
      <left style="thin">
        <color indexed="10"/>
      </left>
      <right style="thin">
        <color indexed="10"/>
      </right>
      <top style="hair">
        <color indexed="64"/>
      </top>
      <bottom style="hair">
        <color indexed="64"/>
      </bottom>
      <diagonal/>
    </border>
    <border>
      <left style="thin">
        <color indexed="10"/>
      </left>
      <right/>
      <top style="hair">
        <color indexed="64"/>
      </top>
      <bottom style="thick">
        <color indexed="10"/>
      </bottom>
      <diagonal/>
    </border>
    <border>
      <left/>
      <right/>
      <top style="hair">
        <color indexed="64"/>
      </top>
      <bottom style="thick">
        <color indexed="10"/>
      </bottom>
      <diagonal/>
    </border>
    <border>
      <left style="thin">
        <color indexed="10"/>
      </left>
      <right style="hair">
        <color indexed="64"/>
      </right>
      <top style="hair">
        <color indexed="64"/>
      </top>
      <bottom style="thick">
        <color indexed="10"/>
      </bottom>
      <diagonal/>
    </border>
    <border>
      <left style="thin">
        <color indexed="10"/>
      </left>
      <right style="thin">
        <color indexed="10"/>
      </right>
      <top style="hair">
        <color indexed="64"/>
      </top>
      <bottom style="thick">
        <color indexed="1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10"/>
      </right>
      <top style="hair">
        <color indexed="64"/>
      </top>
      <bottom style="hair">
        <color indexed="64"/>
      </bottom>
      <diagonal/>
    </border>
    <border>
      <left style="thin">
        <color indexed="10"/>
      </left>
      <right/>
      <top style="hair">
        <color indexed="64"/>
      </top>
      <bottom/>
      <diagonal/>
    </border>
    <border>
      <left/>
      <right/>
      <top style="hair">
        <color indexed="64"/>
      </top>
      <bottom/>
      <diagonal/>
    </border>
    <border>
      <left style="thin">
        <color indexed="10"/>
      </left>
      <right style="hair">
        <color indexed="64"/>
      </right>
      <top style="hair">
        <color indexed="64"/>
      </top>
      <bottom/>
      <diagonal/>
    </border>
    <border>
      <left style="thin">
        <color indexed="10"/>
      </left>
      <right style="thin">
        <color indexed="10"/>
      </right>
      <top style="hair">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thin">
        <color indexed="64"/>
      </left>
      <right style="thin">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10"/>
      </left>
      <right style="hair">
        <color indexed="64"/>
      </right>
      <top/>
      <bottom/>
      <diagonal/>
    </border>
    <border>
      <left style="thin">
        <color indexed="10"/>
      </left>
      <right/>
      <top/>
      <bottom/>
      <diagonal/>
    </border>
    <border>
      <left style="thin">
        <color indexed="10"/>
      </left>
      <right style="thin">
        <color indexed="10"/>
      </right>
      <top/>
      <bottom style="thick">
        <color indexed="10"/>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right style="thin">
        <color indexed="10"/>
      </right>
      <top/>
      <bottom style="hair">
        <color indexed="64"/>
      </bottom>
      <diagonal/>
    </border>
    <border>
      <left/>
      <right style="thin">
        <color indexed="10"/>
      </right>
      <top/>
      <bottom/>
      <diagonal/>
    </border>
    <border>
      <left style="medium">
        <color indexed="64"/>
      </left>
      <right/>
      <top style="medium">
        <color indexed="64"/>
      </top>
      <bottom style="medium">
        <color indexed="64"/>
      </bottom>
      <diagonal/>
    </border>
    <border>
      <left/>
      <right style="hair">
        <color indexed="64"/>
      </right>
      <top style="thin">
        <color indexed="64"/>
      </top>
      <bottom/>
      <diagonal/>
    </border>
    <border>
      <left/>
      <right style="hair">
        <color indexed="64"/>
      </right>
      <top/>
      <bottom style="double">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10"/>
      </left>
      <right style="thin">
        <color indexed="10"/>
      </right>
      <top/>
      <bottom/>
      <diagonal/>
    </border>
    <border>
      <left style="thin">
        <color indexed="64"/>
      </left>
      <right style="thin">
        <color indexed="64"/>
      </right>
      <top style="hair">
        <color indexed="64"/>
      </top>
      <bottom style="medium">
        <color indexed="64"/>
      </bottom>
      <diagonal/>
    </border>
    <border>
      <left/>
      <right style="thin">
        <color indexed="10"/>
      </right>
      <top style="hair">
        <color indexed="64"/>
      </top>
      <bottom style="thick">
        <color indexed="10"/>
      </bottom>
      <diagonal/>
    </border>
    <border>
      <left/>
      <right style="thin">
        <color indexed="10"/>
      </right>
      <top style="hair">
        <color indexed="64"/>
      </top>
      <bottom/>
      <diagonal/>
    </border>
    <border>
      <left style="hair">
        <color indexed="64"/>
      </left>
      <right style="thin">
        <color indexed="10"/>
      </right>
      <top/>
      <bottom style="hair">
        <color indexed="64"/>
      </bottom>
      <diagonal/>
    </border>
    <border>
      <left style="hair">
        <color indexed="64"/>
      </left>
      <right style="thin">
        <color indexed="10"/>
      </right>
      <top style="hair">
        <color indexed="64"/>
      </top>
      <bottom style="thick">
        <color indexed="10"/>
      </bottom>
      <diagonal/>
    </border>
    <border>
      <left style="hair">
        <color indexed="64"/>
      </left>
      <right style="thin">
        <color indexed="10"/>
      </right>
      <top style="hair">
        <color indexed="64"/>
      </top>
      <bottom/>
      <diagonal/>
    </border>
    <border>
      <left style="hair">
        <color indexed="64"/>
      </left>
      <right style="thin">
        <color indexed="10"/>
      </right>
      <top/>
      <bottom/>
      <diagonal/>
    </border>
    <border>
      <left/>
      <right/>
      <top style="medium">
        <color indexed="64"/>
      </top>
      <bottom style="medium">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thin">
        <color indexed="64"/>
      </top>
      <bottom style="thin">
        <color indexed="64"/>
      </bottom>
      <diagonal/>
    </border>
    <border>
      <left style="thin">
        <color indexed="10"/>
      </left>
      <right style="thin">
        <color indexed="10"/>
      </right>
      <top style="thin">
        <color indexed="10"/>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double">
        <color indexed="64"/>
      </top>
      <bottom/>
      <diagonal/>
    </border>
    <border>
      <left/>
      <right style="thin">
        <color indexed="64"/>
      </right>
      <top style="double">
        <color indexed="64"/>
      </top>
      <bottom/>
      <diagonal/>
    </border>
    <border>
      <left/>
      <right/>
      <top/>
      <bottom style="medium">
        <color indexed="64"/>
      </bottom>
      <diagonal/>
    </border>
    <border>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10"/>
      </left>
      <right/>
      <top style="thin">
        <color indexed="10"/>
      </top>
      <bottom style="double">
        <color theme="3" tint="0.39994506668294322"/>
      </bottom>
      <diagonal/>
    </border>
    <border>
      <left/>
      <right/>
      <top style="thin">
        <color indexed="10"/>
      </top>
      <bottom style="double">
        <color theme="3" tint="0.39994506668294322"/>
      </bottom>
      <diagonal/>
    </border>
    <border>
      <left style="thin">
        <color indexed="10"/>
      </left>
      <right style="hair">
        <color indexed="64"/>
      </right>
      <top style="thin">
        <color indexed="10"/>
      </top>
      <bottom style="double">
        <color theme="3" tint="0.39994506668294322"/>
      </bottom>
      <diagonal/>
    </border>
    <border>
      <left style="thin">
        <color indexed="10"/>
      </left>
      <right style="thin">
        <color indexed="10"/>
      </right>
      <top style="thin">
        <color indexed="10"/>
      </top>
      <bottom style="double">
        <color theme="3" tint="0.39994506668294322"/>
      </bottom>
      <diagonal/>
    </border>
    <border>
      <left style="thin">
        <color indexed="10"/>
      </left>
      <right/>
      <top style="hair">
        <color indexed="64"/>
      </top>
      <bottom style="thick">
        <color theme="3" tint="0.39994506668294322"/>
      </bottom>
      <diagonal/>
    </border>
    <border>
      <left/>
      <right/>
      <top style="hair">
        <color indexed="64"/>
      </top>
      <bottom style="thick">
        <color theme="3" tint="0.39994506668294322"/>
      </bottom>
      <diagonal/>
    </border>
    <border>
      <left style="thin">
        <color indexed="10"/>
      </left>
      <right style="hair">
        <color indexed="64"/>
      </right>
      <top style="hair">
        <color indexed="64"/>
      </top>
      <bottom style="thick">
        <color theme="3" tint="0.39994506668294322"/>
      </bottom>
      <diagonal/>
    </border>
    <border>
      <left style="thin">
        <color indexed="10"/>
      </left>
      <right style="thin">
        <color indexed="10"/>
      </right>
      <top style="hair">
        <color indexed="64"/>
      </top>
      <bottom style="thick">
        <color theme="3" tint="0.39994506668294322"/>
      </bottom>
      <diagonal/>
    </border>
    <border>
      <left style="thin">
        <color indexed="10"/>
      </left>
      <right/>
      <top style="hair">
        <color indexed="64"/>
      </top>
      <bottom style="thick">
        <color rgb="FF0070C0"/>
      </bottom>
      <diagonal/>
    </border>
    <border>
      <left/>
      <right/>
      <top style="hair">
        <color indexed="64"/>
      </top>
      <bottom style="thick">
        <color rgb="FF0070C0"/>
      </bottom>
      <diagonal/>
    </border>
    <border>
      <left style="thin">
        <color indexed="10"/>
      </left>
      <right style="hair">
        <color indexed="64"/>
      </right>
      <top style="hair">
        <color indexed="64"/>
      </top>
      <bottom style="thick">
        <color rgb="FF0070C0"/>
      </bottom>
      <diagonal/>
    </border>
    <border>
      <left style="thin">
        <color indexed="10"/>
      </left>
      <right style="thin">
        <color indexed="10"/>
      </right>
      <top style="hair">
        <color indexed="64"/>
      </top>
      <bottom style="thick">
        <color rgb="FF0070C0"/>
      </bottom>
      <diagonal/>
    </border>
    <border>
      <left style="thin">
        <color indexed="10"/>
      </left>
      <right/>
      <top style="hair">
        <color indexed="64"/>
      </top>
      <bottom style="thick">
        <color theme="4" tint="-0.24994659260841701"/>
      </bottom>
      <diagonal/>
    </border>
    <border>
      <left/>
      <right/>
      <top style="hair">
        <color indexed="64"/>
      </top>
      <bottom style="thick">
        <color theme="4" tint="-0.24994659260841701"/>
      </bottom>
      <diagonal/>
    </border>
    <border>
      <left style="thin">
        <color indexed="10"/>
      </left>
      <right style="hair">
        <color indexed="64"/>
      </right>
      <top style="hair">
        <color indexed="64"/>
      </top>
      <bottom style="thick">
        <color theme="4" tint="-0.24994659260841701"/>
      </bottom>
      <diagonal/>
    </border>
    <border>
      <left style="thin">
        <color indexed="10"/>
      </left>
      <right style="thin">
        <color indexed="10"/>
      </right>
      <top style="hair">
        <color indexed="64"/>
      </top>
      <bottom style="thick">
        <color theme="4" tint="-0.24994659260841701"/>
      </bottom>
      <diagonal/>
    </border>
    <border>
      <left/>
      <right style="thin">
        <color rgb="FFFF0000"/>
      </right>
      <top style="hair">
        <color indexed="64"/>
      </top>
      <bottom style="hair">
        <color indexed="64"/>
      </bottom>
      <diagonal/>
    </border>
    <border>
      <left style="thin">
        <color rgb="FFFF0000"/>
      </left>
      <right style="thin">
        <color rgb="FFFF0000"/>
      </right>
      <top style="hair">
        <color indexed="64"/>
      </top>
      <bottom style="hair">
        <color indexed="64"/>
      </bottom>
      <diagonal/>
    </border>
    <border>
      <left style="thin">
        <color rgb="FFFF0000"/>
      </left>
      <right/>
      <top/>
      <bottom/>
      <diagonal/>
    </border>
    <border>
      <left style="thin">
        <color indexed="10"/>
      </left>
      <right style="thin">
        <color indexed="10"/>
      </right>
      <top style="thick">
        <color theme="4" tint="-0.24994659260841701"/>
      </top>
      <bottom style="hair">
        <color theme="4" tint="-0.24994659260841701"/>
      </bottom>
      <diagonal/>
    </border>
    <border>
      <left style="thin">
        <color indexed="10"/>
      </left>
      <right style="thin">
        <color indexed="10"/>
      </right>
      <top style="hair">
        <color theme="4" tint="-0.24994659260841701"/>
      </top>
      <bottom style="hair">
        <color theme="4" tint="-0.24994659260841701"/>
      </bottom>
      <diagonal/>
    </border>
    <border>
      <left style="thin">
        <color rgb="FFFF0000"/>
      </left>
      <right/>
      <top style="hair">
        <color theme="4" tint="-0.24994659260841701"/>
      </top>
      <bottom style="hair">
        <color theme="4" tint="-0.24994659260841701"/>
      </bottom>
      <diagonal/>
    </border>
    <border>
      <left style="thin">
        <color rgb="FFFF0000"/>
      </left>
      <right style="thin">
        <color rgb="FFFF0000"/>
      </right>
      <top style="hair">
        <color theme="4" tint="-0.24994659260841701"/>
      </top>
      <bottom style="hair">
        <color theme="4" tint="-0.24994659260841701"/>
      </bottom>
      <diagonal/>
    </border>
    <border>
      <left style="thin">
        <color rgb="FFFF0000"/>
      </left>
      <right style="thin">
        <color rgb="FFFF0000"/>
      </right>
      <top/>
      <bottom style="hair">
        <color theme="4" tint="-0.24994659260841701"/>
      </bottom>
      <diagonal/>
    </border>
    <border>
      <left style="thin">
        <color rgb="FFFF0000"/>
      </left>
      <right style="thin">
        <color rgb="FFFF0000"/>
      </right>
      <top style="hair">
        <color theme="4" tint="-0.24994659260841701"/>
      </top>
      <bottom style="thick">
        <color indexed="10"/>
      </bottom>
      <diagonal/>
    </border>
    <border>
      <left style="thin">
        <color rgb="FFFF0000"/>
      </left>
      <right style="thin">
        <color indexed="10"/>
      </right>
      <top style="hair">
        <color theme="4" tint="-0.24994659260841701"/>
      </top>
      <bottom style="hair">
        <color theme="4" tint="-0.24994659260841701"/>
      </bottom>
      <diagonal/>
    </border>
    <border>
      <left style="thin">
        <color rgb="FFFF0000"/>
      </left>
      <right style="thin">
        <color indexed="10"/>
      </right>
      <top style="hair">
        <color theme="4" tint="-0.24994659260841701"/>
      </top>
      <bottom style="thick">
        <color indexed="10"/>
      </bottom>
      <diagonal/>
    </border>
    <border>
      <left style="thin">
        <color rgb="FFFF0000"/>
      </left>
      <right style="thin">
        <color indexed="10"/>
      </right>
      <top/>
      <bottom style="hair">
        <color theme="4" tint="-0.24994659260841701"/>
      </bottom>
      <diagonal/>
    </border>
    <border>
      <left/>
      <right style="thin">
        <color indexed="10"/>
      </right>
      <top style="hair">
        <color theme="4" tint="-0.24994659260841701"/>
      </top>
      <bottom/>
      <diagonal/>
    </border>
    <border>
      <left/>
      <right style="thin">
        <color indexed="10"/>
      </right>
      <top style="thin">
        <color indexed="10"/>
      </top>
      <bottom style="double">
        <color theme="3" tint="0.39994506668294322"/>
      </bottom>
      <diagonal/>
    </border>
    <border>
      <left/>
      <right style="thin">
        <color indexed="10"/>
      </right>
      <top style="hair">
        <color indexed="64"/>
      </top>
      <bottom style="thick">
        <color theme="3" tint="0.39994506668294322"/>
      </bottom>
      <diagonal/>
    </border>
    <border>
      <left/>
      <right style="thin">
        <color indexed="10"/>
      </right>
      <top style="hair">
        <color indexed="64"/>
      </top>
      <bottom style="thick">
        <color rgb="FF0070C0"/>
      </bottom>
      <diagonal/>
    </border>
    <border>
      <left/>
      <right style="thin">
        <color indexed="10"/>
      </right>
      <top style="hair">
        <color indexed="64"/>
      </top>
      <bottom style="thick">
        <color theme="4" tint="-0.24994659260841701"/>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hair">
        <color indexed="64"/>
      </left>
      <right style="thin">
        <color indexed="10"/>
      </right>
      <top style="thin">
        <color indexed="10"/>
      </top>
      <bottom style="double">
        <color theme="3" tint="0.39994506668294322"/>
      </bottom>
      <diagonal/>
    </border>
    <border>
      <left style="hair">
        <color indexed="64"/>
      </left>
      <right style="thin">
        <color indexed="10"/>
      </right>
      <top style="hair">
        <color indexed="64"/>
      </top>
      <bottom style="thick">
        <color theme="3" tint="0.39994506668294322"/>
      </bottom>
      <diagonal/>
    </border>
    <border>
      <left style="hair">
        <color indexed="64"/>
      </left>
      <right style="thin">
        <color indexed="10"/>
      </right>
      <top style="hair">
        <color indexed="64"/>
      </top>
      <bottom style="thick">
        <color rgb="FF0070C0"/>
      </bottom>
      <diagonal/>
    </border>
    <border>
      <left style="hair">
        <color indexed="64"/>
      </left>
      <right style="thin">
        <color indexed="10"/>
      </right>
      <top style="hair">
        <color indexed="64"/>
      </top>
      <bottom style="thick">
        <color theme="4" tint="-0.24994659260841701"/>
      </bottom>
      <diagonal/>
    </border>
    <border>
      <left/>
      <right style="thin">
        <color rgb="FFFF0000"/>
      </right>
      <top style="hair">
        <color indexed="64"/>
      </top>
      <bottom/>
      <diagonal/>
    </border>
    <border>
      <left/>
      <right style="thin">
        <color rgb="FFFF0000"/>
      </right>
      <top/>
      <bottom/>
      <diagonal/>
    </border>
    <border>
      <left/>
      <right style="thin">
        <color rgb="FFFF0000"/>
      </right>
      <top/>
      <bottom style="hair">
        <color indexed="64"/>
      </bottom>
      <diagonal/>
    </border>
    <border>
      <left/>
      <right style="thin">
        <color rgb="FFFF0000"/>
      </right>
      <top/>
      <bottom style="thick">
        <color indexed="10"/>
      </bottom>
      <diagonal/>
    </border>
    <border>
      <left style="thin">
        <color indexed="10"/>
      </left>
      <right style="thin">
        <color indexed="10"/>
      </right>
      <top style="thick">
        <color theme="4" tint="-0.24994659260841701"/>
      </top>
      <bottom style="hair">
        <color indexed="64"/>
      </bottom>
      <diagonal/>
    </border>
    <border>
      <left style="thin">
        <color indexed="10"/>
      </left>
      <right/>
      <top style="thick">
        <color theme="4" tint="-0.24994659260841701"/>
      </top>
      <bottom style="hair">
        <color indexed="64"/>
      </bottom>
      <diagonal/>
    </border>
    <border>
      <left/>
      <right style="thin">
        <color indexed="10"/>
      </right>
      <top style="thick">
        <color theme="4" tint="-0.24994659260841701"/>
      </top>
      <bottom style="hair">
        <color indexed="64"/>
      </bottom>
      <diagonal/>
    </border>
    <border>
      <left/>
      <right/>
      <top style="thick">
        <color theme="4" tint="-0.24994659260841701"/>
      </top>
      <bottom style="hair">
        <color indexed="64"/>
      </bottom>
      <diagonal/>
    </border>
    <border>
      <left style="thin">
        <color indexed="10"/>
      </left>
      <right style="hair">
        <color indexed="64"/>
      </right>
      <top style="thick">
        <color theme="4" tint="-0.24994659260841701"/>
      </top>
      <bottom style="hair">
        <color indexed="64"/>
      </bottom>
      <diagonal/>
    </border>
    <border>
      <left style="hair">
        <color indexed="64"/>
      </left>
      <right style="thin">
        <color indexed="10"/>
      </right>
      <top style="thick">
        <color theme="4" tint="-0.24994659260841701"/>
      </top>
      <bottom style="hair">
        <color indexed="64"/>
      </bottom>
      <diagonal/>
    </border>
    <border>
      <left/>
      <right/>
      <top/>
      <bottom style="medium">
        <color theme="8"/>
      </bottom>
      <diagonal/>
    </border>
    <border>
      <left style="thin">
        <color indexed="10"/>
      </left>
      <right/>
      <top style="hair">
        <color indexed="64"/>
      </top>
      <bottom style="medium">
        <color theme="8"/>
      </bottom>
      <diagonal/>
    </border>
    <border>
      <left/>
      <right style="thin">
        <color indexed="10"/>
      </right>
      <top style="hair">
        <color indexed="64"/>
      </top>
      <bottom style="medium">
        <color theme="8"/>
      </bottom>
      <diagonal/>
    </border>
    <border>
      <left style="thin">
        <color indexed="10"/>
      </left>
      <right style="hair">
        <color indexed="64"/>
      </right>
      <top style="hair">
        <color indexed="64"/>
      </top>
      <bottom style="medium">
        <color theme="8"/>
      </bottom>
      <diagonal/>
    </border>
    <border>
      <left style="hair">
        <color indexed="64"/>
      </left>
      <right style="thin">
        <color indexed="10"/>
      </right>
      <top style="hair">
        <color indexed="64"/>
      </top>
      <bottom style="medium">
        <color theme="8"/>
      </bottom>
      <diagonal/>
    </border>
    <border>
      <left style="thin">
        <color indexed="10"/>
      </left>
      <right style="thin">
        <color indexed="10"/>
      </right>
      <top style="hair">
        <color indexed="64"/>
      </top>
      <bottom style="medium">
        <color theme="8"/>
      </bottom>
      <diagonal/>
    </border>
    <border>
      <left style="thin">
        <color indexed="10"/>
      </left>
      <right style="thin">
        <color indexed="10"/>
      </right>
      <top/>
      <bottom style="medium">
        <color theme="8"/>
      </bottom>
      <diagonal/>
    </border>
    <border>
      <left style="thin">
        <color rgb="FFFF0000"/>
      </left>
      <right style="thin">
        <color rgb="FFFF0000"/>
      </right>
      <top/>
      <bottom/>
      <diagonal/>
    </border>
    <border>
      <left style="thin">
        <color rgb="FFFF0000"/>
      </left>
      <right style="thin">
        <color rgb="FFFF0000"/>
      </right>
      <top style="hair">
        <color indexed="64"/>
      </top>
      <bottom style="medium">
        <color theme="8"/>
      </bottom>
      <diagonal/>
    </border>
    <border>
      <left style="thin">
        <color rgb="FFFF0000"/>
      </left>
      <right style="thin">
        <color indexed="10"/>
      </right>
      <top style="hair">
        <color indexed="64"/>
      </top>
      <bottom style="hair">
        <color indexed="64"/>
      </bottom>
      <diagonal/>
    </border>
    <border>
      <left style="thin">
        <color rgb="FFFF0000"/>
      </left>
      <right style="thin">
        <color indexed="10"/>
      </right>
      <top/>
      <bottom style="hair">
        <color indexed="64"/>
      </bottom>
      <diagonal/>
    </border>
    <border>
      <left style="thin">
        <color rgb="FFFF0000"/>
      </left>
      <right style="thin">
        <color rgb="FFFF0000"/>
      </right>
      <top/>
      <bottom style="hair">
        <color indexed="64"/>
      </bottom>
      <diagonal/>
    </border>
    <border>
      <left/>
      <right style="thin">
        <color rgb="FFFF0000"/>
      </right>
      <top style="medium">
        <color indexed="64"/>
      </top>
      <bottom style="hair">
        <color indexed="64"/>
      </bottom>
      <diagonal/>
    </border>
    <border>
      <left style="thin">
        <color rgb="FFFF0000"/>
      </left>
      <right style="thin">
        <color rgb="FFFF0000"/>
      </right>
      <top style="medium">
        <color theme="8"/>
      </top>
      <bottom style="hair">
        <color indexed="64"/>
      </bottom>
      <diagonal/>
    </border>
    <border>
      <left style="thin">
        <color rgb="FFFF0000"/>
      </left>
      <right style="thin">
        <color indexed="10"/>
      </right>
      <top style="medium">
        <color theme="8"/>
      </top>
      <bottom style="hair">
        <color indexed="64"/>
      </bottom>
      <diagonal/>
    </border>
    <border>
      <left style="thin">
        <color indexed="10"/>
      </left>
      <right style="thin">
        <color indexed="10"/>
      </right>
      <top style="medium">
        <color theme="8"/>
      </top>
      <bottom style="hair">
        <color indexed="64"/>
      </bottom>
      <diagonal/>
    </border>
    <border>
      <left style="thin">
        <color indexed="10"/>
      </left>
      <right style="thin">
        <color rgb="FFFF0000"/>
      </right>
      <top style="hair">
        <color indexed="64"/>
      </top>
      <bottom style="hair">
        <color indexed="64"/>
      </bottom>
      <diagonal/>
    </border>
    <border>
      <left style="thin">
        <color rgb="FFFF0000"/>
      </left>
      <right style="thin">
        <color rgb="FFFF0000"/>
      </right>
      <top style="hair">
        <color indexed="64"/>
      </top>
      <bottom/>
      <diagonal/>
    </border>
    <border>
      <left style="thin">
        <color rgb="FFFF0000"/>
      </left>
      <right style="thin">
        <color indexed="10"/>
      </right>
      <top style="hair">
        <color indexed="64"/>
      </top>
      <bottom/>
      <diagonal/>
    </border>
    <border>
      <left style="thin">
        <color indexed="10"/>
      </left>
      <right style="thin">
        <color rgb="FFFF0000"/>
      </right>
      <top style="hair">
        <color indexed="64"/>
      </top>
      <bottom/>
      <diagonal/>
    </border>
    <border>
      <left/>
      <right style="thin">
        <color rgb="FFFF0000"/>
      </right>
      <top style="medium">
        <color theme="4"/>
      </top>
      <bottom style="hair">
        <color indexed="64"/>
      </bottom>
      <diagonal/>
    </border>
    <border>
      <left style="thin">
        <color rgb="FFFF0000"/>
      </left>
      <right style="thin">
        <color rgb="FFFF0000"/>
      </right>
      <top style="medium">
        <color theme="4"/>
      </top>
      <bottom style="hair">
        <color indexed="64"/>
      </bottom>
      <diagonal/>
    </border>
    <border>
      <left style="thin">
        <color indexed="10"/>
      </left>
      <right/>
      <top style="medium">
        <color theme="4"/>
      </top>
      <bottom style="hair">
        <color indexed="64"/>
      </bottom>
      <diagonal/>
    </border>
    <border>
      <left/>
      <right style="thin">
        <color indexed="10"/>
      </right>
      <top style="medium">
        <color theme="4"/>
      </top>
      <bottom style="hair">
        <color indexed="64"/>
      </bottom>
      <diagonal/>
    </border>
    <border>
      <left style="thin">
        <color indexed="10"/>
      </left>
      <right style="thin">
        <color indexed="10"/>
      </right>
      <top style="medium">
        <color theme="4"/>
      </top>
      <bottom style="hair">
        <color indexed="64"/>
      </bottom>
      <diagonal/>
    </border>
    <border>
      <left style="thin">
        <color indexed="10"/>
      </left>
      <right style="hair">
        <color indexed="64"/>
      </right>
      <top style="medium">
        <color theme="4"/>
      </top>
      <bottom style="hair">
        <color indexed="64"/>
      </bottom>
      <diagonal/>
    </border>
    <border>
      <left style="hair">
        <color indexed="64"/>
      </left>
      <right style="thin">
        <color indexed="10"/>
      </right>
      <top style="medium">
        <color theme="4"/>
      </top>
      <bottom style="hair">
        <color indexed="64"/>
      </bottom>
      <diagonal/>
    </border>
    <border>
      <left style="thin">
        <color indexed="10"/>
      </left>
      <right style="thin">
        <color rgb="FFFF0000"/>
      </right>
      <top style="medium">
        <color theme="4"/>
      </top>
      <bottom style="hair">
        <color indexed="64"/>
      </bottom>
      <diagonal/>
    </border>
    <border>
      <left style="thin">
        <color rgb="FFFF0000"/>
      </left>
      <right style="thin">
        <color indexed="10"/>
      </right>
      <top style="medium">
        <color theme="4"/>
      </top>
      <bottom style="hair">
        <color indexed="64"/>
      </bottom>
      <diagonal/>
    </border>
    <border>
      <left style="thin">
        <color indexed="10"/>
      </left>
      <right style="thin">
        <color indexed="10"/>
      </right>
      <top style="hair">
        <color indexed="64"/>
      </top>
      <bottom style="medium">
        <color indexed="64"/>
      </bottom>
      <diagonal/>
    </border>
    <border>
      <left style="thin">
        <color indexed="10"/>
      </left>
      <right/>
      <top style="hair">
        <color indexed="64"/>
      </top>
      <bottom style="medium">
        <color indexed="64"/>
      </bottom>
      <diagonal/>
    </border>
    <border>
      <left/>
      <right style="thin">
        <color indexed="10"/>
      </right>
      <top style="hair">
        <color indexed="64"/>
      </top>
      <bottom style="medium">
        <color indexed="64"/>
      </bottom>
      <diagonal/>
    </border>
    <border>
      <left style="thin">
        <color indexed="10"/>
      </left>
      <right style="hair">
        <color indexed="64"/>
      </right>
      <top style="hair">
        <color indexed="64"/>
      </top>
      <bottom style="medium">
        <color indexed="64"/>
      </bottom>
      <diagonal/>
    </border>
    <border>
      <left style="hair">
        <color indexed="64"/>
      </left>
      <right style="thin">
        <color indexed="10"/>
      </right>
      <top style="hair">
        <color indexed="64"/>
      </top>
      <bottom style="medium">
        <color indexed="64"/>
      </bottom>
      <diagonal/>
    </border>
    <border>
      <left style="thin">
        <color indexed="10"/>
      </left>
      <right style="thin">
        <color rgb="FFFF0000"/>
      </right>
      <top/>
      <bottom style="hair">
        <color indexed="64"/>
      </bottom>
      <diagonal/>
    </border>
    <border>
      <left/>
      <right style="thin">
        <color rgb="FFFF0000"/>
      </right>
      <top style="hair">
        <color indexed="64"/>
      </top>
      <bottom style="medium">
        <color indexed="64"/>
      </bottom>
      <diagonal/>
    </border>
    <border>
      <left style="thin">
        <color rgb="FFFF0000"/>
      </left>
      <right style="thin">
        <color rgb="FFFF0000"/>
      </right>
      <top style="hair">
        <color indexed="64"/>
      </top>
      <bottom style="medium">
        <color indexed="64"/>
      </bottom>
      <diagonal/>
    </border>
    <border>
      <left style="thin">
        <color rgb="FFFF0000"/>
      </left>
      <right style="thin">
        <color indexed="10"/>
      </right>
      <top style="hair">
        <color indexed="64"/>
      </top>
      <bottom style="medium">
        <color indexed="64"/>
      </bottom>
      <diagonal/>
    </border>
    <border>
      <left style="thin">
        <color indexed="10"/>
      </left>
      <right style="thin">
        <color rgb="FFFF0000"/>
      </right>
      <top style="hair">
        <color indexed="64"/>
      </top>
      <bottom style="medium">
        <color indexed="64"/>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indexed="64"/>
      </left>
      <right style="hair">
        <color indexed="64"/>
      </right>
      <top style="thin">
        <color theme="0" tint="-0.14996795556505021"/>
      </top>
      <bottom style="thin">
        <color indexed="64"/>
      </bottom>
      <diagonal/>
    </border>
    <border>
      <left style="hair">
        <color indexed="64"/>
      </left>
      <right style="hair">
        <color indexed="64"/>
      </right>
      <top style="thin">
        <color theme="0" tint="-0.14996795556505021"/>
      </top>
      <bottom style="thin">
        <color indexed="64"/>
      </bottom>
      <diagonal/>
    </border>
    <border>
      <left style="hair">
        <color indexed="64"/>
      </left>
      <right/>
      <top style="thin">
        <color theme="0" tint="-0.14996795556505021"/>
      </top>
      <bottom style="thin">
        <color indexed="64"/>
      </bottom>
      <diagonal/>
    </border>
    <border>
      <left style="hair">
        <color indexed="64"/>
      </left>
      <right style="thin">
        <color indexed="64"/>
      </right>
      <top style="thin">
        <color theme="0" tint="-0.14996795556505021"/>
      </top>
      <bottom style="thin">
        <color indexed="64"/>
      </bottom>
      <diagonal/>
    </border>
    <border>
      <left style="thin">
        <color indexed="10"/>
      </left>
      <right/>
      <top style="hair">
        <color indexed="64"/>
      </top>
      <bottom style="hair">
        <color theme="1"/>
      </bottom>
      <diagonal/>
    </border>
    <border>
      <left/>
      <right style="thin">
        <color indexed="10"/>
      </right>
      <top style="hair">
        <color indexed="64"/>
      </top>
      <bottom style="hair">
        <color theme="1"/>
      </bottom>
      <diagonal/>
    </border>
    <border>
      <left style="thin">
        <color rgb="FFFF0000"/>
      </left>
      <right style="thin">
        <color indexed="10"/>
      </right>
      <top style="hair">
        <color indexed="64"/>
      </top>
      <bottom style="medium">
        <color theme="4"/>
      </bottom>
      <diagonal/>
    </border>
    <border>
      <left style="thin">
        <color indexed="10"/>
      </left>
      <right style="thin">
        <color rgb="FFFF0000"/>
      </right>
      <top style="hair">
        <color indexed="64"/>
      </top>
      <bottom style="medium">
        <color theme="4"/>
      </bottom>
      <diagonal/>
    </border>
    <border>
      <left style="thin">
        <color indexed="10"/>
      </left>
      <right style="thin">
        <color indexed="10"/>
      </right>
      <top style="hair">
        <color indexed="64"/>
      </top>
      <bottom style="medium">
        <color theme="4"/>
      </bottom>
      <diagonal/>
    </border>
    <border>
      <left style="hair">
        <color indexed="64"/>
      </left>
      <right style="thin">
        <color indexed="10"/>
      </right>
      <top style="hair">
        <color indexed="64"/>
      </top>
      <bottom style="medium">
        <color theme="4"/>
      </bottom>
      <diagonal/>
    </border>
    <border>
      <left style="thin">
        <color indexed="10"/>
      </left>
      <right style="hair">
        <color indexed="64"/>
      </right>
      <top style="hair">
        <color indexed="64"/>
      </top>
      <bottom style="medium">
        <color theme="4"/>
      </bottom>
      <diagonal/>
    </border>
    <border>
      <left/>
      <right style="thin">
        <color indexed="10"/>
      </right>
      <top style="hair">
        <color theme="1"/>
      </top>
      <bottom style="medium">
        <color theme="4"/>
      </bottom>
      <diagonal/>
    </border>
    <border>
      <left/>
      <right style="thin">
        <color indexed="10"/>
      </right>
      <top/>
      <bottom style="hair">
        <color theme="1"/>
      </bottom>
      <diagonal/>
    </border>
    <border>
      <left style="thin">
        <color indexed="10"/>
      </left>
      <right/>
      <top style="hair">
        <color theme="1"/>
      </top>
      <bottom style="medium">
        <color theme="4"/>
      </bottom>
      <diagonal/>
    </border>
    <border>
      <left style="thin">
        <color indexed="10"/>
      </left>
      <right/>
      <top/>
      <bottom style="hair">
        <color theme="1"/>
      </bottom>
      <diagonal/>
    </border>
    <border>
      <left style="thin">
        <color rgb="FFFF0000"/>
      </left>
      <right style="thin">
        <color rgb="FFFF0000"/>
      </right>
      <top style="hair">
        <color indexed="64"/>
      </top>
      <bottom style="medium">
        <color theme="4"/>
      </bottom>
      <diagonal/>
    </border>
    <border>
      <left style="thin">
        <color rgb="FFFF0000"/>
      </left>
      <right style="thin">
        <color rgb="FFFF0000"/>
      </right>
      <top style="hair">
        <color indexed="64"/>
      </top>
      <bottom style="medium">
        <color theme="1"/>
      </bottom>
      <diagonal/>
    </border>
    <border>
      <left/>
      <right style="thin">
        <color rgb="FFFF0000"/>
      </right>
      <top style="hair">
        <color indexed="64"/>
      </top>
      <bottom style="medium">
        <color theme="4"/>
      </bottom>
      <diagonal/>
    </border>
    <border>
      <left/>
      <right style="hair">
        <color indexed="64"/>
      </right>
      <top style="thin">
        <color indexed="64"/>
      </top>
      <bottom/>
      <diagonal/>
    </border>
    <border>
      <left style="hair">
        <color indexed="64"/>
      </left>
      <right style="thin">
        <color indexed="64"/>
      </right>
      <top style="thin">
        <color indexed="64"/>
      </top>
      <bottom style="thin">
        <color theme="0" tint="-0.14999847407452621"/>
      </bottom>
      <diagonal/>
    </border>
    <border>
      <left style="thin">
        <color indexed="10"/>
      </left>
      <right/>
      <top style="hair">
        <color theme="1"/>
      </top>
      <bottom style="hair">
        <color indexed="64"/>
      </bottom>
      <diagonal/>
    </border>
    <border>
      <left/>
      <right style="thin">
        <color indexed="10"/>
      </right>
      <top style="hair">
        <color theme="1"/>
      </top>
      <bottom style="hair">
        <color indexed="64"/>
      </bottom>
      <diagonal/>
    </border>
  </borders>
  <cellStyleXfs count="5">
    <xf numFmtId="0" fontId="0" fillId="0" borderId="0" applyBorder="0"/>
    <xf numFmtId="38" fontId="2" fillId="0" borderId="0" applyFont="0" applyFill="0" applyBorder="0" applyAlignment="0" applyProtection="0"/>
    <xf numFmtId="38" fontId="5" fillId="0" borderId="0" applyFont="0" applyFill="0" applyBorder="0" applyAlignment="0" applyProtection="0"/>
    <xf numFmtId="0" fontId="5" fillId="0" borderId="0"/>
    <xf numFmtId="0" fontId="81" fillId="0" borderId="0" applyNumberFormat="0" applyFill="0" applyBorder="0" applyAlignment="0" applyProtection="0"/>
  </cellStyleXfs>
  <cellXfs count="1354">
    <xf numFmtId="0" fontId="0" fillId="0" borderId="0" xfId="0"/>
    <xf numFmtId="0" fontId="5" fillId="0" borderId="0" xfId="0" applyFont="1" applyAlignment="1">
      <alignment horizontal="left"/>
    </xf>
    <xf numFmtId="0" fontId="0" fillId="0" borderId="0" xfId="0" applyBorder="1"/>
    <xf numFmtId="0" fontId="8" fillId="0" borderId="2" xfId="0" applyFont="1" applyBorder="1" applyAlignment="1">
      <alignment horizontal="center"/>
    </xf>
    <xf numFmtId="176" fontId="2" fillId="0" borderId="0" xfId="0" applyNumberFormat="1" applyFont="1" applyBorder="1"/>
    <xf numFmtId="0" fontId="2" fillId="0" borderId="0" xfId="0" applyFont="1"/>
    <xf numFmtId="0" fontId="2" fillId="0" borderId="147" xfId="0" applyFont="1" applyBorder="1"/>
    <xf numFmtId="14" fontId="2" fillId="0" borderId="147" xfId="0" applyNumberFormat="1" applyFont="1" applyBorder="1"/>
    <xf numFmtId="0" fontId="8" fillId="0" borderId="148" xfId="0" applyFont="1" applyBorder="1" applyAlignment="1">
      <alignment horizontal="center"/>
    </xf>
    <xf numFmtId="0" fontId="5" fillId="0" borderId="147" xfId="0" applyFont="1" applyBorder="1"/>
    <xf numFmtId="0" fontId="2" fillId="0" borderId="149" xfId="0" applyFont="1" applyBorder="1"/>
    <xf numFmtId="38" fontId="2" fillId="0" borderId="150" xfId="1" applyFont="1" applyBorder="1"/>
    <xf numFmtId="176" fontId="0" fillId="0" borderId="0" xfId="0" applyNumberFormat="1"/>
    <xf numFmtId="0" fontId="35" fillId="0" borderId="3" xfId="0" applyFont="1" applyBorder="1"/>
    <xf numFmtId="14" fontId="2" fillId="0" borderId="3" xfId="0" applyNumberFormat="1" applyFont="1" applyBorder="1"/>
    <xf numFmtId="0" fontId="8" fillId="0" borderId="4" xfId="0" applyFont="1" applyBorder="1" applyAlignment="1">
      <alignment horizontal="center"/>
    </xf>
    <xf numFmtId="0" fontId="5" fillId="0" borderId="3" xfId="0" applyFont="1" applyBorder="1"/>
    <xf numFmtId="0" fontId="0" fillId="0" borderId="5" xfId="0" applyBorder="1"/>
    <xf numFmtId="38" fontId="2" fillId="0" borderId="6" xfId="1" applyFont="1" applyBorder="1"/>
    <xf numFmtId="0" fontId="35" fillId="0" borderId="7" xfId="0" applyFont="1" applyBorder="1"/>
    <xf numFmtId="14" fontId="2" fillId="0" borderId="7" xfId="0" applyNumberFormat="1" applyFont="1" applyBorder="1"/>
    <xf numFmtId="0" fontId="8" fillId="0" borderId="8" xfId="0" applyFont="1" applyBorder="1" applyAlignment="1">
      <alignment horizontal="center"/>
    </xf>
    <xf numFmtId="0" fontId="8" fillId="0" borderId="9" xfId="0" applyFont="1" applyBorder="1" applyAlignment="1">
      <alignment horizontal="center"/>
    </xf>
    <xf numFmtId="0" fontId="5" fillId="0" borderId="7" xfId="0" applyFont="1" applyBorder="1"/>
    <xf numFmtId="0" fontId="0" fillId="0" borderId="10" xfId="0" applyBorder="1"/>
    <xf numFmtId="38" fontId="2" fillId="0" borderId="11" xfId="1" applyFont="1" applyBorder="1"/>
    <xf numFmtId="0" fontId="2" fillId="0" borderId="7" xfId="0" applyFont="1" applyBorder="1"/>
    <xf numFmtId="0" fontId="2" fillId="0" borderId="7" xfId="0" applyFont="1" applyBorder="1" applyAlignment="1">
      <alignment horizontal="right"/>
    </xf>
    <xf numFmtId="14" fontId="2" fillId="0" borderId="7" xfId="0" applyNumberFormat="1" applyFont="1" applyBorder="1" applyAlignment="1">
      <alignment horizontal="right"/>
    </xf>
    <xf numFmtId="38" fontId="2" fillId="0" borderId="0" xfId="1" applyFont="1"/>
    <xf numFmtId="0" fontId="5" fillId="0" borderId="10" xfId="0" applyFont="1" applyBorder="1"/>
    <xf numFmtId="0" fontId="36" fillId="0" borderId="151" xfId="0" applyFont="1" applyBorder="1" applyAlignment="1">
      <alignment horizontal="left"/>
    </xf>
    <xf numFmtId="14" fontId="2" fillId="0" borderId="151" xfId="0" applyNumberFormat="1" applyFont="1" applyBorder="1"/>
    <xf numFmtId="0" fontId="8" fillId="0" borderId="152" xfId="0" applyFont="1" applyBorder="1" applyAlignment="1">
      <alignment horizontal="center"/>
    </xf>
    <xf numFmtId="0" fontId="5" fillId="0" borderId="151" xfId="0" applyFont="1" applyBorder="1"/>
    <xf numFmtId="0" fontId="0" fillId="0" borderId="153" xfId="0" applyBorder="1"/>
    <xf numFmtId="38" fontId="2" fillId="0" borderId="154" xfId="1" applyFont="1" applyBorder="1"/>
    <xf numFmtId="0" fontId="36" fillId="0" borderId="3" xfId="0" applyFont="1" applyBorder="1" applyAlignment="1">
      <alignment horizontal="left"/>
    </xf>
    <xf numFmtId="14" fontId="2" fillId="0" borderId="3" xfId="0" applyNumberFormat="1" applyFont="1" applyBorder="1" applyAlignment="1">
      <alignment horizontal="right"/>
    </xf>
    <xf numFmtId="0" fontId="35" fillId="0" borderId="12" xfId="0" applyFont="1" applyBorder="1" applyAlignment="1">
      <alignment horizontal="left"/>
    </xf>
    <xf numFmtId="14" fontId="2" fillId="0" borderId="12" xfId="0" applyNumberFormat="1" applyFont="1" applyBorder="1" applyAlignment="1">
      <alignment horizontal="right"/>
    </xf>
    <xf numFmtId="0" fontId="8" fillId="0" borderId="13" xfId="0" applyFont="1" applyBorder="1" applyAlignment="1">
      <alignment horizontal="center"/>
    </xf>
    <xf numFmtId="0" fontId="5" fillId="0" borderId="12" xfId="0" applyFont="1" applyBorder="1"/>
    <xf numFmtId="0" fontId="0" fillId="0" borderId="14" xfId="0" applyBorder="1"/>
    <xf numFmtId="38" fontId="2" fillId="0" borderId="15" xfId="1" applyFont="1" applyBorder="1"/>
    <xf numFmtId="0" fontId="35" fillId="0" borderId="3" xfId="0" applyFont="1" applyBorder="1" applyAlignment="1">
      <alignment horizontal="left"/>
    </xf>
    <xf numFmtId="14" fontId="2" fillId="0" borderId="155" xfId="0" applyNumberFormat="1" applyFont="1" applyBorder="1" applyAlignment="1">
      <alignment horizontal="right"/>
    </xf>
    <xf numFmtId="0" fontId="8" fillId="0" borderId="156" xfId="0" applyFont="1" applyBorder="1" applyAlignment="1">
      <alignment horizontal="center"/>
    </xf>
    <xf numFmtId="0" fontId="5" fillId="0" borderId="155" xfId="0" applyFont="1" applyBorder="1"/>
    <xf numFmtId="0" fontId="0" fillId="0" borderId="157" xfId="0" applyBorder="1"/>
    <xf numFmtId="38" fontId="2" fillId="0" borderId="158" xfId="1" applyFont="1" applyBorder="1"/>
    <xf numFmtId="0" fontId="10" fillId="0" borderId="9" xfId="0" applyFont="1" applyBorder="1" applyAlignment="1">
      <alignment horizontal="center"/>
    </xf>
    <xf numFmtId="0" fontId="5" fillId="0" borderId="157" xfId="0" applyFont="1" applyBorder="1"/>
    <xf numFmtId="0" fontId="0" fillId="0" borderId="7" xfId="0" applyBorder="1"/>
    <xf numFmtId="38" fontId="0" fillId="0" borderId="8" xfId="1" applyFont="1" applyBorder="1"/>
    <xf numFmtId="0" fontId="0" fillId="0" borderId="12" xfId="0" applyBorder="1"/>
    <xf numFmtId="0" fontId="0" fillId="0" borderId="3" xfId="0" applyBorder="1"/>
    <xf numFmtId="0" fontId="8" fillId="0" borderId="0" xfId="0" applyFont="1" applyAlignment="1">
      <alignment horizontal="center"/>
    </xf>
    <xf numFmtId="0" fontId="12" fillId="0" borderId="0" xfId="0" applyFont="1" applyAlignment="1">
      <alignment horizontal="center" vertical="center"/>
    </xf>
    <xf numFmtId="0" fontId="0" fillId="0" borderId="0" xfId="0" applyAlignment="1">
      <alignment vertical="center"/>
    </xf>
    <xf numFmtId="0" fontId="37" fillId="0" borderId="0" xfId="0" applyFont="1" applyAlignment="1">
      <alignment horizontal="center" vertical="center"/>
    </xf>
    <xf numFmtId="0" fontId="35" fillId="0" borderId="0" xfId="0" applyFont="1" applyAlignment="1">
      <alignment vertical="center"/>
    </xf>
    <xf numFmtId="38" fontId="0" fillId="0" borderId="0" xfId="1" applyFont="1" applyAlignment="1">
      <alignment vertical="center"/>
    </xf>
    <xf numFmtId="0" fontId="12" fillId="0" borderId="16" xfId="0" applyFont="1" applyBorder="1" applyAlignment="1">
      <alignment horizontal="center" vertical="center"/>
    </xf>
    <xf numFmtId="14" fontId="0" fillId="0" borderId="17" xfId="0" applyNumberFormat="1" applyBorder="1" applyAlignment="1">
      <alignment horizontal="center" vertical="center"/>
    </xf>
    <xf numFmtId="38" fontId="0" fillId="0" borderId="18" xfId="1"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8" fontId="0" fillId="0" borderId="0" xfId="1" applyFont="1" applyBorder="1" applyAlignment="1">
      <alignment horizontal="center" vertical="center"/>
    </xf>
    <xf numFmtId="38" fontId="0" fillId="0" borderId="20" xfId="1" applyFont="1" applyBorder="1" applyAlignment="1">
      <alignment horizontal="center" vertical="center"/>
    </xf>
    <xf numFmtId="38" fontId="0" fillId="0" borderId="24" xfId="1" applyFont="1" applyBorder="1"/>
    <xf numFmtId="0" fontId="0" fillId="0" borderId="24" xfId="0" applyBorder="1"/>
    <xf numFmtId="0" fontId="35" fillId="0" borderId="24" xfId="0" applyFont="1" applyBorder="1"/>
    <xf numFmtId="0" fontId="0" fillId="0" borderId="22" xfId="0" applyBorder="1"/>
    <xf numFmtId="38" fontId="0" fillId="0" borderId="26" xfId="1" applyFont="1" applyBorder="1"/>
    <xf numFmtId="0" fontId="12" fillId="0" borderId="27" xfId="0" applyFont="1" applyBorder="1" applyAlignment="1">
      <alignment horizontal="center"/>
    </xf>
    <xf numFmtId="14" fontId="0" fillId="0" borderId="28" xfId="0" applyNumberFormat="1" applyBorder="1"/>
    <xf numFmtId="38" fontId="0" fillId="0" borderId="29" xfId="1" applyFont="1" applyBorder="1"/>
    <xf numFmtId="0" fontId="0" fillId="0" borderId="29" xfId="0" applyBorder="1"/>
    <xf numFmtId="0" fontId="37" fillId="0" borderId="27" xfId="0" applyFont="1" applyBorder="1" applyAlignment="1">
      <alignment horizontal="center"/>
    </xf>
    <xf numFmtId="14" fontId="35" fillId="0" borderId="28" xfId="0" applyNumberFormat="1" applyFont="1" applyBorder="1"/>
    <xf numFmtId="0" fontId="35" fillId="0" borderId="29" xfId="0" applyFont="1" applyBorder="1"/>
    <xf numFmtId="38" fontId="0" fillId="0" borderId="30" xfId="1" applyFont="1" applyBorder="1"/>
    <xf numFmtId="0" fontId="0" fillId="0" borderId="27" xfId="0" applyBorder="1"/>
    <xf numFmtId="38" fontId="0" fillId="0" borderId="9" xfId="1" applyFont="1" applyBorder="1"/>
    <xf numFmtId="0" fontId="0" fillId="0" borderId="31" xfId="0" applyBorder="1"/>
    <xf numFmtId="38" fontId="0" fillId="0" borderId="32" xfId="1" applyFont="1" applyBorder="1"/>
    <xf numFmtId="38" fontId="0" fillId="0" borderId="33" xfId="1" applyFont="1" applyBorder="1"/>
    <xf numFmtId="0" fontId="0" fillId="0" borderId="34" xfId="0" applyBorder="1"/>
    <xf numFmtId="38" fontId="0" fillId="0" borderId="35" xfId="1" applyFont="1" applyBorder="1"/>
    <xf numFmtId="38" fontId="0" fillId="0" borderId="36" xfId="1" applyFont="1" applyBorder="1"/>
    <xf numFmtId="0" fontId="0" fillId="0" borderId="37" xfId="0" applyBorder="1"/>
    <xf numFmtId="38" fontId="0" fillId="0" borderId="0" xfId="1" applyFont="1"/>
    <xf numFmtId="38" fontId="38" fillId="0" borderId="36" xfId="1" applyFont="1" applyBorder="1"/>
    <xf numFmtId="0" fontId="0" fillId="0" borderId="35" xfId="0" applyBorder="1"/>
    <xf numFmtId="0" fontId="12" fillId="0" borderId="37" xfId="0" applyFont="1" applyBorder="1" applyAlignment="1">
      <alignment horizontal="center"/>
    </xf>
    <xf numFmtId="14" fontId="0" fillId="0" borderId="38" xfId="0" applyNumberFormat="1" applyBorder="1"/>
    <xf numFmtId="0" fontId="0" fillId="0" borderId="33" xfId="0" applyBorder="1"/>
    <xf numFmtId="0" fontId="37" fillId="0" borderId="37" xfId="0" applyFont="1" applyBorder="1" applyAlignment="1">
      <alignment horizontal="center"/>
    </xf>
    <xf numFmtId="14" fontId="35" fillId="0" borderId="38" xfId="0" applyNumberFormat="1" applyFont="1" applyBorder="1"/>
    <xf numFmtId="0" fontId="35" fillId="0" borderId="33" xfId="0" applyFont="1" applyBorder="1"/>
    <xf numFmtId="38" fontId="0" fillId="0" borderId="39" xfId="1" applyFont="1" applyBorder="1"/>
    <xf numFmtId="0" fontId="12" fillId="0" borderId="0" xfId="0" applyFont="1" applyAlignment="1">
      <alignment horizontal="center"/>
    </xf>
    <xf numFmtId="14" fontId="0" fillId="0" borderId="0" xfId="0" applyNumberFormat="1"/>
    <xf numFmtId="0" fontId="37" fillId="0" borderId="0" xfId="0" applyFont="1" applyAlignment="1">
      <alignment horizontal="center"/>
    </xf>
    <xf numFmtId="14" fontId="35" fillId="0" borderId="0" xfId="0" applyNumberFormat="1" applyFont="1"/>
    <xf numFmtId="0" fontId="35" fillId="0" borderId="0" xfId="0" applyFont="1"/>
    <xf numFmtId="0" fontId="2" fillId="0" borderId="11" xfId="0" applyFont="1" applyBorder="1" applyAlignment="1">
      <alignment horizontal="right"/>
    </xf>
    <xf numFmtId="0" fontId="8" fillId="0" borderId="40" xfId="0" applyFont="1" applyBorder="1" applyAlignment="1">
      <alignment horizontal="center"/>
    </xf>
    <xf numFmtId="14" fontId="2" fillId="0" borderId="9" xfId="0" applyNumberFormat="1" applyFont="1" applyBorder="1"/>
    <xf numFmtId="0" fontId="2" fillId="0" borderId="41" xfId="0" applyFont="1" applyBorder="1"/>
    <xf numFmtId="0" fontId="8" fillId="0" borderId="42" xfId="0" applyFont="1" applyBorder="1" applyAlignment="1">
      <alignment horizontal="center"/>
    </xf>
    <xf numFmtId="0" fontId="0" fillId="0" borderId="41" xfId="0" applyBorder="1"/>
    <xf numFmtId="0" fontId="0" fillId="0" borderId="43" xfId="0" applyBorder="1"/>
    <xf numFmtId="38" fontId="2" fillId="0" borderId="44" xfId="1" applyFont="1" applyBorder="1"/>
    <xf numFmtId="38" fontId="0" fillId="0" borderId="0" xfId="1" applyFont="1" applyBorder="1"/>
    <xf numFmtId="38" fontId="0" fillId="0" borderId="45" xfId="1" applyFont="1" applyBorder="1"/>
    <xf numFmtId="38" fontId="0" fillId="0" borderId="46" xfId="1" applyFont="1" applyBorder="1"/>
    <xf numFmtId="14" fontId="0" fillId="0" borderId="47" xfId="0" applyNumberFormat="1" applyBorder="1"/>
    <xf numFmtId="0" fontId="0" fillId="0" borderId="45" xfId="0" applyBorder="1"/>
    <xf numFmtId="14" fontId="0" fillId="0" borderId="45" xfId="0" applyNumberFormat="1" applyBorder="1"/>
    <xf numFmtId="14" fontId="0" fillId="0" borderId="0" xfId="0" applyNumberFormat="1" applyAlignment="1">
      <alignment horizontal="center"/>
    </xf>
    <xf numFmtId="14" fontId="0" fillId="0" borderId="0" xfId="0" applyNumberFormat="1" applyBorder="1"/>
    <xf numFmtId="14" fontId="0" fillId="0" borderId="0" xfId="0" applyNumberFormat="1" applyBorder="1" applyAlignment="1">
      <alignment horizontal="center"/>
    </xf>
    <xf numFmtId="0" fontId="14" fillId="0" borderId="0" xfId="3" applyFont="1" applyAlignment="1">
      <alignment vertical="center"/>
    </xf>
    <xf numFmtId="0" fontId="8" fillId="0" borderId="0" xfId="3" applyFont="1" applyAlignment="1">
      <alignment horizontal="center" vertical="center"/>
    </xf>
    <xf numFmtId="38" fontId="8" fillId="0" borderId="0" xfId="2" applyFont="1" applyAlignment="1">
      <alignment vertical="center"/>
    </xf>
    <xf numFmtId="14" fontId="8" fillId="0" borderId="0" xfId="3" applyNumberFormat="1" applyFont="1" applyAlignment="1">
      <alignment vertical="center"/>
    </xf>
    <xf numFmtId="14" fontId="2" fillId="0" borderId="0" xfId="2" applyNumberFormat="1" applyFont="1" applyBorder="1" applyAlignment="1">
      <alignment horizontal="center" vertical="center"/>
    </xf>
    <xf numFmtId="38" fontId="8" fillId="0" borderId="0" xfId="2" applyFont="1" applyBorder="1" applyAlignment="1">
      <alignment horizontal="right" vertical="center"/>
    </xf>
    <xf numFmtId="3" fontId="8" fillId="0" borderId="0" xfId="2" applyNumberFormat="1" applyFont="1" applyAlignment="1">
      <alignment horizontal="right" vertical="center"/>
    </xf>
    <xf numFmtId="38" fontId="8" fillId="0" borderId="0" xfId="2" applyFont="1" applyAlignment="1">
      <alignment horizontal="right" vertical="center"/>
    </xf>
    <xf numFmtId="0" fontId="8" fillId="0" borderId="0" xfId="3" applyFont="1" applyAlignment="1">
      <alignment vertical="center"/>
    </xf>
    <xf numFmtId="3" fontId="8" fillId="0" borderId="0" xfId="2" applyNumberFormat="1" applyFont="1" applyBorder="1" applyAlignment="1">
      <alignment horizontal="right" vertical="center"/>
    </xf>
    <xf numFmtId="14" fontId="8" fillId="0" borderId="48" xfId="2" applyNumberFormat="1" applyFont="1" applyBorder="1" applyAlignment="1">
      <alignment horizontal="center" vertical="center"/>
    </xf>
    <xf numFmtId="14" fontId="8" fillId="0" borderId="49" xfId="2" applyNumberFormat="1" applyFont="1" applyBorder="1" applyAlignment="1">
      <alignment horizontal="center" vertical="center"/>
    </xf>
    <xf numFmtId="3" fontId="15" fillId="0" borderId="50" xfId="2" applyNumberFormat="1" applyFont="1" applyBorder="1" applyAlignment="1">
      <alignment horizontal="right" vertical="center"/>
    </xf>
    <xf numFmtId="38" fontId="8" fillId="0" borderId="23" xfId="2" applyFont="1" applyBorder="1" applyAlignment="1">
      <alignment horizontal="right" vertical="center"/>
    </xf>
    <xf numFmtId="38" fontId="8" fillId="0" borderId="51" xfId="2" applyFont="1" applyBorder="1" applyAlignment="1">
      <alignment horizontal="right" vertical="center"/>
    </xf>
    <xf numFmtId="14" fontId="8" fillId="0" borderId="52" xfId="2" applyNumberFormat="1" applyFont="1" applyBorder="1" applyAlignment="1">
      <alignment horizontal="center" vertical="center"/>
    </xf>
    <xf numFmtId="14" fontId="8" fillId="0" borderId="53" xfId="2" applyNumberFormat="1" applyFont="1" applyBorder="1" applyAlignment="1">
      <alignment horizontal="center" vertical="center"/>
    </xf>
    <xf numFmtId="14" fontId="8" fillId="0" borderId="21" xfId="2" applyNumberFormat="1" applyFont="1" applyFill="1" applyBorder="1" applyAlignment="1">
      <alignment horizontal="left" vertical="center"/>
    </xf>
    <xf numFmtId="38" fontId="8" fillId="0" borderId="54" xfId="2" applyFont="1" applyBorder="1" applyAlignment="1">
      <alignment horizontal="right" vertical="center"/>
    </xf>
    <xf numFmtId="3" fontId="8" fillId="0" borderId="54" xfId="2" applyNumberFormat="1" applyFont="1" applyBorder="1" applyAlignment="1">
      <alignment horizontal="right" vertical="center"/>
    </xf>
    <xf numFmtId="38" fontId="8" fillId="0" borderId="28" xfId="2" applyFont="1" applyBorder="1" applyAlignment="1">
      <alignment horizontal="right" vertical="center"/>
    </xf>
    <xf numFmtId="3" fontId="8" fillId="0" borderId="28" xfId="2" applyNumberFormat="1" applyFont="1" applyBorder="1" applyAlignment="1">
      <alignment horizontal="right" vertical="center"/>
    </xf>
    <xf numFmtId="14" fontId="8" fillId="0" borderId="55" xfId="2" applyNumberFormat="1" applyFont="1" applyBorder="1" applyAlignment="1">
      <alignment horizontal="center" vertical="center"/>
    </xf>
    <xf numFmtId="14" fontId="8" fillId="0" borderId="56" xfId="2" applyNumberFormat="1" applyFont="1" applyBorder="1" applyAlignment="1">
      <alignment horizontal="center" vertical="center"/>
    </xf>
    <xf numFmtId="38" fontId="8" fillId="0" borderId="57" xfId="2" applyFont="1" applyBorder="1" applyAlignment="1">
      <alignment horizontal="right" vertical="center"/>
    </xf>
    <xf numFmtId="38" fontId="8" fillId="0" borderId="58" xfId="2" applyFont="1" applyBorder="1" applyAlignment="1">
      <alignment horizontal="right" vertical="center"/>
    </xf>
    <xf numFmtId="0" fontId="8" fillId="0" borderId="48" xfId="3" applyFont="1" applyBorder="1" applyAlignment="1">
      <alignment horizontal="center" vertical="center"/>
    </xf>
    <xf numFmtId="0" fontId="8" fillId="0" borderId="51" xfId="3" applyFont="1" applyBorder="1" applyAlignment="1">
      <alignment horizontal="left" vertical="center"/>
    </xf>
    <xf numFmtId="0" fontId="8" fillId="0" borderId="59" xfId="3" applyFont="1" applyBorder="1" applyAlignment="1">
      <alignment horizontal="center" vertical="center"/>
    </xf>
    <xf numFmtId="14" fontId="8" fillId="0" borderId="60" xfId="2" applyNumberFormat="1" applyFont="1" applyFill="1" applyBorder="1" applyAlignment="1">
      <alignment vertical="center"/>
    </xf>
    <xf numFmtId="14" fontId="8" fillId="0" borderId="61" xfId="3" applyNumberFormat="1" applyFont="1" applyBorder="1" applyAlignment="1">
      <alignment vertical="center"/>
    </xf>
    <xf numFmtId="14" fontId="2" fillId="0" borderId="48" xfId="3" applyNumberFormat="1" applyFont="1" applyBorder="1" applyAlignment="1">
      <alignment horizontal="center" vertical="center"/>
    </xf>
    <xf numFmtId="14" fontId="2" fillId="0" borderId="53" xfId="3" applyNumberFormat="1" applyFont="1" applyBorder="1" applyAlignment="1">
      <alignment horizontal="center" vertical="center"/>
    </xf>
    <xf numFmtId="14" fontId="2" fillId="0" borderId="61" xfId="3" applyNumberFormat="1" applyFont="1" applyBorder="1" applyAlignment="1">
      <alignment horizontal="left" vertical="center"/>
    </xf>
    <xf numFmtId="3" fontId="8" fillId="0" borderId="51" xfId="2" applyNumberFormat="1" applyFont="1" applyBorder="1" applyAlignment="1">
      <alignment horizontal="right" vertical="center"/>
    </xf>
    <xf numFmtId="38" fontId="8" fillId="0" borderId="59" xfId="2" applyFont="1" applyBorder="1" applyAlignment="1">
      <alignment horizontal="right" vertical="center"/>
    </xf>
    <xf numFmtId="38" fontId="8" fillId="0" borderId="48" xfId="2" applyFont="1" applyBorder="1" applyAlignment="1">
      <alignment vertical="center"/>
    </xf>
    <xf numFmtId="38" fontId="8" fillId="0" borderId="51" xfId="2" applyFont="1" applyBorder="1" applyAlignment="1">
      <alignment vertical="center"/>
    </xf>
    <xf numFmtId="38" fontId="8" fillId="0" borderId="49" xfId="2" applyFont="1" applyBorder="1" applyAlignment="1">
      <alignment vertical="center"/>
    </xf>
    <xf numFmtId="3" fontId="8" fillId="0" borderId="51" xfId="2" applyNumberFormat="1" applyFont="1" applyBorder="1" applyAlignment="1">
      <alignment vertical="center"/>
    </xf>
    <xf numFmtId="0" fontId="8" fillId="0" borderId="62" xfId="3" applyFont="1" applyBorder="1" applyAlignment="1">
      <alignment horizontal="center" vertical="center"/>
    </xf>
    <xf numFmtId="0" fontId="8" fillId="0" borderId="63" xfId="3" applyFont="1" applyBorder="1" applyAlignment="1">
      <alignment horizontal="left" vertical="center"/>
    </xf>
    <xf numFmtId="0" fontId="8" fillId="0" borderId="64" xfId="3" applyFont="1" applyBorder="1" applyAlignment="1">
      <alignment horizontal="center" vertical="center"/>
    </xf>
    <xf numFmtId="14" fontId="8" fillId="0" borderId="65" xfId="3" applyNumberFormat="1" applyFont="1" applyBorder="1" applyAlignment="1">
      <alignment vertical="center"/>
    </xf>
    <xf numFmtId="14" fontId="8" fillId="0" borderId="62" xfId="3" applyNumberFormat="1" applyFont="1" applyBorder="1" applyAlignment="1">
      <alignment horizontal="center" vertical="center"/>
    </xf>
    <xf numFmtId="14" fontId="8" fillId="0" borderId="66" xfId="3" applyNumberFormat="1" applyFont="1" applyBorder="1" applyAlignment="1">
      <alignment horizontal="center" vertical="center"/>
    </xf>
    <xf numFmtId="14" fontId="8" fillId="0" borderId="65" xfId="3" applyNumberFormat="1" applyFont="1" applyBorder="1" applyAlignment="1">
      <alignment horizontal="left" vertical="center"/>
    </xf>
    <xf numFmtId="38" fontId="8" fillId="0" borderId="67" xfId="2" applyFont="1" applyBorder="1" applyAlignment="1">
      <alignment horizontal="right" vertical="center"/>
    </xf>
    <xf numFmtId="38" fontId="8" fillId="0" borderId="63" xfId="2" applyFont="1" applyBorder="1" applyAlignment="1">
      <alignment horizontal="right" vertical="center"/>
    </xf>
    <xf numFmtId="3" fontId="16" fillId="0" borderId="63" xfId="2" applyNumberFormat="1" applyFont="1" applyBorder="1" applyAlignment="1">
      <alignment horizontal="right" vertical="center"/>
    </xf>
    <xf numFmtId="38" fontId="8" fillId="0" borderId="64" xfId="2" applyFont="1" applyBorder="1" applyAlignment="1">
      <alignment horizontal="right" vertical="center"/>
    </xf>
    <xf numFmtId="38" fontId="8" fillId="0" borderId="62" xfId="2" applyFont="1" applyBorder="1" applyAlignment="1">
      <alignment vertical="center"/>
    </xf>
    <xf numFmtId="38" fontId="8" fillId="0" borderId="63" xfId="2" applyFont="1" applyBorder="1" applyAlignment="1">
      <alignment vertical="center"/>
    </xf>
    <xf numFmtId="38" fontId="8" fillId="0" borderId="66" xfId="2" applyFont="1" applyBorder="1" applyAlignment="1">
      <alignment vertical="center"/>
    </xf>
    <xf numFmtId="3" fontId="8" fillId="0" borderId="63" xfId="2" applyNumberFormat="1" applyFont="1" applyBorder="1" applyAlignment="1">
      <alignment vertical="center"/>
    </xf>
    <xf numFmtId="14" fontId="8" fillId="0" borderId="48" xfId="3" applyNumberFormat="1" applyFont="1" applyBorder="1" applyAlignment="1">
      <alignment horizontal="center" vertical="center"/>
    </xf>
    <xf numFmtId="14" fontId="8" fillId="0" borderId="49" xfId="3" applyNumberFormat="1" applyFont="1" applyBorder="1" applyAlignment="1">
      <alignment horizontal="center" vertical="center"/>
    </xf>
    <xf numFmtId="14" fontId="8" fillId="0" borderId="61" xfId="3" applyNumberFormat="1" applyFont="1" applyBorder="1" applyAlignment="1">
      <alignment horizontal="left" vertical="center"/>
    </xf>
    <xf numFmtId="14" fontId="39" fillId="0" borderId="65" xfId="3" applyNumberFormat="1" applyFont="1" applyBorder="1" applyAlignment="1">
      <alignment horizontal="left" vertical="center"/>
    </xf>
    <xf numFmtId="3" fontId="8" fillId="0" borderId="63" xfId="2" applyNumberFormat="1" applyFont="1" applyBorder="1" applyAlignment="1">
      <alignment horizontal="right" vertical="center"/>
    </xf>
    <xf numFmtId="14" fontId="39" fillId="0" borderId="61" xfId="3" applyNumberFormat="1" applyFont="1" applyBorder="1" applyAlignment="1">
      <alignment horizontal="left" vertical="center"/>
    </xf>
    <xf numFmtId="3" fontId="8" fillId="0" borderId="68" xfId="2" applyNumberFormat="1" applyFont="1" applyBorder="1" applyAlignment="1">
      <alignment horizontal="right" vertical="center"/>
    </xf>
    <xf numFmtId="38" fontId="8" fillId="0" borderId="48" xfId="2" applyFont="1" applyBorder="1" applyAlignment="1">
      <alignment horizontal="right" vertical="center"/>
    </xf>
    <xf numFmtId="14" fontId="8" fillId="0" borderId="21" xfId="3" applyNumberFormat="1" applyFont="1" applyBorder="1" applyAlignment="1">
      <alignment vertical="center"/>
    </xf>
    <xf numFmtId="0" fontId="39" fillId="0" borderId="52" xfId="3" applyFont="1" applyBorder="1" applyAlignment="1">
      <alignment horizontal="center" vertical="center"/>
    </xf>
    <xf numFmtId="0" fontId="39" fillId="0" borderId="68" xfId="3" applyFont="1" applyBorder="1" applyAlignment="1">
      <alignment horizontal="left" vertical="center"/>
    </xf>
    <xf numFmtId="14" fontId="8" fillId="0" borderId="69" xfId="2" applyNumberFormat="1" applyFont="1" applyBorder="1" applyAlignment="1">
      <alignment horizontal="center" vertical="center"/>
    </xf>
    <xf numFmtId="14" fontId="39" fillId="0" borderId="21" xfId="2" applyNumberFormat="1" applyFont="1" applyFill="1" applyBorder="1" applyAlignment="1">
      <alignment horizontal="left" vertical="center"/>
    </xf>
    <xf numFmtId="38" fontId="8" fillId="0" borderId="68" xfId="2" applyFont="1" applyBorder="1" applyAlignment="1">
      <alignment horizontal="right" vertical="center"/>
    </xf>
    <xf numFmtId="38" fontId="8" fillId="0" borderId="70" xfId="2" applyFont="1" applyBorder="1" applyAlignment="1">
      <alignment horizontal="right" vertical="center"/>
    </xf>
    <xf numFmtId="0" fontId="8" fillId="0" borderId="52" xfId="3" applyFont="1" applyBorder="1" applyAlignment="1">
      <alignment horizontal="center" vertical="center"/>
    </xf>
    <xf numFmtId="0" fontId="8" fillId="0" borderId="68" xfId="3" applyFont="1" applyBorder="1" applyAlignment="1">
      <alignment horizontal="center" vertical="center"/>
    </xf>
    <xf numFmtId="38" fontId="8" fillId="0" borderId="68" xfId="2" applyFont="1" applyBorder="1" applyAlignment="1">
      <alignment vertical="center"/>
    </xf>
    <xf numFmtId="38" fontId="8" fillId="0" borderId="53" xfId="2" applyFont="1" applyBorder="1" applyAlignment="1">
      <alignment vertical="center"/>
    </xf>
    <xf numFmtId="38" fontId="8" fillId="0" borderId="52" xfId="2" applyFont="1" applyBorder="1" applyAlignment="1">
      <alignment vertical="center"/>
    </xf>
    <xf numFmtId="3" fontId="8" fillId="0" borderId="68" xfId="2" applyNumberFormat="1" applyFont="1" applyBorder="1" applyAlignment="1">
      <alignment vertical="center"/>
    </xf>
    <xf numFmtId="0" fontId="8" fillId="0" borderId="55" xfId="3" applyFont="1" applyBorder="1" applyAlignment="1">
      <alignment horizontal="center" vertical="center"/>
    </xf>
    <xf numFmtId="0" fontId="8" fillId="0" borderId="71" xfId="3" applyFont="1" applyBorder="1" applyAlignment="1">
      <alignment horizontal="left" vertical="center"/>
    </xf>
    <xf numFmtId="0" fontId="8" fillId="0" borderId="72" xfId="3" applyFont="1" applyBorder="1" applyAlignment="1">
      <alignment horizontal="center" vertical="center"/>
    </xf>
    <xf numFmtId="14" fontId="8" fillId="0" borderId="73" xfId="3" applyNumberFormat="1" applyFont="1" applyBorder="1" applyAlignment="1">
      <alignment vertical="center"/>
    </xf>
    <xf numFmtId="14" fontId="8" fillId="0" borderId="74" xfId="3" applyNumberFormat="1" applyFont="1" applyBorder="1" applyAlignment="1">
      <alignment horizontal="center" vertical="center"/>
    </xf>
    <xf numFmtId="14" fontId="8" fillId="0" borderId="56" xfId="3" applyNumberFormat="1" applyFont="1" applyBorder="1" applyAlignment="1">
      <alignment horizontal="center" vertical="center"/>
    </xf>
    <xf numFmtId="14" fontId="8" fillId="0" borderId="73" xfId="3" applyNumberFormat="1" applyFont="1" applyBorder="1" applyAlignment="1">
      <alignment horizontal="left" vertical="center"/>
    </xf>
    <xf numFmtId="3" fontId="8" fillId="0" borderId="71" xfId="2" applyNumberFormat="1" applyFont="1" applyBorder="1" applyAlignment="1">
      <alignment horizontal="right" vertical="center"/>
    </xf>
    <xf numFmtId="38" fontId="8" fillId="0" borderId="72" xfId="2" applyFont="1" applyBorder="1" applyAlignment="1">
      <alignment horizontal="right" vertical="center"/>
    </xf>
    <xf numFmtId="38" fontId="8" fillId="0" borderId="55" xfId="2" applyFont="1" applyBorder="1" applyAlignment="1">
      <alignment vertical="center"/>
    </xf>
    <xf numFmtId="38" fontId="8" fillId="0" borderId="71" xfId="2" applyFont="1" applyBorder="1" applyAlignment="1">
      <alignment vertical="center"/>
    </xf>
    <xf numFmtId="38" fontId="8" fillId="0" borderId="56" xfId="2" applyFont="1" applyBorder="1" applyAlignment="1">
      <alignment vertical="center"/>
    </xf>
    <xf numFmtId="3" fontId="8" fillId="0" borderId="71" xfId="2" applyNumberFormat="1" applyFont="1" applyBorder="1" applyAlignment="1">
      <alignment vertical="center"/>
    </xf>
    <xf numFmtId="14" fontId="8" fillId="0" borderId="21" xfId="3" applyNumberFormat="1" applyFont="1" applyBorder="1" applyAlignment="1">
      <alignment horizontal="right" vertical="center"/>
    </xf>
    <xf numFmtId="0" fontId="8" fillId="0" borderId="68" xfId="3" applyFont="1" applyBorder="1" applyAlignment="1">
      <alignment horizontal="left" vertical="center"/>
    </xf>
    <xf numFmtId="0" fontId="8" fillId="0" borderId="70" xfId="3" applyFont="1" applyBorder="1" applyAlignment="1">
      <alignment horizontal="center" vertical="center"/>
    </xf>
    <xf numFmtId="3" fontId="8" fillId="0" borderId="70" xfId="2" applyNumberFormat="1" applyFont="1" applyBorder="1" applyAlignment="1">
      <alignment horizontal="right" vertical="center"/>
    </xf>
    <xf numFmtId="3" fontId="8" fillId="0" borderId="60" xfId="2" applyNumberFormat="1" applyFont="1" applyBorder="1" applyAlignment="1">
      <alignment horizontal="right" vertical="center"/>
    </xf>
    <xf numFmtId="38" fontId="8" fillId="0" borderId="69" xfId="2" applyFont="1" applyBorder="1" applyAlignment="1">
      <alignment vertical="center"/>
    </xf>
    <xf numFmtId="3" fontId="16" fillId="0" borderId="64" xfId="2" applyNumberFormat="1" applyFont="1" applyBorder="1" applyAlignment="1">
      <alignment horizontal="right" vertical="center"/>
    </xf>
    <xf numFmtId="38" fontId="8" fillId="0" borderId="18" xfId="2" applyFont="1" applyBorder="1" applyAlignment="1">
      <alignment horizontal="right" vertical="center"/>
    </xf>
    <xf numFmtId="14" fontId="8" fillId="0" borderId="61" xfId="3" applyNumberFormat="1" applyFont="1" applyBorder="1" applyAlignment="1">
      <alignment horizontal="right" vertical="center"/>
    </xf>
    <xf numFmtId="0" fontId="8" fillId="0" borderId="52" xfId="3" applyFont="1" applyBorder="1" applyAlignment="1">
      <alignment vertical="center"/>
    </xf>
    <xf numFmtId="14" fontId="8" fillId="0" borderId="52" xfId="3" applyNumberFormat="1" applyFont="1" applyBorder="1" applyAlignment="1">
      <alignment horizontal="center" vertical="center"/>
    </xf>
    <xf numFmtId="14" fontId="8" fillId="0" borderId="21" xfId="3" applyNumberFormat="1" applyFont="1" applyBorder="1" applyAlignment="1">
      <alignment horizontal="left" vertical="center"/>
    </xf>
    <xf numFmtId="14" fontId="8" fillId="0" borderId="64" xfId="3" applyNumberFormat="1" applyFont="1" applyBorder="1" applyAlignment="1">
      <alignment horizontal="center" vertical="center"/>
    </xf>
    <xf numFmtId="14" fontId="8" fillId="0" borderId="65" xfId="3" applyNumberFormat="1" applyFont="1" applyBorder="1" applyAlignment="1">
      <alignment horizontal="right" vertical="center"/>
    </xf>
    <xf numFmtId="0" fontId="39" fillId="0" borderId="48" xfId="3" applyFont="1" applyBorder="1" applyAlignment="1">
      <alignment horizontal="center" vertical="center"/>
    </xf>
    <xf numFmtId="0" fontId="39" fillId="0" borderId="51" xfId="3" applyFont="1" applyBorder="1" applyAlignment="1">
      <alignment horizontal="left" vertical="center"/>
    </xf>
    <xf numFmtId="14" fontId="8" fillId="0" borderId="53" xfId="3" applyNumberFormat="1" applyFont="1" applyBorder="1" applyAlignment="1">
      <alignment horizontal="center" vertical="center"/>
    </xf>
    <xf numFmtId="38" fontId="8" fillId="0" borderId="62" xfId="2" applyFont="1" applyBorder="1" applyAlignment="1">
      <alignment horizontal="right" vertical="center"/>
    </xf>
    <xf numFmtId="14" fontId="8" fillId="0" borderId="60" xfId="2" applyNumberFormat="1" applyFont="1" applyFill="1" applyBorder="1" applyAlignment="1">
      <alignment horizontal="center" vertical="center"/>
    </xf>
    <xf numFmtId="0" fontId="8" fillId="0" borderId="75" xfId="3" applyFont="1" applyBorder="1" applyAlignment="1">
      <alignment horizontal="left" vertical="center"/>
    </xf>
    <xf numFmtId="0" fontId="8" fillId="0" borderId="76" xfId="3" applyFont="1" applyBorder="1" applyAlignment="1">
      <alignment horizontal="left" vertical="center"/>
    </xf>
    <xf numFmtId="0" fontId="8" fillId="0" borderId="77" xfId="3" applyFont="1" applyBorder="1" applyAlignment="1">
      <alignment horizontal="center" vertical="center"/>
    </xf>
    <xf numFmtId="14" fontId="8" fillId="0" borderId="78" xfId="3" applyNumberFormat="1" applyFont="1" applyBorder="1" applyAlignment="1">
      <alignment vertical="center"/>
    </xf>
    <xf numFmtId="14" fontId="8" fillId="0" borderId="75" xfId="3" applyNumberFormat="1" applyFont="1" applyBorder="1" applyAlignment="1">
      <alignment horizontal="center" vertical="center"/>
    </xf>
    <xf numFmtId="14" fontId="8" fillId="0" borderId="79" xfId="3" applyNumberFormat="1" applyFont="1" applyBorder="1" applyAlignment="1">
      <alignment horizontal="center" vertical="center"/>
    </xf>
    <xf numFmtId="14" fontId="8" fillId="0" borderId="78" xfId="3" applyNumberFormat="1" applyFont="1" applyBorder="1" applyAlignment="1">
      <alignment horizontal="left" vertical="center"/>
    </xf>
    <xf numFmtId="3" fontId="8" fillId="0" borderId="76" xfId="2" applyNumberFormat="1" applyFont="1" applyBorder="1" applyAlignment="1">
      <alignment horizontal="right" vertical="center"/>
    </xf>
    <xf numFmtId="38" fontId="8" fillId="0" borderId="77" xfId="2" applyFont="1" applyBorder="1" applyAlignment="1">
      <alignment horizontal="right" vertical="center"/>
    </xf>
    <xf numFmtId="38" fontId="8" fillId="0" borderId="75" xfId="2" applyFont="1" applyBorder="1" applyAlignment="1">
      <alignment vertical="center"/>
    </xf>
    <xf numFmtId="38" fontId="8" fillId="0" borderId="76" xfId="2" applyFont="1" applyBorder="1" applyAlignment="1">
      <alignment vertical="center"/>
    </xf>
    <xf numFmtId="38" fontId="8" fillId="0" borderId="79" xfId="2" applyFont="1" applyBorder="1" applyAlignment="1">
      <alignment vertical="center"/>
    </xf>
    <xf numFmtId="3" fontId="8" fillId="0" borderId="76" xfId="2" applyNumberFormat="1" applyFont="1" applyBorder="1" applyAlignment="1">
      <alignment vertical="center"/>
    </xf>
    <xf numFmtId="14" fontId="13" fillId="0" borderId="48" xfId="3" applyNumberFormat="1" applyFont="1" applyBorder="1" applyAlignment="1">
      <alignment horizontal="center" vertical="center"/>
    </xf>
    <xf numFmtId="14" fontId="13" fillId="0" borderId="53" xfId="3" applyNumberFormat="1" applyFont="1" applyBorder="1" applyAlignment="1">
      <alignment horizontal="center" vertical="center"/>
    </xf>
    <xf numFmtId="0" fontId="17" fillId="0" borderId="52" xfId="3" applyFont="1" applyBorder="1" applyAlignment="1">
      <alignment horizontal="center" vertical="center"/>
    </xf>
    <xf numFmtId="0" fontId="17" fillId="0" borderId="68" xfId="3" applyFont="1" applyBorder="1" applyAlignment="1">
      <alignment horizontal="left" vertical="center"/>
    </xf>
    <xf numFmtId="14" fontId="17" fillId="0" borderId="69" xfId="2" applyNumberFormat="1" applyFont="1" applyBorder="1" applyAlignment="1">
      <alignment horizontal="center" vertical="center"/>
    </xf>
    <xf numFmtId="14" fontId="17" fillId="0" borderId="53" xfId="2" applyNumberFormat="1" applyFont="1" applyBorder="1" applyAlignment="1">
      <alignment horizontal="center" vertical="center"/>
    </xf>
    <xf numFmtId="14" fontId="17" fillId="0" borderId="21" xfId="2" applyNumberFormat="1" applyFont="1" applyFill="1" applyBorder="1" applyAlignment="1">
      <alignment horizontal="left" vertical="center"/>
    </xf>
    <xf numFmtId="14" fontId="8" fillId="0" borderId="80" xfId="3" applyNumberFormat="1" applyFont="1" applyBorder="1" applyAlignment="1">
      <alignment horizontal="right" vertical="center"/>
    </xf>
    <xf numFmtId="14" fontId="17" fillId="0" borderId="52" xfId="2" applyNumberFormat="1" applyFont="1" applyBorder="1" applyAlignment="1">
      <alignment horizontal="center" vertical="center"/>
    </xf>
    <xf numFmtId="0" fontId="17" fillId="0" borderId="62" xfId="3" applyFont="1" applyBorder="1" applyAlignment="1">
      <alignment horizontal="center" vertical="center"/>
    </xf>
    <xf numFmtId="0" fontId="17" fillId="0" borderId="63" xfId="3" applyFont="1" applyBorder="1" applyAlignment="1">
      <alignment horizontal="left" vertical="center"/>
    </xf>
    <xf numFmtId="14" fontId="8" fillId="0" borderId="36" xfId="3" applyNumberFormat="1" applyFont="1" applyBorder="1" applyAlignment="1">
      <alignment horizontal="right" vertical="center"/>
    </xf>
    <xf numFmtId="14" fontId="17" fillId="0" borderId="62" xfId="3" applyNumberFormat="1" applyFont="1" applyBorder="1" applyAlignment="1">
      <alignment horizontal="center" vertical="center"/>
    </xf>
    <xf numFmtId="14" fontId="17" fillId="0" borderId="66" xfId="3" applyNumberFormat="1" applyFont="1" applyBorder="1" applyAlignment="1">
      <alignment horizontal="center" vertical="center"/>
    </xf>
    <xf numFmtId="14" fontId="17" fillId="0" borderId="65" xfId="3" applyNumberFormat="1" applyFont="1" applyBorder="1" applyAlignment="1">
      <alignment horizontal="left" vertical="center"/>
    </xf>
    <xf numFmtId="14" fontId="13" fillId="0" borderId="61" xfId="3" applyNumberFormat="1" applyFont="1" applyBorder="1" applyAlignment="1">
      <alignment horizontal="left" vertical="center"/>
    </xf>
    <xf numFmtId="38" fontId="40" fillId="0" borderId="63" xfId="2" applyFont="1" applyBorder="1" applyAlignment="1">
      <alignment vertical="center"/>
    </xf>
    <xf numFmtId="3" fontId="40" fillId="0" borderId="68" xfId="2" applyNumberFormat="1" applyFont="1" applyBorder="1" applyAlignment="1">
      <alignment horizontal="left" vertical="center"/>
    </xf>
    <xf numFmtId="14" fontId="8" fillId="0" borderId="70" xfId="3" applyNumberFormat="1" applyFont="1" applyBorder="1" applyAlignment="1">
      <alignment horizontal="center" vertical="center"/>
    </xf>
    <xf numFmtId="0" fontId="17" fillId="0" borderId="48" xfId="3" applyFont="1" applyBorder="1" applyAlignment="1">
      <alignment horizontal="center" vertical="center"/>
    </xf>
    <xf numFmtId="0" fontId="17" fillId="0" borderId="51" xfId="3" applyFont="1" applyBorder="1" applyAlignment="1">
      <alignment horizontal="left" vertical="center"/>
    </xf>
    <xf numFmtId="14" fontId="17" fillId="0" borderId="21" xfId="3" applyNumberFormat="1" applyFont="1" applyBorder="1" applyAlignment="1">
      <alignment horizontal="left" vertical="center"/>
    </xf>
    <xf numFmtId="3" fontId="15" fillId="0" borderId="65" xfId="2" applyNumberFormat="1" applyFont="1" applyBorder="1" applyAlignment="1">
      <alignment horizontal="right" vertical="center"/>
    </xf>
    <xf numFmtId="38" fontId="9" fillId="0" borderId="51" xfId="2" applyFont="1" applyBorder="1" applyAlignment="1">
      <alignment horizontal="right" vertical="center"/>
    </xf>
    <xf numFmtId="38" fontId="9" fillId="0" borderId="49" xfId="2" applyFont="1" applyBorder="1" applyAlignment="1">
      <alignment horizontal="right" vertical="center"/>
    </xf>
    <xf numFmtId="38" fontId="8" fillId="0" borderId="49" xfId="2" applyFont="1" applyBorder="1" applyAlignment="1">
      <alignment horizontal="right" vertical="center"/>
    </xf>
    <xf numFmtId="0" fontId="2" fillId="0" borderId="48" xfId="3" applyFont="1" applyBorder="1" applyAlignment="1">
      <alignment horizontal="center" vertical="center"/>
    </xf>
    <xf numFmtId="14" fontId="41" fillId="0" borderId="61" xfId="3" applyNumberFormat="1" applyFont="1" applyBorder="1" applyAlignment="1">
      <alignment horizontal="left" vertical="center"/>
    </xf>
    <xf numFmtId="0" fontId="2" fillId="0" borderId="52" xfId="3" applyFont="1" applyBorder="1" applyAlignment="1">
      <alignment horizontal="center" vertical="center"/>
    </xf>
    <xf numFmtId="0" fontId="2" fillId="0" borderId="68" xfId="3" applyFont="1" applyBorder="1" applyAlignment="1">
      <alignment horizontal="center" vertical="center"/>
    </xf>
    <xf numFmtId="3" fontId="15" fillId="0" borderId="54" xfId="2" applyNumberFormat="1" applyFont="1" applyBorder="1" applyAlignment="1">
      <alignment horizontal="right" vertical="center"/>
    </xf>
    <xf numFmtId="3" fontId="8" fillId="0" borderId="57" xfId="2" applyNumberFormat="1" applyFont="1" applyBorder="1" applyAlignment="1">
      <alignment horizontal="right" vertical="center"/>
    </xf>
    <xf numFmtId="14" fontId="8" fillId="0" borderId="55" xfId="3" applyNumberFormat="1" applyFont="1" applyBorder="1" applyAlignment="1">
      <alignment horizontal="center" vertical="center"/>
    </xf>
    <xf numFmtId="14" fontId="9" fillId="0" borderId="21" xfId="3" applyNumberFormat="1" applyFont="1" applyBorder="1" applyAlignment="1">
      <alignment horizontal="right" vertical="center"/>
    </xf>
    <xf numFmtId="14" fontId="17" fillId="0" borderId="65" xfId="3" applyNumberFormat="1" applyFont="1" applyBorder="1" applyAlignment="1">
      <alignment vertical="center"/>
    </xf>
    <xf numFmtId="14" fontId="17" fillId="0" borderId="52" xfId="3" applyNumberFormat="1" applyFont="1" applyBorder="1" applyAlignment="1">
      <alignment horizontal="center" vertical="center"/>
    </xf>
    <xf numFmtId="38" fontId="8" fillId="0" borderId="38" xfId="2" applyFont="1" applyBorder="1" applyAlignment="1">
      <alignment horizontal="right" vertical="center"/>
    </xf>
    <xf numFmtId="14" fontId="9" fillId="0" borderId="61" xfId="3" applyNumberFormat="1" applyFont="1" applyBorder="1" applyAlignment="1">
      <alignment vertical="center"/>
    </xf>
    <xf numFmtId="14" fontId="17" fillId="0" borderId="21" xfId="3" applyNumberFormat="1" applyFont="1" applyBorder="1" applyAlignment="1">
      <alignment vertical="center"/>
    </xf>
    <xf numFmtId="14" fontId="17" fillId="0" borderId="53" xfId="3" applyNumberFormat="1" applyFont="1" applyBorder="1" applyAlignment="1">
      <alignment horizontal="center" vertical="center"/>
    </xf>
    <xf numFmtId="38" fontId="9" fillId="0" borderId="48" xfId="2" applyFont="1" applyBorder="1" applyAlignment="1">
      <alignment vertical="center"/>
    </xf>
    <xf numFmtId="38" fontId="9" fillId="0" borderId="51" xfId="2" applyFont="1" applyBorder="1" applyAlignment="1">
      <alignment vertical="center"/>
    </xf>
    <xf numFmtId="0" fontId="18" fillId="0" borderId="48" xfId="3" applyFont="1" applyBorder="1" applyAlignment="1">
      <alignment horizontal="center" vertical="center"/>
    </xf>
    <xf numFmtId="0" fontId="18" fillId="0" borderId="62" xfId="3" applyFont="1" applyBorder="1" applyAlignment="1">
      <alignment horizontal="left" vertical="center"/>
    </xf>
    <xf numFmtId="0" fontId="18" fillId="0" borderId="63" xfId="3" applyFont="1" applyBorder="1" applyAlignment="1">
      <alignment horizontal="left" vertical="center"/>
    </xf>
    <xf numFmtId="0" fontId="18" fillId="0" borderId="48" xfId="3" applyFont="1" applyBorder="1" applyAlignment="1">
      <alignment horizontal="left" vertical="center"/>
    </xf>
    <xf numFmtId="0" fontId="18" fillId="0" borderId="51" xfId="3" applyFont="1" applyBorder="1" applyAlignment="1">
      <alignment horizontal="left" vertical="center"/>
    </xf>
    <xf numFmtId="0" fontId="18" fillId="0" borderId="75" xfId="3" applyFont="1" applyBorder="1" applyAlignment="1">
      <alignment horizontal="left" vertical="center"/>
    </xf>
    <xf numFmtId="0" fontId="18" fillId="0" borderId="76" xfId="3" applyFont="1" applyBorder="1" applyAlignment="1">
      <alignment horizontal="left" vertical="center"/>
    </xf>
    <xf numFmtId="38" fontId="8" fillId="0" borderId="81" xfId="2" applyFont="1" applyBorder="1" applyAlignment="1">
      <alignment horizontal="right" vertical="center"/>
    </xf>
    <xf numFmtId="3" fontId="8" fillId="0" borderId="81" xfId="2" applyNumberFormat="1" applyFont="1" applyBorder="1" applyAlignment="1">
      <alignment horizontal="right" vertical="center"/>
    </xf>
    <xf numFmtId="38" fontId="8" fillId="0" borderId="82" xfId="2" applyFont="1" applyBorder="1" applyAlignment="1">
      <alignment horizontal="right" vertical="center"/>
    </xf>
    <xf numFmtId="38" fontId="8" fillId="0" borderId="53" xfId="2" applyFont="1" applyBorder="1" applyAlignment="1">
      <alignment horizontal="right" vertical="center"/>
    </xf>
    <xf numFmtId="3" fontId="16" fillId="0" borderId="68" xfId="2" applyNumberFormat="1" applyFont="1" applyBorder="1" applyAlignment="1">
      <alignment horizontal="right" vertical="center"/>
    </xf>
    <xf numFmtId="38" fontId="8" fillId="0" borderId="66" xfId="2" applyFont="1" applyBorder="1" applyAlignment="1">
      <alignment horizontal="right" vertical="center"/>
    </xf>
    <xf numFmtId="38" fontId="16" fillId="0" borderId="52" xfId="2" applyFont="1" applyBorder="1" applyAlignment="1">
      <alignment horizontal="right" vertical="center"/>
    </xf>
    <xf numFmtId="14" fontId="9" fillId="0" borderId="21" xfId="2" applyNumberFormat="1" applyFont="1" applyFill="1" applyBorder="1" applyAlignment="1">
      <alignment horizontal="left" vertical="center"/>
    </xf>
    <xf numFmtId="3" fontId="9" fillId="0" borderId="68" xfId="2" applyNumberFormat="1" applyFont="1" applyBorder="1" applyAlignment="1">
      <alignment horizontal="right" vertical="center"/>
    </xf>
    <xf numFmtId="38" fontId="9" fillId="0" borderId="53" xfId="2" applyFont="1" applyBorder="1" applyAlignment="1">
      <alignment horizontal="right" vertical="center"/>
    </xf>
    <xf numFmtId="0" fontId="9" fillId="0" borderId="48" xfId="3" applyFont="1" applyBorder="1" applyAlignment="1">
      <alignment horizontal="center" vertical="center"/>
    </xf>
    <xf numFmtId="0" fontId="9" fillId="0" borderId="51" xfId="3" applyFont="1" applyBorder="1" applyAlignment="1">
      <alignment horizontal="center" vertical="center"/>
    </xf>
    <xf numFmtId="38" fontId="9" fillId="0" borderId="49" xfId="2" applyFont="1" applyBorder="1" applyAlignment="1">
      <alignment vertical="center"/>
    </xf>
    <xf numFmtId="3" fontId="9" fillId="0" borderId="51" xfId="2" applyNumberFormat="1" applyFont="1" applyBorder="1" applyAlignment="1">
      <alignment vertical="center"/>
    </xf>
    <xf numFmtId="0" fontId="9" fillId="0" borderId="0" xfId="3" applyFont="1" applyAlignment="1">
      <alignment vertical="center"/>
    </xf>
    <xf numFmtId="3" fontId="9" fillId="0" borderId="63" xfId="2" applyNumberFormat="1" applyFont="1" applyBorder="1" applyAlignment="1">
      <alignment horizontal="right" vertical="center"/>
    </xf>
    <xf numFmtId="38" fontId="9" fillId="0" borderId="66" xfId="2" applyFont="1" applyBorder="1" applyAlignment="1">
      <alignment horizontal="right" vertical="center"/>
    </xf>
    <xf numFmtId="38" fontId="9" fillId="0" borderId="62" xfId="2" applyFont="1" applyBorder="1" applyAlignment="1">
      <alignment vertical="center"/>
    </xf>
    <xf numFmtId="38" fontId="9" fillId="0" borderId="63" xfId="2" applyFont="1" applyBorder="1" applyAlignment="1">
      <alignment vertical="center"/>
    </xf>
    <xf numFmtId="38" fontId="9" fillId="0" borderId="66" xfId="2" applyFont="1" applyBorder="1" applyAlignment="1">
      <alignment vertical="center"/>
    </xf>
    <xf numFmtId="3" fontId="9" fillId="0" borderId="63" xfId="2" applyNumberFormat="1" applyFont="1" applyBorder="1" applyAlignment="1">
      <alignment vertical="center"/>
    </xf>
    <xf numFmtId="14" fontId="17" fillId="0" borderId="61" xfId="3" applyNumberFormat="1" applyFont="1" applyBorder="1" applyAlignment="1">
      <alignment vertical="center"/>
    </xf>
    <xf numFmtId="14" fontId="17" fillId="0" borderId="48" xfId="3" applyNumberFormat="1" applyFont="1" applyBorder="1" applyAlignment="1">
      <alignment horizontal="center" vertical="center"/>
    </xf>
    <xf numFmtId="14" fontId="17" fillId="0" borderId="61" xfId="3" applyNumberFormat="1" applyFont="1" applyBorder="1" applyAlignment="1">
      <alignment horizontal="left" vertical="center"/>
    </xf>
    <xf numFmtId="3" fontId="9" fillId="0" borderId="51" xfId="2" applyNumberFormat="1" applyFont="1" applyBorder="1" applyAlignment="1">
      <alignment horizontal="right" vertical="center"/>
    </xf>
    <xf numFmtId="38" fontId="9" fillId="0" borderId="52" xfId="2" applyFont="1" applyBorder="1" applyAlignment="1">
      <alignment vertical="center"/>
    </xf>
    <xf numFmtId="38" fontId="9" fillId="0" borderId="68" xfId="2" applyFont="1" applyBorder="1" applyAlignment="1">
      <alignment vertical="center"/>
    </xf>
    <xf numFmtId="38" fontId="9" fillId="0" borderId="53" xfId="2" applyFont="1" applyBorder="1" applyAlignment="1">
      <alignment vertical="center"/>
    </xf>
    <xf numFmtId="3" fontId="9" fillId="0" borderId="68" xfId="2" applyNumberFormat="1" applyFont="1" applyBorder="1" applyAlignment="1">
      <alignment vertical="center"/>
    </xf>
    <xf numFmtId="14" fontId="9" fillId="0" borderId="61" xfId="3" applyNumberFormat="1" applyFont="1" applyBorder="1" applyAlignment="1">
      <alignment horizontal="left" vertical="center"/>
    </xf>
    <xf numFmtId="0" fontId="9" fillId="0" borderId="51" xfId="3" applyFont="1" applyBorder="1" applyAlignment="1">
      <alignment horizontal="right" vertical="center"/>
    </xf>
    <xf numFmtId="3" fontId="9" fillId="0" borderId="51" xfId="2" applyNumberFormat="1" applyFont="1" applyFill="1" applyBorder="1" applyAlignment="1">
      <alignment horizontal="right" vertical="center"/>
    </xf>
    <xf numFmtId="0" fontId="9" fillId="0" borderId="49" xfId="3" applyFont="1" applyBorder="1" applyAlignment="1">
      <alignment horizontal="right" vertical="center"/>
    </xf>
    <xf numFmtId="38" fontId="8" fillId="0" borderId="52" xfId="2" applyFont="1" applyBorder="1" applyAlignment="1">
      <alignment horizontal="right" vertical="center"/>
    </xf>
    <xf numFmtId="14" fontId="17" fillId="0" borderId="61" xfId="3" applyNumberFormat="1" applyFont="1" applyBorder="1" applyAlignment="1">
      <alignment horizontal="right" vertical="center"/>
    </xf>
    <xf numFmtId="38" fontId="8" fillId="0" borderId="20" xfId="2" applyFont="1" applyBorder="1" applyAlignment="1">
      <alignment horizontal="right" vertical="center"/>
    </xf>
    <xf numFmtId="14" fontId="17" fillId="0" borderId="21" xfId="3" applyNumberFormat="1" applyFont="1" applyBorder="1" applyAlignment="1">
      <alignment horizontal="right" vertical="center"/>
    </xf>
    <xf numFmtId="14" fontId="8" fillId="0" borderId="0" xfId="3" applyNumberFormat="1" applyFont="1" applyAlignment="1">
      <alignment horizontal="center" vertical="center"/>
    </xf>
    <xf numFmtId="14" fontId="8" fillId="0" borderId="0" xfId="3" applyNumberFormat="1" applyFont="1" applyAlignment="1">
      <alignment horizontal="left" vertical="center"/>
    </xf>
    <xf numFmtId="3" fontId="8" fillId="0" borderId="0" xfId="2" applyNumberFormat="1" applyFont="1" applyAlignment="1">
      <alignment vertical="center"/>
    </xf>
    <xf numFmtId="0" fontId="5" fillId="0" borderId="0" xfId="3"/>
    <xf numFmtId="14" fontId="2" fillId="0" borderId="17" xfId="2" applyNumberFormat="1" applyFont="1" applyBorder="1" applyAlignment="1">
      <alignment horizontal="right" vertical="center"/>
    </xf>
    <xf numFmtId="14" fontId="2" fillId="0" borderId="17" xfId="2" applyNumberFormat="1" applyFont="1" applyBorder="1" applyAlignment="1">
      <alignment horizontal="center" vertical="center"/>
    </xf>
    <xf numFmtId="0" fontId="5" fillId="0" borderId="0" xfId="3" applyAlignment="1">
      <alignment horizontal="center"/>
    </xf>
    <xf numFmtId="14" fontId="0" fillId="0" borderId="61" xfId="3" applyNumberFormat="1" applyFont="1" applyBorder="1" applyAlignment="1">
      <alignment horizontal="left" vertical="center"/>
    </xf>
    <xf numFmtId="14" fontId="0" fillId="0" borderId="21" xfId="3" applyNumberFormat="1" applyFont="1" applyBorder="1" applyAlignment="1">
      <alignment horizontal="left" vertical="center"/>
    </xf>
    <xf numFmtId="14" fontId="5" fillId="0" borderId="0" xfId="3" applyNumberFormat="1"/>
    <xf numFmtId="0" fontId="19" fillId="0" borderId="0" xfId="3" applyFont="1" applyAlignment="1">
      <alignment horizontal="center"/>
    </xf>
    <xf numFmtId="0" fontId="20" fillId="0" borderId="0" xfId="3" applyFont="1"/>
    <xf numFmtId="0" fontId="5" fillId="0" borderId="0" xfId="3" applyAlignment="1">
      <alignment horizontal="left"/>
    </xf>
    <xf numFmtId="0" fontId="2" fillId="0" borderId="0" xfId="0" applyFont="1" applyAlignment="1">
      <alignment vertical="center"/>
    </xf>
    <xf numFmtId="0" fontId="5"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83" xfId="0" applyFont="1" applyBorder="1" applyAlignment="1">
      <alignment horizontal="right"/>
    </xf>
    <xf numFmtId="0" fontId="2" fillId="0" borderId="84" xfId="0" applyFont="1" applyBorder="1" applyAlignment="1">
      <alignment horizontal="right"/>
    </xf>
    <xf numFmtId="0" fontId="5" fillId="0" borderId="84" xfId="0" applyFont="1" applyBorder="1"/>
    <xf numFmtId="0" fontId="2" fillId="0" borderId="84" xfId="0" applyFont="1" applyBorder="1"/>
    <xf numFmtId="0" fontId="8" fillId="0" borderId="84" xfId="0" applyFont="1" applyBorder="1" applyAlignment="1">
      <alignment horizontal="left"/>
    </xf>
    <xf numFmtId="0" fontId="2" fillId="0" borderId="84" xfId="0" applyFont="1" applyBorder="1" applyAlignment="1">
      <alignment horizontal="center"/>
    </xf>
    <xf numFmtId="38" fontId="2" fillId="0" borderId="1" xfId="2" applyFont="1" applyBorder="1" applyAlignment="1">
      <alignment horizontal="center"/>
    </xf>
    <xf numFmtId="0" fontId="2" fillId="0" borderId="22" xfId="0" applyFont="1" applyBorder="1"/>
    <xf numFmtId="0" fontId="2" fillId="0" borderId="23" xfId="0" applyFont="1" applyBorder="1"/>
    <xf numFmtId="0" fontId="5" fillId="0" borderId="23" xfId="0" applyFont="1" applyBorder="1"/>
    <xf numFmtId="0" fontId="8" fillId="0" borderId="23" xfId="0" applyFont="1" applyBorder="1" applyAlignment="1">
      <alignment horizontal="left"/>
    </xf>
    <xf numFmtId="0" fontId="2" fillId="0" borderId="23" xfId="0" applyFont="1" applyBorder="1" applyAlignment="1">
      <alignment horizontal="center"/>
    </xf>
    <xf numFmtId="14" fontId="2" fillId="0" borderId="23" xfId="0" applyNumberFormat="1" applyFont="1" applyBorder="1" applyAlignment="1">
      <alignment horizontal="center"/>
    </xf>
    <xf numFmtId="0" fontId="2" fillId="0" borderId="23" xfId="0" applyFont="1" applyBorder="1" applyAlignment="1">
      <alignment horizontal="left"/>
    </xf>
    <xf numFmtId="38" fontId="2" fillId="0" borderId="25" xfId="2" applyFont="1" applyBorder="1"/>
    <xf numFmtId="0" fontId="2" fillId="0" borderId="27" xfId="0" applyFont="1" applyBorder="1"/>
    <xf numFmtId="0" fontId="2" fillId="0" borderId="28" xfId="0" applyFont="1" applyBorder="1"/>
    <xf numFmtId="0" fontId="2" fillId="0" borderId="28" xfId="0" applyFont="1" applyBorder="1" applyAlignment="1">
      <alignment horizontal="right"/>
    </xf>
    <xf numFmtId="0" fontId="5" fillId="0" borderId="28" xfId="0" applyFont="1" applyBorder="1"/>
    <xf numFmtId="0" fontId="8" fillId="0" borderId="28" xfId="0" applyFont="1" applyBorder="1" applyAlignment="1">
      <alignment horizontal="left"/>
    </xf>
    <xf numFmtId="0" fontId="2" fillId="0" borderId="28" xfId="0" applyFont="1" applyBorder="1" applyAlignment="1">
      <alignment horizontal="center"/>
    </xf>
    <xf numFmtId="38" fontId="2" fillId="0" borderId="30" xfId="2" applyFont="1" applyBorder="1"/>
    <xf numFmtId="14" fontId="2" fillId="0" borderId="28" xfId="0" applyNumberFormat="1" applyFont="1" applyBorder="1" applyAlignment="1">
      <alignment horizontal="center"/>
    </xf>
    <xf numFmtId="0" fontId="2" fillId="0" borderId="28" xfId="0" applyFont="1" applyBorder="1" applyAlignment="1">
      <alignment horizontal="left"/>
    </xf>
    <xf numFmtId="0" fontId="2" fillId="0" borderId="27" xfId="0" applyFont="1" applyBorder="1" applyAlignment="1">
      <alignment horizontal="right"/>
    </xf>
    <xf numFmtId="0" fontId="2" fillId="0" borderId="37" xfId="0" applyFont="1" applyBorder="1"/>
    <xf numFmtId="0" fontId="2" fillId="0" borderId="38" xfId="0" applyFont="1" applyBorder="1"/>
    <xf numFmtId="0" fontId="5" fillId="0" borderId="38" xfId="0" applyFont="1" applyBorder="1"/>
    <xf numFmtId="0" fontId="8" fillId="0" borderId="38" xfId="0" applyFont="1" applyBorder="1" applyAlignment="1">
      <alignment horizontal="left"/>
    </xf>
    <xf numFmtId="0" fontId="2" fillId="0" borderId="38" xfId="0" applyFont="1" applyBorder="1" applyAlignment="1">
      <alignment horizontal="center"/>
    </xf>
    <xf numFmtId="0" fontId="2" fillId="0" borderId="38" xfId="0" applyFont="1" applyBorder="1" applyAlignment="1">
      <alignment horizontal="left"/>
    </xf>
    <xf numFmtId="38" fontId="2" fillId="0" borderId="39" xfId="2" applyFont="1" applyBorder="1"/>
    <xf numFmtId="0" fontId="2" fillId="0" borderId="85" xfId="0" applyFont="1" applyBorder="1"/>
    <xf numFmtId="0" fontId="2" fillId="0" borderId="26" xfId="0" applyFont="1" applyBorder="1"/>
    <xf numFmtId="0" fontId="2" fillId="0" borderId="4" xfId="0" applyFont="1" applyBorder="1"/>
    <xf numFmtId="0" fontId="5" fillId="0" borderId="4" xfId="0" applyFont="1" applyBorder="1"/>
    <xf numFmtId="0" fontId="8" fillId="0" borderId="4" xfId="0" applyFont="1" applyBorder="1" applyAlignment="1">
      <alignment horizontal="left"/>
    </xf>
    <xf numFmtId="0" fontId="2" fillId="0" borderId="4" xfId="0" applyFont="1" applyBorder="1" applyAlignment="1">
      <alignment horizontal="center"/>
    </xf>
    <xf numFmtId="0" fontId="2" fillId="0" borderId="4" xfId="0" applyFont="1" applyBorder="1" applyAlignment="1">
      <alignment horizontal="left"/>
    </xf>
    <xf numFmtId="38" fontId="2" fillId="0" borderId="86" xfId="2" applyFont="1" applyBorder="1"/>
    <xf numFmtId="0" fontId="2" fillId="0" borderId="31" xfId="0" applyFont="1" applyBorder="1"/>
    <xf numFmtId="0" fontId="2" fillId="0" borderId="32" xfId="0" applyFont="1" applyBorder="1"/>
    <xf numFmtId="0" fontId="5" fillId="0" borderId="32" xfId="0" applyFont="1" applyBorder="1"/>
    <xf numFmtId="0" fontId="8" fillId="0" borderId="32" xfId="0" applyFont="1" applyBorder="1" applyAlignment="1">
      <alignment horizontal="left"/>
    </xf>
    <xf numFmtId="0" fontId="2" fillId="0" borderId="32" xfId="0" applyFont="1" applyBorder="1" applyAlignment="1">
      <alignment horizontal="center"/>
    </xf>
    <xf numFmtId="0" fontId="2" fillId="0" borderId="32" xfId="0" applyFont="1" applyBorder="1" applyAlignment="1">
      <alignment horizontal="left"/>
    </xf>
    <xf numFmtId="0" fontId="5" fillId="0" borderId="0" xfId="0" applyFont="1"/>
    <xf numFmtId="0" fontId="8" fillId="0" borderId="0" xfId="0" applyFont="1" applyAlignment="1">
      <alignment horizontal="left"/>
    </xf>
    <xf numFmtId="0" fontId="2" fillId="0" borderId="0" xfId="0" applyFont="1" applyAlignment="1">
      <alignment horizontal="center"/>
    </xf>
    <xf numFmtId="0" fontId="2" fillId="0" borderId="0" xfId="0" applyFont="1" applyAlignment="1">
      <alignment horizontal="left"/>
    </xf>
    <xf numFmtId="38" fontId="2" fillId="0" borderId="0" xfId="2" applyFont="1"/>
    <xf numFmtId="0" fontId="5" fillId="0" borderId="22" xfId="0" applyFont="1" applyBorder="1"/>
    <xf numFmtId="0" fontId="0" fillId="0" borderId="28" xfId="0" applyBorder="1"/>
    <xf numFmtId="0" fontId="21" fillId="0" borderId="28" xfId="0" applyFont="1" applyBorder="1" applyAlignment="1">
      <alignment horizontal="left"/>
    </xf>
    <xf numFmtId="0" fontId="0" fillId="0" borderId="23" xfId="0" applyBorder="1" applyAlignment="1">
      <alignment horizontal="center"/>
    </xf>
    <xf numFmtId="14" fontId="0" fillId="0" borderId="23" xfId="0" applyNumberFormat="1" applyBorder="1" applyAlignment="1">
      <alignment horizontal="center"/>
    </xf>
    <xf numFmtId="0" fontId="0" fillId="0" borderId="23" xfId="0" applyBorder="1" applyAlignment="1">
      <alignment horizontal="left"/>
    </xf>
    <xf numFmtId="38" fontId="5" fillId="0" borderId="25" xfId="2" applyFont="1" applyBorder="1"/>
    <xf numFmtId="0" fontId="42" fillId="0" borderId="0" xfId="0" applyFont="1"/>
    <xf numFmtId="0" fontId="2" fillId="0" borderId="87" xfId="0" applyFont="1" applyBorder="1" applyAlignment="1">
      <alignment horizontal="left"/>
    </xf>
    <xf numFmtId="0" fontId="2" fillId="0" borderId="88" xfId="0" applyFont="1" applyBorder="1"/>
    <xf numFmtId="0" fontId="2" fillId="0" borderId="88" xfId="0" applyFont="1" applyBorder="1" applyAlignment="1">
      <alignment horizontal="left"/>
    </xf>
    <xf numFmtId="0" fontId="2" fillId="0" borderId="89" xfId="0" applyFont="1" applyBorder="1" applyAlignment="1">
      <alignment horizontal="left"/>
    </xf>
    <xf numFmtId="0" fontId="2" fillId="0" borderId="30" xfId="0" applyFont="1" applyBorder="1"/>
    <xf numFmtId="0" fontId="22" fillId="0" borderId="0" xfId="0" applyFont="1" applyAlignment="1">
      <alignment vertical="center"/>
    </xf>
    <xf numFmtId="0" fontId="19" fillId="0" borderId="0" xfId="3" applyFont="1"/>
    <xf numFmtId="14" fontId="5" fillId="0" borderId="0" xfId="3" applyNumberFormat="1" applyAlignment="1">
      <alignment horizontal="center"/>
    </xf>
    <xf numFmtId="0" fontId="0" fillId="0" borderId="90" xfId="0" applyBorder="1"/>
    <xf numFmtId="38" fontId="0" fillId="0" borderId="90" xfId="1" applyFont="1" applyBorder="1"/>
    <xf numFmtId="14" fontId="22" fillId="0" borderId="0" xfId="0" applyNumberFormat="1" applyFont="1" applyAlignment="1">
      <alignment vertical="center"/>
    </xf>
    <xf numFmtId="14" fontId="22" fillId="0" borderId="0" xfId="0" applyNumberFormat="1" applyFont="1" applyAlignment="1">
      <alignment horizontal="left" vertical="center"/>
    </xf>
    <xf numFmtId="38" fontId="22" fillId="0" borderId="0" xfId="1" applyFont="1" applyAlignment="1">
      <alignment horizontal="center" vertical="center"/>
    </xf>
    <xf numFmtId="0" fontId="23" fillId="0" borderId="0" xfId="3" applyFont="1"/>
    <xf numFmtId="0" fontId="24" fillId="0" borderId="0" xfId="3" applyFont="1"/>
    <xf numFmtId="0" fontId="43" fillId="0" borderId="0" xfId="3" applyFont="1"/>
    <xf numFmtId="0" fontId="44" fillId="0" borderId="0" xfId="3" applyFont="1" applyAlignment="1">
      <alignment horizontal="center"/>
    </xf>
    <xf numFmtId="14" fontId="2" fillId="0" borderId="41" xfId="0" applyNumberFormat="1" applyFont="1" applyBorder="1"/>
    <xf numFmtId="0" fontId="4" fillId="0" borderId="0" xfId="3" applyFont="1"/>
    <xf numFmtId="0" fontId="0" fillId="0" borderId="91" xfId="0" applyBorder="1" applyAlignment="1">
      <alignment vertical="center"/>
    </xf>
    <xf numFmtId="0" fontId="0" fillId="0" borderId="92" xfId="0" applyBorder="1" applyAlignment="1">
      <alignment vertical="center"/>
    </xf>
    <xf numFmtId="0" fontId="0" fillId="0" borderId="60" xfId="0" applyBorder="1" applyAlignment="1">
      <alignment vertical="center"/>
    </xf>
    <xf numFmtId="0" fontId="45" fillId="0" borderId="0" xfId="0" applyFont="1"/>
    <xf numFmtId="0" fontId="46" fillId="0" borderId="0" xfId="3" applyFont="1" applyAlignment="1">
      <alignment vertical="center"/>
    </xf>
    <xf numFmtId="0" fontId="46" fillId="0" borderId="0" xfId="3" applyFont="1" applyAlignment="1">
      <alignment horizontal="center" vertical="center"/>
    </xf>
    <xf numFmtId="38" fontId="20" fillId="0" borderId="0" xfId="2" applyFont="1" applyAlignment="1">
      <alignment vertical="center"/>
    </xf>
    <xf numFmtId="38" fontId="47" fillId="0" borderId="53" xfId="2" applyFont="1" applyFill="1" applyBorder="1" applyAlignment="1">
      <alignment vertical="center"/>
    </xf>
    <xf numFmtId="38" fontId="47" fillId="0" borderId="66" xfId="2" applyFont="1" applyFill="1" applyBorder="1" applyAlignment="1">
      <alignment vertical="center"/>
    </xf>
    <xf numFmtId="38" fontId="20" fillId="0" borderId="66" xfId="2" applyFont="1" applyFill="1" applyBorder="1" applyAlignment="1">
      <alignment vertical="center"/>
    </xf>
    <xf numFmtId="38" fontId="47" fillId="0" borderId="49" xfId="2" applyFont="1" applyFill="1" applyBorder="1" applyAlignment="1">
      <alignment vertical="center"/>
    </xf>
    <xf numFmtId="38" fontId="48" fillId="0" borderId="49" xfId="2" applyFont="1" applyFill="1" applyBorder="1" applyAlignment="1">
      <alignment vertical="center"/>
    </xf>
    <xf numFmtId="38" fontId="20" fillId="0" borderId="56" xfId="2" applyFont="1" applyFill="1" applyBorder="1" applyAlignment="1">
      <alignment vertical="center"/>
    </xf>
    <xf numFmtId="38" fontId="48" fillId="0" borderId="53" xfId="2" applyFont="1" applyFill="1" applyBorder="1" applyAlignment="1">
      <alignment vertical="center"/>
    </xf>
    <xf numFmtId="38" fontId="20" fillId="0" borderId="49" xfId="2" applyFont="1" applyFill="1" applyBorder="1" applyAlignment="1">
      <alignment vertical="center"/>
    </xf>
    <xf numFmtId="38" fontId="20" fillId="0" borderId="53" xfId="2" applyFont="1" applyFill="1" applyBorder="1" applyAlignment="1">
      <alignment vertical="center"/>
    </xf>
    <xf numFmtId="38" fontId="20" fillId="0" borderId="79" xfId="2" applyFont="1" applyFill="1" applyBorder="1" applyAlignment="1">
      <alignment vertical="center"/>
    </xf>
    <xf numFmtId="38" fontId="26" fillId="0" borderId="70" xfId="2" applyFont="1" applyFill="1" applyBorder="1" applyAlignment="1">
      <alignment vertical="center"/>
    </xf>
    <xf numFmtId="38" fontId="20" fillId="0" borderId="72" xfId="2" applyFont="1" applyFill="1" applyBorder="1" applyAlignment="1">
      <alignment vertical="center"/>
    </xf>
    <xf numFmtId="38" fontId="26" fillId="0" borderId="53" xfId="2" applyFont="1" applyFill="1" applyBorder="1" applyAlignment="1">
      <alignment vertical="center"/>
    </xf>
    <xf numFmtId="38" fontId="26" fillId="0" borderId="66" xfId="2" applyFont="1" applyFill="1" applyBorder="1" applyAlignment="1">
      <alignment vertical="center"/>
    </xf>
    <xf numFmtId="38" fontId="26" fillId="0" borderId="49" xfId="2" applyFont="1" applyFill="1" applyBorder="1" applyAlignment="1">
      <alignment vertical="center"/>
    </xf>
    <xf numFmtId="38" fontId="49" fillId="0" borderId="53" xfId="2" applyFont="1" applyFill="1" applyBorder="1" applyAlignment="1">
      <alignment vertical="center"/>
    </xf>
    <xf numFmtId="38" fontId="49" fillId="0" borderId="49" xfId="2" applyFont="1" applyFill="1" applyBorder="1" applyAlignment="1">
      <alignment vertical="center"/>
    </xf>
    <xf numFmtId="38" fontId="49" fillId="0" borderId="66" xfId="2" applyFont="1" applyFill="1" applyBorder="1" applyAlignment="1">
      <alignment vertical="center"/>
    </xf>
    <xf numFmtId="38" fontId="27" fillId="0" borderId="49" xfId="2" applyFont="1" applyFill="1" applyBorder="1" applyAlignment="1">
      <alignment vertical="center"/>
    </xf>
    <xf numFmtId="38" fontId="27" fillId="0" borderId="66" xfId="2" applyFont="1" applyFill="1" applyBorder="1" applyAlignment="1">
      <alignment vertical="center"/>
    </xf>
    <xf numFmtId="38" fontId="28" fillId="0" borderId="49" xfId="2" applyFont="1" applyFill="1" applyBorder="1" applyAlignment="1">
      <alignment vertical="center"/>
    </xf>
    <xf numFmtId="38" fontId="28" fillId="0" borderId="66" xfId="2" applyFont="1" applyFill="1" applyBorder="1" applyAlignment="1">
      <alignment vertical="center"/>
    </xf>
    <xf numFmtId="38" fontId="28" fillId="0" borderId="79" xfId="2" applyFont="1" applyFill="1" applyBorder="1" applyAlignment="1">
      <alignment vertical="center"/>
    </xf>
    <xf numFmtId="38" fontId="50" fillId="0" borderId="49" xfId="2" applyFont="1" applyFill="1" applyBorder="1" applyAlignment="1">
      <alignment vertical="center"/>
    </xf>
    <xf numFmtId="38" fontId="50" fillId="0" borderId="53" xfId="2" applyFont="1" applyFill="1" applyBorder="1" applyAlignment="1">
      <alignment vertical="center"/>
    </xf>
    <xf numFmtId="38" fontId="50" fillId="0" borderId="66" xfId="2" applyFont="1" applyFill="1" applyBorder="1" applyAlignment="1">
      <alignment vertical="center"/>
    </xf>
    <xf numFmtId="0" fontId="51" fillId="0" borderId="0" xfId="3" applyFont="1"/>
    <xf numFmtId="14" fontId="52" fillId="0" borderId="60" xfId="2" applyNumberFormat="1" applyFont="1" applyFill="1" applyBorder="1" applyAlignment="1">
      <alignment vertical="center"/>
    </xf>
    <xf numFmtId="14" fontId="52" fillId="0" borderId="61" xfId="3" applyNumberFormat="1" applyFont="1" applyBorder="1" applyAlignment="1">
      <alignment vertical="center"/>
    </xf>
    <xf numFmtId="14" fontId="53" fillId="0" borderId="61" xfId="3" applyNumberFormat="1" applyFont="1" applyBorder="1" applyAlignment="1">
      <alignment horizontal="left" vertical="center"/>
    </xf>
    <xf numFmtId="38" fontId="54" fillId="0" borderId="66" xfId="2" applyFont="1" applyFill="1" applyBorder="1" applyAlignment="1">
      <alignment vertical="center"/>
    </xf>
    <xf numFmtId="14" fontId="52" fillId="0" borderId="65" xfId="3" applyNumberFormat="1" applyFont="1" applyBorder="1" applyAlignment="1">
      <alignment vertical="center"/>
    </xf>
    <xf numFmtId="14" fontId="52" fillId="0" borderId="62" xfId="3" applyNumberFormat="1" applyFont="1" applyBorder="1" applyAlignment="1">
      <alignment horizontal="center" vertical="center"/>
    </xf>
    <xf numFmtId="14" fontId="52" fillId="0" borderId="66" xfId="3" applyNumberFormat="1" applyFont="1" applyBorder="1" applyAlignment="1">
      <alignment horizontal="center" vertical="center"/>
    </xf>
    <xf numFmtId="14" fontId="53" fillId="0" borderId="65" xfId="3" applyNumberFormat="1" applyFont="1" applyBorder="1" applyAlignment="1">
      <alignment horizontal="left" vertical="center"/>
    </xf>
    <xf numFmtId="38" fontId="54" fillId="0" borderId="79" xfId="2" applyFont="1" applyFill="1" applyBorder="1" applyAlignment="1">
      <alignment vertical="center"/>
    </xf>
    <xf numFmtId="14" fontId="52" fillId="0" borderId="78" xfId="3" applyNumberFormat="1" applyFont="1" applyBorder="1" applyAlignment="1">
      <alignment vertical="center"/>
    </xf>
    <xf numFmtId="14" fontId="52" fillId="0" borderId="75" xfId="3" applyNumberFormat="1" applyFont="1" applyBorder="1" applyAlignment="1">
      <alignment horizontal="center" vertical="center"/>
    </xf>
    <xf numFmtId="14" fontId="52" fillId="0" borderId="79" xfId="3" applyNumberFormat="1" applyFont="1" applyBorder="1" applyAlignment="1">
      <alignment horizontal="center" vertical="center"/>
    </xf>
    <xf numFmtId="14" fontId="53" fillId="0" borderId="78" xfId="3" applyNumberFormat="1" applyFont="1" applyBorder="1" applyAlignment="1">
      <alignment horizontal="left" vertical="center"/>
    </xf>
    <xf numFmtId="0" fontId="0" fillId="0" borderId="93" xfId="0" applyBorder="1"/>
    <xf numFmtId="14" fontId="2" fillId="0" borderId="159" xfId="0" applyNumberFormat="1" applyFont="1" applyBorder="1"/>
    <xf numFmtId="0" fontId="8" fillId="0" borderId="160" xfId="0" applyFont="1" applyBorder="1" applyAlignment="1">
      <alignment horizontal="center"/>
    </xf>
    <xf numFmtId="0" fontId="5" fillId="0" borderId="159" xfId="0" applyFont="1" applyBorder="1"/>
    <xf numFmtId="0" fontId="0" fillId="0" borderId="161" xfId="0" applyBorder="1"/>
    <xf numFmtId="38" fontId="2" fillId="0" borderId="162" xfId="1" applyFont="1" applyBorder="1"/>
    <xf numFmtId="0" fontId="29" fillId="0" borderId="0" xfId="3" applyFont="1"/>
    <xf numFmtId="14" fontId="0" fillId="0" borderId="0" xfId="0" applyNumberFormat="1" applyAlignment="1">
      <alignment horizontal="right"/>
    </xf>
    <xf numFmtId="0" fontId="36" fillId="0" borderId="94" xfId="0" applyFont="1" applyBorder="1" applyAlignment="1">
      <alignment horizontal="left"/>
    </xf>
    <xf numFmtId="14" fontId="2" fillId="0" borderId="94" xfId="0" applyNumberFormat="1" applyFont="1" applyBorder="1"/>
    <xf numFmtId="0" fontId="8" fillId="0" borderId="163" xfId="0" applyFont="1" applyBorder="1" applyAlignment="1">
      <alignment horizontal="center"/>
    </xf>
    <xf numFmtId="0" fontId="8" fillId="0" borderId="164" xfId="0" applyFont="1" applyBorder="1"/>
    <xf numFmtId="0" fontId="5" fillId="0" borderId="165" xfId="0" applyFont="1" applyBorder="1" applyAlignment="1">
      <alignment horizontal="left"/>
    </xf>
    <xf numFmtId="14" fontId="0" fillId="0" borderId="0" xfId="1" applyNumberFormat="1" applyFont="1"/>
    <xf numFmtId="14" fontId="0" fillId="0" borderId="47" xfId="1" applyNumberFormat="1" applyFont="1" applyBorder="1"/>
    <xf numFmtId="14" fontId="0" fillId="0" borderId="19" xfId="1" applyNumberFormat="1" applyFont="1" applyBorder="1"/>
    <xf numFmtId="38" fontId="0" fillId="0" borderId="20" xfId="1" applyFont="1" applyBorder="1"/>
    <xf numFmtId="38" fontId="0" fillId="0" borderId="18" xfId="1" applyFont="1" applyBorder="1"/>
    <xf numFmtId="38" fontId="55" fillId="0" borderId="20" xfId="1" applyFont="1" applyBorder="1"/>
    <xf numFmtId="38" fontId="0" fillId="0" borderId="0" xfId="1" applyFont="1" applyAlignment="1">
      <alignment horizontal="center"/>
    </xf>
    <xf numFmtId="38" fontId="0" fillId="0" borderId="61" xfId="1" applyFont="1" applyBorder="1" applyAlignment="1">
      <alignment horizontal="center"/>
    </xf>
    <xf numFmtId="38" fontId="0" fillId="0" borderId="78" xfId="1" applyFont="1" applyBorder="1" applyAlignment="1">
      <alignment horizontal="center"/>
    </xf>
    <xf numFmtId="38" fontId="0" fillId="0" borderId="19" xfId="1" applyFont="1" applyBorder="1" applyAlignment="1">
      <alignment horizontal="center"/>
    </xf>
    <xf numFmtId="38" fontId="0" fillId="0" borderId="0" xfId="1" applyFont="1" applyAlignment="1">
      <alignment horizontal="left"/>
    </xf>
    <xf numFmtId="14" fontId="0" fillId="0" borderId="19" xfId="1" applyNumberFormat="1" applyFont="1" applyFill="1" applyBorder="1"/>
    <xf numFmtId="14" fontId="0" fillId="0" borderId="47" xfId="1" applyNumberFormat="1" applyFont="1" applyFill="1" applyBorder="1"/>
    <xf numFmtId="38" fontId="0" fillId="0" borderId="46" xfId="1" applyFont="1" applyFill="1" applyBorder="1"/>
    <xf numFmtId="14" fontId="2" fillId="4" borderId="19" xfId="1" applyNumberFormat="1" applyFont="1" applyFill="1" applyBorder="1"/>
    <xf numFmtId="38" fontId="2" fillId="4" borderId="20" xfId="1" applyFont="1" applyFill="1" applyBorder="1"/>
    <xf numFmtId="14" fontId="2" fillId="4" borderId="47" xfId="1" applyNumberFormat="1" applyFont="1" applyFill="1" applyBorder="1"/>
    <xf numFmtId="38" fontId="2" fillId="4" borderId="46" xfId="1" applyFont="1" applyFill="1" applyBorder="1"/>
    <xf numFmtId="38" fontId="55" fillId="4" borderId="20" xfId="1" applyFont="1" applyFill="1" applyBorder="1"/>
    <xf numFmtId="38" fontId="55" fillId="0" borderId="20" xfId="1" applyFont="1" applyFill="1" applyBorder="1"/>
    <xf numFmtId="14" fontId="55" fillId="0" borderId="19" xfId="1" applyNumberFormat="1" applyFont="1" applyBorder="1"/>
    <xf numFmtId="38" fontId="0" fillId="0" borderId="34" xfId="1" applyFont="1" applyBorder="1" applyAlignment="1">
      <alignment horizontal="center" vertical="center"/>
    </xf>
    <xf numFmtId="0" fontId="0" fillId="0" borderId="91" xfId="0" applyBorder="1"/>
    <xf numFmtId="38" fontId="0" fillId="0" borderId="92" xfId="1" applyFont="1" applyBorder="1"/>
    <xf numFmtId="38" fontId="0" fillId="0" borderId="60" xfId="1" applyFont="1" applyBorder="1"/>
    <xf numFmtId="0" fontId="0" fillId="0" borderId="19" xfId="0" applyBorder="1"/>
    <xf numFmtId="0" fontId="0" fillId="0" borderId="16" xfId="0" applyBorder="1"/>
    <xf numFmtId="38" fontId="0" fillId="0" borderId="17" xfId="1" applyFont="1" applyBorder="1"/>
    <xf numFmtId="0" fontId="30" fillId="0" borderId="0" xfId="3" applyFont="1"/>
    <xf numFmtId="38" fontId="2" fillId="0" borderId="166" xfId="1" applyFont="1" applyBorder="1"/>
    <xf numFmtId="38" fontId="2" fillId="0" borderId="167" xfId="1" applyFont="1" applyBorder="1"/>
    <xf numFmtId="38" fontId="2" fillId="0" borderId="167" xfId="1" applyFont="1" applyFill="1" applyBorder="1"/>
    <xf numFmtId="38" fontId="2" fillId="0" borderId="150" xfId="1" applyFont="1" applyBorder="1" applyAlignment="1"/>
    <xf numFmtId="38" fontId="2" fillId="0" borderId="6" xfId="1" applyFont="1" applyBorder="1" applyAlignment="1"/>
    <xf numFmtId="38" fontId="2" fillId="0" borderId="11" xfId="1" applyFont="1" applyBorder="1" applyAlignment="1"/>
    <xf numFmtId="38" fontId="2" fillId="0" borderId="154" xfId="1" applyFont="1" applyBorder="1" applyAlignment="1"/>
    <xf numFmtId="38" fontId="2" fillId="0" borderId="15" xfId="1" applyFont="1" applyBorder="1" applyAlignment="1"/>
    <xf numFmtId="38" fontId="2" fillId="0" borderId="158" xfId="1" applyFont="1" applyBorder="1" applyAlignment="1"/>
    <xf numFmtId="38" fontId="2" fillId="0" borderId="44" xfId="1" applyFont="1" applyBorder="1" applyAlignment="1"/>
    <xf numFmtId="38" fontId="2" fillId="0" borderId="162" xfId="1" applyFont="1" applyBorder="1" applyAlignment="1"/>
    <xf numFmtId="38" fontId="2" fillId="0" borderId="166" xfId="1" applyFont="1" applyBorder="1" applyAlignment="1"/>
    <xf numFmtId="38" fontId="2" fillId="0" borderId="167" xfId="1" applyFont="1" applyBorder="1" applyAlignment="1"/>
    <xf numFmtId="38" fontId="5" fillId="0" borderId="0" xfId="1" applyFont="1" applyFill="1" applyAlignment="1"/>
    <xf numFmtId="38" fontId="5" fillId="0" borderId="168" xfId="1" applyFont="1" applyFill="1" applyBorder="1" applyAlignment="1"/>
    <xf numFmtId="38" fontId="5" fillId="0" borderId="169" xfId="1" applyFont="1" applyFill="1" applyBorder="1" applyAlignment="1"/>
    <xf numFmtId="38" fontId="5" fillId="0" borderId="170" xfId="1" applyFont="1" applyFill="1" applyBorder="1" applyAlignment="1"/>
    <xf numFmtId="14" fontId="2" fillId="0" borderId="12" xfId="0" applyNumberFormat="1" applyFont="1" applyBorder="1"/>
    <xf numFmtId="38" fontId="5" fillId="0" borderId="171" xfId="1" applyFont="1" applyFill="1" applyBorder="1" applyAlignment="1"/>
    <xf numFmtId="38" fontId="2" fillId="0" borderId="95" xfId="1" applyFont="1" applyBorder="1"/>
    <xf numFmtId="38" fontId="35" fillId="4" borderId="46" xfId="1" applyFont="1" applyFill="1" applyBorder="1"/>
    <xf numFmtId="0" fontId="0" fillId="0" borderId="17" xfId="0" applyBorder="1"/>
    <xf numFmtId="0" fontId="0" fillId="0" borderId="83" xfId="0" applyBorder="1"/>
    <xf numFmtId="0" fontId="0" fillId="0" borderId="52" xfId="0" applyBorder="1"/>
    <xf numFmtId="0" fontId="0" fillId="0" borderId="62" xfId="0" applyBorder="1"/>
    <xf numFmtId="38" fontId="0" fillId="0" borderId="96" xfId="0" applyNumberFormat="1" applyBorder="1"/>
    <xf numFmtId="38" fontId="0" fillId="0" borderId="84" xfId="1" applyFont="1" applyBorder="1" applyAlignment="1">
      <alignment horizontal="right"/>
    </xf>
    <xf numFmtId="38" fontId="0" fillId="0" borderId="97" xfId="1" applyFont="1" applyFill="1" applyBorder="1" applyAlignment="1">
      <alignment horizontal="right"/>
    </xf>
    <xf numFmtId="38" fontId="0" fillId="0" borderId="68" xfId="1" applyFont="1" applyBorder="1" applyAlignment="1">
      <alignment horizontal="right"/>
    </xf>
    <xf numFmtId="38" fontId="0" fillId="0" borderId="53" xfId="0" applyNumberFormat="1" applyBorder="1" applyAlignment="1">
      <alignment horizontal="right"/>
    </xf>
    <xf numFmtId="38" fontId="0" fillId="0" borderId="63" xfId="1" applyFont="1" applyBorder="1" applyAlignment="1">
      <alignment horizontal="right"/>
    </xf>
    <xf numFmtId="38" fontId="0" fillId="0" borderId="64" xfId="1" applyFont="1" applyBorder="1" applyAlignment="1">
      <alignment horizontal="right"/>
    </xf>
    <xf numFmtId="38" fontId="0" fillId="0" borderId="96" xfId="0" applyNumberFormat="1" applyBorder="1" applyAlignment="1">
      <alignment horizontal="right"/>
    </xf>
    <xf numFmtId="38" fontId="0" fillId="0" borderId="0" xfId="1" applyFont="1" applyAlignment="1">
      <alignment horizontal="right"/>
    </xf>
    <xf numFmtId="0" fontId="0" fillId="0" borderId="0" xfId="0" applyAlignment="1">
      <alignment horizontal="right"/>
    </xf>
    <xf numFmtId="38" fontId="0" fillId="0" borderId="35" xfId="1" applyFont="1" applyBorder="1" applyAlignment="1">
      <alignment horizontal="right"/>
    </xf>
    <xf numFmtId="0" fontId="0" fillId="0" borderId="36" xfId="0" applyBorder="1" applyAlignment="1">
      <alignment horizontal="right"/>
    </xf>
    <xf numFmtId="38" fontId="0" fillId="0" borderId="0" xfId="1" applyFont="1" applyBorder="1" applyAlignment="1">
      <alignment horizontal="right"/>
    </xf>
    <xf numFmtId="0" fontId="0" fillId="0" borderId="20" xfId="0" applyBorder="1" applyAlignment="1">
      <alignment horizontal="right"/>
    </xf>
    <xf numFmtId="38" fontId="0" fillId="0" borderId="17" xfId="1" applyFont="1" applyBorder="1" applyAlignment="1">
      <alignment horizontal="right"/>
    </xf>
    <xf numFmtId="38" fontId="0" fillId="0" borderId="0" xfId="1" applyFont="1" applyFill="1"/>
    <xf numFmtId="38" fontId="2" fillId="0" borderId="172" xfId="1" applyFont="1" applyFill="1" applyBorder="1"/>
    <xf numFmtId="38" fontId="2" fillId="0" borderId="173" xfId="1" applyFont="1" applyFill="1" applyBorder="1"/>
    <xf numFmtId="38" fontId="2" fillId="0" borderId="174" xfId="1" applyFont="1" applyFill="1" applyBorder="1"/>
    <xf numFmtId="38" fontId="2" fillId="0" borderId="175" xfId="1" applyFont="1" applyFill="1" applyBorder="1"/>
    <xf numFmtId="38" fontId="35" fillId="0" borderId="20" xfId="1" applyFont="1" applyBorder="1"/>
    <xf numFmtId="14" fontId="2" fillId="5" borderId="19" xfId="1" applyNumberFormat="1" applyFont="1" applyFill="1" applyBorder="1"/>
    <xf numFmtId="38" fontId="2" fillId="5" borderId="20" xfId="1" applyFont="1" applyFill="1" applyBorder="1"/>
    <xf numFmtId="14" fontId="2" fillId="5" borderId="47" xfId="1" applyNumberFormat="1" applyFont="1" applyFill="1" applyBorder="1"/>
    <xf numFmtId="38" fontId="2" fillId="5" borderId="46" xfId="1" applyFont="1" applyFill="1" applyBorder="1"/>
    <xf numFmtId="38" fontId="0" fillId="0" borderId="98" xfId="1" applyFont="1" applyBorder="1"/>
    <xf numFmtId="0" fontId="0" fillId="0" borderId="0" xfId="0" applyAlignment="1">
      <alignment horizontal="center" vertical="center"/>
    </xf>
    <xf numFmtId="0" fontId="0" fillId="0" borderId="0" xfId="0" applyAlignment="1">
      <alignment horizontal="center"/>
    </xf>
    <xf numFmtId="38" fontId="0" fillId="0" borderId="1" xfId="1" applyFont="1" applyFill="1" applyBorder="1" applyAlignment="1">
      <alignment horizontal="center"/>
    </xf>
    <xf numFmtId="0" fontId="0" fillId="0" borderId="61" xfId="0" applyBorder="1" applyAlignment="1">
      <alignment horizontal="center"/>
    </xf>
    <xf numFmtId="0" fontId="0" fillId="0" borderId="21" xfId="0" applyBorder="1" applyAlignment="1">
      <alignment horizontal="center"/>
    </xf>
    <xf numFmtId="14" fontId="0" fillId="0" borderId="65" xfId="0" applyNumberFormat="1" applyBorder="1" applyAlignment="1">
      <alignment horizontal="center"/>
    </xf>
    <xf numFmtId="14" fontId="0" fillId="0" borderId="61" xfId="0" applyNumberFormat="1" applyBorder="1" applyAlignment="1">
      <alignment horizontal="center"/>
    </xf>
    <xf numFmtId="0" fontId="0" fillId="0" borderId="65" xfId="0" applyBorder="1" applyAlignment="1">
      <alignment horizontal="center"/>
    </xf>
    <xf numFmtId="38" fontId="56" fillId="0" borderId="49" xfId="2" applyFont="1" applyFill="1" applyBorder="1" applyAlignment="1">
      <alignment vertical="center"/>
    </xf>
    <xf numFmtId="38" fontId="57" fillId="0" borderId="49" xfId="2" applyFont="1" applyFill="1" applyBorder="1" applyAlignment="1">
      <alignment vertical="center"/>
    </xf>
    <xf numFmtId="38" fontId="57" fillId="0" borderId="53" xfId="2" applyFont="1" applyFill="1" applyBorder="1" applyAlignment="1">
      <alignment vertical="center"/>
    </xf>
    <xf numFmtId="14" fontId="0" fillId="0" borderId="21" xfId="0" applyNumberFormat="1" applyBorder="1" applyAlignment="1">
      <alignment horizontal="center"/>
    </xf>
    <xf numFmtId="38" fontId="0" fillId="0" borderId="99" xfId="1" applyFont="1" applyBorder="1"/>
    <xf numFmtId="38" fontId="2" fillId="0" borderId="99" xfId="1" applyFont="1" applyFill="1" applyBorder="1"/>
    <xf numFmtId="38" fontId="41" fillId="0" borderId="78" xfId="1" applyFont="1" applyBorder="1" applyAlignment="1">
      <alignment horizontal="center"/>
    </xf>
    <xf numFmtId="0" fontId="0" fillId="0" borderId="28" xfId="0" applyBorder="1" applyAlignment="1">
      <alignment horizontal="center"/>
    </xf>
    <xf numFmtId="14" fontId="8" fillId="6" borderId="48" xfId="2" applyNumberFormat="1" applyFont="1" applyFill="1" applyBorder="1" applyAlignment="1">
      <alignment horizontal="center" vertical="center"/>
    </xf>
    <xf numFmtId="14" fontId="8" fillId="6" borderId="49" xfId="2" applyNumberFormat="1" applyFont="1" applyFill="1" applyBorder="1" applyAlignment="1">
      <alignment horizontal="center" vertical="center"/>
    </xf>
    <xf numFmtId="14" fontId="8" fillId="6" borderId="52" xfId="2" applyNumberFormat="1" applyFont="1" applyFill="1" applyBorder="1" applyAlignment="1">
      <alignment horizontal="center" vertical="center"/>
    </xf>
    <xf numFmtId="14" fontId="8" fillId="6" borderId="53" xfId="2" applyNumberFormat="1" applyFont="1" applyFill="1" applyBorder="1" applyAlignment="1">
      <alignment horizontal="center" vertical="center"/>
    </xf>
    <xf numFmtId="14" fontId="8" fillId="6" borderId="55" xfId="2" applyNumberFormat="1" applyFont="1" applyFill="1" applyBorder="1" applyAlignment="1">
      <alignment horizontal="center" vertical="center"/>
    </xf>
    <xf numFmtId="14" fontId="8" fillId="6" borderId="56" xfId="2" applyNumberFormat="1" applyFont="1" applyFill="1" applyBorder="1" applyAlignment="1">
      <alignment horizontal="center" vertical="center"/>
    </xf>
    <xf numFmtId="14" fontId="14" fillId="0" borderId="0" xfId="2" applyNumberFormat="1" applyFont="1" applyFill="1" applyBorder="1" applyAlignment="1">
      <alignment horizontal="center" vertical="center"/>
    </xf>
    <xf numFmtId="38" fontId="8" fillId="0" borderId="0" xfId="2" applyFont="1" applyFill="1" applyBorder="1" applyAlignment="1">
      <alignment horizontal="right" vertical="center"/>
    </xf>
    <xf numFmtId="3" fontId="8" fillId="0" borderId="100" xfId="2" applyNumberFormat="1" applyFont="1" applyFill="1" applyBorder="1" applyAlignment="1">
      <alignment horizontal="right" vertical="center"/>
    </xf>
    <xf numFmtId="38" fontId="8" fillId="0" borderId="54" xfId="2" applyFont="1" applyFill="1" applyBorder="1" applyAlignment="1">
      <alignment horizontal="right" vertical="center"/>
    </xf>
    <xf numFmtId="38" fontId="8" fillId="0" borderId="57" xfId="2" applyFont="1" applyFill="1" applyBorder="1" applyAlignment="1">
      <alignment horizontal="right" vertical="center"/>
    </xf>
    <xf numFmtId="38" fontId="8" fillId="0" borderId="101" xfId="2" applyFont="1" applyFill="1" applyBorder="1" applyAlignment="1">
      <alignment horizontal="right" vertical="center"/>
    </xf>
    <xf numFmtId="38" fontId="8" fillId="0" borderId="51" xfId="2" applyFont="1" applyFill="1" applyBorder="1" applyAlignment="1">
      <alignment horizontal="right" vertical="center"/>
    </xf>
    <xf numFmtId="38" fontId="8" fillId="0" borderId="67" xfId="2" applyFont="1" applyFill="1" applyBorder="1" applyAlignment="1">
      <alignment horizontal="right" vertical="center"/>
    </xf>
    <xf numFmtId="38" fontId="8" fillId="0" borderId="63" xfId="2" applyFont="1" applyFill="1" applyBorder="1" applyAlignment="1">
      <alignment horizontal="right" vertical="center"/>
    </xf>
    <xf numFmtId="38" fontId="8" fillId="0" borderId="67" xfId="2" applyFont="1" applyFill="1" applyBorder="1" applyAlignment="1">
      <alignment horizontal="center" vertical="center"/>
    </xf>
    <xf numFmtId="38" fontId="8" fillId="0" borderId="63" xfId="2" applyFont="1" applyFill="1" applyBorder="1" applyAlignment="1">
      <alignment horizontal="left" vertical="center"/>
    </xf>
    <xf numFmtId="38" fontId="8" fillId="0" borderId="69" xfId="2" applyFont="1" applyFill="1" applyBorder="1" applyAlignment="1">
      <alignment horizontal="right" vertical="center"/>
    </xf>
    <xf numFmtId="38" fontId="8" fillId="0" borderId="68" xfId="2" applyFont="1" applyFill="1" applyBorder="1" applyAlignment="1">
      <alignment horizontal="right" vertical="center"/>
    </xf>
    <xf numFmtId="38" fontId="8" fillId="0" borderId="74" xfId="2" applyFont="1" applyFill="1" applyBorder="1" applyAlignment="1">
      <alignment horizontal="right" vertical="center"/>
    </xf>
    <xf numFmtId="38" fontId="8" fillId="0" borderId="71" xfId="2" applyFont="1" applyFill="1" applyBorder="1" applyAlignment="1">
      <alignment horizontal="right" vertical="center"/>
    </xf>
    <xf numFmtId="38" fontId="8" fillId="0" borderId="102" xfId="2" applyFont="1" applyFill="1" applyBorder="1" applyAlignment="1">
      <alignment horizontal="right" vertical="center"/>
    </xf>
    <xf numFmtId="38" fontId="8" fillId="0" borderId="76" xfId="2" applyFont="1" applyFill="1" applyBorder="1" applyAlignment="1">
      <alignment horizontal="right" vertical="center"/>
    </xf>
    <xf numFmtId="38" fontId="10" fillId="0" borderId="67" xfId="2" applyFont="1" applyFill="1" applyBorder="1" applyAlignment="1">
      <alignment horizontal="center" vertical="center"/>
    </xf>
    <xf numFmtId="38" fontId="9" fillId="0" borderId="63" xfId="2" applyFont="1" applyFill="1" applyBorder="1" applyAlignment="1">
      <alignment horizontal="left" vertical="center"/>
    </xf>
    <xf numFmtId="3" fontId="8" fillId="0" borderId="70" xfId="2" applyNumberFormat="1" applyFont="1" applyFill="1" applyBorder="1" applyAlignment="1">
      <alignment horizontal="right" vertical="center"/>
    </xf>
    <xf numFmtId="38" fontId="15" fillId="0" borderId="54" xfId="2" applyFont="1" applyFill="1" applyBorder="1" applyAlignment="1">
      <alignment horizontal="right" vertical="center"/>
    </xf>
    <xf numFmtId="38" fontId="8" fillId="0" borderId="28" xfId="2" applyFont="1" applyFill="1" applyBorder="1" applyAlignment="1">
      <alignment horizontal="right" vertical="center"/>
    </xf>
    <xf numFmtId="38" fontId="9" fillId="0" borderId="71" xfId="2" applyFont="1" applyFill="1" applyBorder="1" applyAlignment="1">
      <alignment horizontal="left" vertical="center"/>
    </xf>
    <xf numFmtId="38" fontId="8" fillId="0" borderId="81" xfId="2" applyFont="1" applyFill="1" applyBorder="1" applyAlignment="1">
      <alignment horizontal="right" vertical="center"/>
    </xf>
    <xf numFmtId="38" fontId="9" fillId="0" borderId="68" xfId="2" applyFont="1" applyFill="1" applyBorder="1" applyAlignment="1">
      <alignment horizontal="right" vertical="center"/>
    </xf>
    <xf numFmtId="38" fontId="9" fillId="0" borderId="63" xfId="2" applyFont="1" applyFill="1" applyBorder="1" applyAlignment="1">
      <alignment horizontal="right" vertical="center"/>
    </xf>
    <xf numFmtId="38" fontId="9" fillId="0" borderId="51" xfId="2" applyFont="1" applyFill="1" applyBorder="1" applyAlignment="1">
      <alignment horizontal="right" vertical="center"/>
    </xf>
    <xf numFmtId="38" fontId="8" fillId="0" borderId="70" xfId="2" applyFont="1" applyFill="1" applyBorder="1" applyAlignment="1">
      <alignment horizontal="right" vertical="center"/>
    </xf>
    <xf numFmtId="38" fontId="8" fillId="0" borderId="0" xfId="2" applyFont="1" applyFill="1" applyAlignment="1">
      <alignment horizontal="right" vertical="center"/>
    </xf>
    <xf numFmtId="38" fontId="2" fillId="0" borderId="99" xfId="1" applyFont="1" applyBorder="1" applyAlignment="1"/>
    <xf numFmtId="38" fontId="2" fillId="0" borderId="99" xfId="1" applyFont="1" applyBorder="1"/>
    <xf numFmtId="3" fontId="8" fillId="0" borderId="64" xfId="2" applyNumberFormat="1" applyFont="1" applyBorder="1" applyAlignment="1">
      <alignment horizontal="right" vertical="center"/>
    </xf>
    <xf numFmtId="38" fontId="35" fillId="0" borderId="46" xfId="1" applyFont="1" applyBorder="1"/>
    <xf numFmtId="38" fontId="0" fillId="0" borderId="61" xfId="1" applyFont="1" applyFill="1" applyBorder="1" applyAlignment="1">
      <alignment horizontal="center"/>
    </xf>
    <xf numFmtId="38" fontId="0" fillId="0" borderId="36" xfId="1" applyFont="1" applyFill="1" applyBorder="1" applyAlignment="1">
      <alignment horizontal="right"/>
    </xf>
    <xf numFmtId="38" fontId="0" fillId="0" borderId="20" xfId="0" applyNumberFormat="1" applyBorder="1" applyAlignment="1">
      <alignment horizontal="right"/>
    </xf>
    <xf numFmtId="38" fontId="0" fillId="0" borderId="50" xfId="0" applyNumberFormat="1" applyBorder="1" applyAlignment="1">
      <alignment horizontal="right"/>
    </xf>
    <xf numFmtId="38" fontId="0" fillId="0" borderId="97" xfId="1" applyFont="1" applyBorder="1" applyAlignment="1">
      <alignment horizontal="right"/>
    </xf>
    <xf numFmtId="38" fontId="0" fillId="0" borderId="53" xfId="1" applyFont="1" applyBorder="1" applyAlignment="1">
      <alignment horizontal="right"/>
    </xf>
    <xf numFmtId="38" fontId="0" fillId="0" borderId="66" xfId="1" applyFont="1" applyBorder="1" applyAlignment="1">
      <alignment horizontal="right"/>
    </xf>
    <xf numFmtId="38" fontId="0" fillId="0" borderId="103" xfId="0" applyNumberFormat="1" applyBorder="1"/>
    <xf numFmtId="0" fontId="0" fillId="0" borderId="18" xfId="0" applyBorder="1" applyAlignment="1">
      <alignment horizontal="right"/>
    </xf>
    <xf numFmtId="38" fontId="8" fillId="0" borderId="58" xfId="2" applyFont="1" applyFill="1" applyBorder="1" applyAlignment="1">
      <alignment horizontal="right" vertical="center"/>
    </xf>
    <xf numFmtId="14" fontId="39" fillId="0" borderId="21" xfId="3" applyNumberFormat="1" applyFont="1" applyBorder="1" applyAlignment="1">
      <alignment horizontal="left" vertical="center"/>
    </xf>
    <xf numFmtId="14" fontId="58" fillId="0" borderId="0" xfId="2" applyNumberFormat="1" applyFont="1" applyAlignment="1">
      <alignment vertical="center"/>
    </xf>
    <xf numFmtId="14" fontId="58" fillId="0" borderId="60" xfId="2" applyNumberFormat="1" applyFont="1" applyFill="1" applyBorder="1" applyAlignment="1">
      <alignment horizontal="right" vertical="center"/>
    </xf>
    <xf numFmtId="14" fontId="58" fillId="0" borderId="18" xfId="2" applyNumberFormat="1" applyFont="1" applyFill="1" applyBorder="1" applyAlignment="1">
      <alignment vertical="center"/>
    </xf>
    <xf numFmtId="14" fontId="58" fillId="0" borderId="60" xfId="2" applyNumberFormat="1" applyFont="1" applyFill="1" applyBorder="1" applyAlignment="1">
      <alignment vertical="center"/>
    </xf>
    <xf numFmtId="14" fontId="58" fillId="0" borderId="20" xfId="2" applyNumberFormat="1" applyFont="1" applyFill="1" applyBorder="1" applyAlignment="1">
      <alignment vertical="center"/>
    </xf>
    <xf numFmtId="14" fontId="58" fillId="0" borderId="104" xfId="2" applyNumberFormat="1" applyFont="1" applyFill="1" applyBorder="1" applyAlignment="1">
      <alignment vertical="center"/>
    </xf>
    <xf numFmtId="14" fontId="58" fillId="0" borderId="61" xfId="2" applyNumberFormat="1" applyFont="1" applyBorder="1" applyAlignment="1">
      <alignment vertical="center"/>
    </xf>
    <xf numFmtId="14" fontId="58" fillId="0" borderId="46" xfId="2" applyNumberFormat="1" applyFont="1" applyFill="1" applyBorder="1" applyAlignment="1">
      <alignment vertical="center"/>
    </xf>
    <xf numFmtId="14" fontId="58" fillId="0" borderId="105" xfId="2" applyNumberFormat="1" applyFont="1" applyFill="1" applyBorder="1" applyAlignment="1">
      <alignment vertical="center"/>
    </xf>
    <xf numFmtId="14" fontId="58" fillId="0" borderId="34" xfId="2" applyNumberFormat="1" applyFont="1" applyFill="1" applyBorder="1" applyAlignment="1">
      <alignment vertical="center"/>
    </xf>
    <xf numFmtId="14" fontId="58" fillId="0" borderId="60" xfId="2" applyNumberFormat="1" applyFont="1" applyFill="1" applyBorder="1" applyAlignment="1">
      <alignment horizontal="center" vertical="center"/>
    </xf>
    <xf numFmtId="14" fontId="59" fillId="0" borderId="20" xfId="2" applyNumberFormat="1" applyFont="1" applyFill="1" applyBorder="1" applyAlignment="1">
      <alignment vertical="center"/>
    </xf>
    <xf numFmtId="14" fontId="59" fillId="0" borderId="18" xfId="2" applyNumberFormat="1" applyFont="1" applyFill="1" applyBorder="1" applyAlignment="1">
      <alignment vertical="center"/>
    </xf>
    <xf numFmtId="38" fontId="2" fillId="0" borderId="19" xfId="1" applyFont="1" applyBorder="1" applyAlignment="1">
      <alignment horizontal="center"/>
    </xf>
    <xf numFmtId="38" fontId="2" fillId="0" borderId="106" xfId="1" applyFont="1" applyBorder="1" applyAlignment="1"/>
    <xf numFmtId="38" fontId="2" fillId="0" borderId="106" xfId="1" applyFont="1" applyBorder="1"/>
    <xf numFmtId="0" fontId="36" fillId="0" borderId="155" xfId="0" applyFont="1" applyBorder="1" applyAlignment="1">
      <alignment horizontal="left"/>
    </xf>
    <xf numFmtId="14" fontId="2" fillId="0" borderId="155" xfId="0" applyNumberFormat="1" applyFont="1" applyBorder="1"/>
    <xf numFmtId="0" fontId="0" fillId="0" borderId="30" xfId="0" applyBorder="1"/>
    <xf numFmtId="0" fontId="0" fillId="0" borderId="86" xfId="0" applyBorder="1"/>
    <xf numFmtId="38" fontId="0" fillId="0" borderId="86" xfId="1" applyFont="1" applyBorder="1"/>
    <xf numFmtId="0" fontId="0" fillId="0" borderId="1" xfId="0" applyBorder="1"/>
    <xf numFmtId="0" fontId="0" fillId="0" borderId="1" xfId="0" applyBorder="1" applyAlignment="1">
      <alignment horizontal="center"/>
    </xf>
    <xf numFmtId="0" fontId="0" fillId="0" borderId="65" xfId="0" applyBorder="1"/>
    <xf numFmtId="38" fontId="0" fillId="0" borderId="65" xfId="1" applyFont="1" applyBorder="1"/>
    <xf numFmtId="38" fontId="0" fillId="0" borderId="0" xfId="0" applyNumberFormat="1"/>
    <xf numFmtId="38" fontId="0" fillId="0" borderId="0" xfId="1" applyFont="1" applyAlignment="1"/>
    <xf numFmtId="38" fontId="0" fillId="0" borderId="30" xfId="1" applyFont="1" applyBorder="1" applyAlignment="1"/>
    <xf numFmtId="38" fontId="0" fillId="0" borderId="65" xfId="1" applyFont="1" applyBorder="1" applyAlignment="1"/>
    <xf numFmtId="0" fontId="0" fillId="0" borderId="107" xfId="0" applyBorder="1"/>
    <xf numFmtId="38" fontId="0" fillId="0" borderId="107" xfId="1" applyFont="1" applyBorder="1" applyAlignment="1"/>
    <xf numFmtId="38" fontId="0" fillId="0" borderId="107" xfId="1" applyFont="1" applyBorder="1"/>
    <xf numFmtId="38" fontId="0" fillId="0" borderId="86" xfId="1" applyFont="1" applyBorder="1" applyAlignment="1"/>
    <xf numFmtId="0" fontId="0" fillId="0" borderId="94" xfId="0" applyBorder="1"/>
    <xf numFmtId="14" fontId="0" fillId="0" borderId="41" xfId="0" applyNumberFormat="1" applyBorder="1" applyAlignment="1">
      <alignment horizontal="right"/>
    </xf>
    <xf numFmtId="14" fontId="2" fillId="0" borderId="41" xfId="0" applyNumberFormat="1" applyFont="1" applyBorder="1" applyAlignment="1">
      <alignment horizontal="right"/>
    </xf>
    <xf numFmtId="0" fontId="14" fillId="0" borderId="0" xfId="3" applyFont="1" applyAlignment="1">
      <alignment horizontal="left" vertical="center"/>
    </xf>
    <xf numFmtId="0" fontId="2" fillId="0" borderId="0" xfId="3" applyFont="1" applyAlignment="1">
      <alignment horizontal="left" vertical="center"/>
    </xf>
    <xf numFmtId="38" fontId="2" fillId="0" borderId="0" xfId="2" applyFont="1" applyAlignment="1">
      <alignment horizontal="left" vertical="center"/>
    </xf>
    <xf numFmtId="0" fontId="2" fillId="0" borderId="83" xfId="3" applyFont="1" applyBorder="1" applyAlignment="1">
      <alignment horizontal="right" vertical="center"/>
    </xf>
    <xf numFmtId="0" fontId="2" fillId="0" borderId="84" xfId="3" applyFont="1" applyBorder="1" applyAlignment="1">
      <alignment horizontal="left" vertical="center"/>
    </xf>
    <xf numFmtId="38" fontId="2" fillId="0" borderId="84" xfId="2" applyFont="1" applyBorder="1" applyAlignment="1">
      <alignment horizontal="left" vertical="center"/>
    </xf>
    <xf numFmtId="38" fontId="2" fillId="0" borderId="97" xfId="2" applyFont="1" applyBorder="1" applyAlignment="1">
      <alignment horizontal="left" vertical="center"/>
    </xf>
    <xf numFmtId="0" fontId="2" fillId="0" borderId="97" xfId="3" applyFont="1" applyBorder="1" applyAlignment="1">
      <alignment horizontal="left" vertical="center"/>
    </xf>
    <xf numFmtId="0" fontId="2" fillId="0" borderId="97" xfId="3" applyFont="1" applyBorder="1" applyAlignment="1">
      <alignment vertical="center"/>
    </xf>
    <xf numFmtId="38" fontId="2" fillId="0" borderId="84" xfId="2" applyFont="1" applyFill="1" applyBorder="1" applyAlignment="1">
      <alignment horizontal="left" vertical="center"/>
    </xf>
    <xf numFmtId="56" fontId="2" fillId="0" borderId="97" xfId="3" applyNumberFormat="1" applyFont="1" applyBorder="1" applyAlignment="1">
      <alignment horizontal="left" vertical="center"/>
    </xf>
    <xf numFmtId="42" fontId="2" fillId="0" borderId="84" xfId="3" applyNumberFormat="1" applyFont="1" applyBorder="1" applyAlignment="1">
      <alignment horizontal="left" vertical="center"/>
    </xf>
    <xf numFmtId="38" fontId="13" fillId="0" borderId="84" xfId="2" applyFont="1" applyBorder="1" applyAlignment="1">
      <alignment horizontal="left" vertical="center"/>
    </xf>
    <xf numFmtId="0" fontId="13" fillId="0" borderId="84" xfId="3" applyFont="1" applyBorder="1" applyAlignment="1">
      <alignment horizontal="left" vertical="center"/>
    </xf>
    <xf numFmtId="0" fontId="13" fillId="0" borderId="97" xfId="3" applyFont="1" applyBorder="1" applyAlignment="1">
      <alignment horizontal="left" vertical="center"/>
    </xf>
    <xf numFmtId="0" fontId="5" fillId="0" borderId="0" xfId="3" applyAlignment="1">
      <alignment vertical="center"/>
    </xf>
    <xf numFmtId="0" fontId="2" fillId="0" borderId="68" xfId="3" applyFont="1" applyBorder="1" applyAlignment="1">
      <alignment horizontal="left" vertical="center"/>
    </xf>
    <xf numFmtId="38" fontId="32" fillId="0" borderId="84" xfId="2" applyFont="1" applyBorder="1" applyAlignment="1">
      <alignment horizontal="left" vertical="center"/>
    </xf>
    <xf numFmtId="0" fontId="2" fillId="0" borderId="0" xfId="3" applyFont="1" applyAlignment="1">
      <alignment horizontal="right" vertical="center"/>
    </xf>
    <xf numFmtId="14" fontId="60" fillId="0" borderId="61" xfId="3" applyNumberFormat="1" applyFont="1" applyBorder="1" applyAlignment="1">
      <alignment vertical="center"/>
    </xf>
    <xf numFmtId="14" fontId="60" fillId="0" borderId="65" xfId="3" applyNumberFormat="1" applyFont="1" applyBorder="1" applyAlignment="1">
      <alignment vertical="center"/>
    </xf>
    <xf numFmtId="14" fontId="60" fillId="0" borderId="21" xfId="3" applyNumberFormat="1" applyFont="1" applyBorder="1" applyAlignment="1">
      <alignment vertical="center"/>
    </xf>
    <xf numFmtId="14" fontId="60" fillId="0" borderId="73" xfId="3" applyNumberFormat="1" applyFont="1" applyBorder="1" applyAlignment="1">
      <alignment vertical="center"/>
    </xf>
    <xf numFmtId="14" fontId="60" fillId="0" borderId="21" xfId="3" applyNumberFormat="1" applyFont="1" applyBorder="1" applyAlignment="1">
      <alignment horizontal="right" vertical="center"/>
    </xf>
    <xf numFmtId="14" fontId="60" fillId="0" borderId="61" xfId="3" applyNumberFormat="1" applyFont="1" applyBorder="1" applyAlignment="1">
      <alignment horizontal="right" vertical="center"/>
    </xf>
    <xf numFmtId="14" fontId="60" fillId="0" borderId="65" xfId="3" applyNumberFormat="1" applyFont="1" applyBorder="1" applyAlignment="1">
      <alignment horizontal="right" vertical="center"/>
    </xf>
    <xf numFmtId="14" fontId="60" fillId="0" borderId="60" xfId="2" applyNumberFormat="1" applyFont="1" applyFill="1" applyBorder="1" applyAlignment="1">
      <alignment vertical="center"/>
    </xf>
    <xf numFmtId="14" fontId="60" fillId="0" borderId="78" xfId="3" applyNumberFormat="1" applyFont="1" applyBorder="1" applyAlignment="1">
      <alignment vertical="center"/>
    </xf>
    <xf numFmtId="38" fontId="0" fillId="0" borderId="21" xfId="0" applyNumberFormat="1" applyBorder="1" applyAlignment="1">
      <alignment horizontal="right"/>
    </xf>
    <xf numFmtId="14" fontId="2" fillId="0" borderId="19" xfId="1" applyNumberFormat="1" applyFont="1" applyFill="1" applyBorder="1"/>
    <xf numFmtId="14" fontId="2" fillId="0" borderId="47" xfId="1" applyNumberFormat="1" applyFont="1" applyFill="1" applyBorder="1"/>
    <xf numFmtId="38" fontId="2" fillId="0" borderId="46" xfId="1" applyFont="1" applyFill="1" applyBorder="1"/>
    <xf numFmtId="38" fontId="35" fillId="0" borderId="20" xfId="1" applyFont="1" applyFill="1" applyBorder="1"/>
    <xf numFmtId="14" fontId="22" fillId="0" borderId="0" xfId="2" applyNumberFormat="1" applyFont="1" applyBorder="1" applyAlignment="1">
      <alignment horizontal="center" vertical="center"/>
    </xf>
    <xf numFmtId="14" fontId="22" fillId="0" borderId="0" xfId="2" applyNumberFormat="1" applyFont="1" applyFill="1" applyBorder="1" applyAlignment="1">
      <alignment horizontal="left" vertical="center"/>
    </xf>
    <xf numFmtId="0" fontId="0" fillId="0" borderId="155" xfId="0" applyBorder="1"/>
    <xf numFmtId="0" fontId="20" fillId="0" borderId="0" xfId="3" applyFont="1" applyAlignment="1">
      <alignment horizontal="left"/>
    </xf>
    <xf numFmtId="0" fontId="5" fillId="0" borderId="51" xfId="0" applyFont="1" applyBorder="1"/>
    <xf numFmtId="0" fontId="5" fillId="0" borderId="68" xfId="0" applyFont="1" applyBorder="1"/>
    <xf numFmtId="0" fontId="5" fillId="0" borderId="54" xfId="0" applyFont="1" applyBorder="1"/>
    <xf numFmtId="38" fontId="0" fillId="0" borderId="23" xfId="1" applyFont="1" applyBorder="1"/>
    <xf numFmtId="38" fontId="0" fillId="0" borderId="28" xfId="1" applyFont="1" applyBorder="1"/>
    <xf numFmtId="38" fontId="0" fillId="0" borderId="38" xfId="1" applyFont="1" applyBorder="1"/>
    <xf numFmtId="14" fontId="0" fillId="0" borderId="41" xfId="0" applyNumberFormat="1" applyBorder="1"/>
    <xf numFmtId="0" fontId="8" fillId="0" borderId="176" xfId="0" applyFont="1" applyBorder="1" applyAlignment="1">
      <alignment horizontal="center"/>
    </xf>
    <xf numFmtId="0" fontId="8" fillId="0" borderId="98" xfId="0" applyFont="1" applyBorder="1" applyAlignment="1">
      <alignment horizontal="center"/>
    </xf>
    <xf numFmtId="0" fontId="2" fillId="0" borderId="40" xfId="0" applyFont="1" applyBorder="1" applyAlignment="1">
      <alignment horizontal="center"/>
    </xf>
    <xf numFmtId="0" fontId="8" fillId="0" borderId="177" xfId="0" applyFont="1" applyBorder="1" applyAlignment="1">
      <alignment horizontal="center"/>
    </xf>
    <xf numFmtId="0" fontId="8" fillId="0" borderId="108" xfId="0" applyFont="1" applyBorder="1" applyAlignment="1">
      <alignment horizontal="center"/>
    </xf>
    <xf numFmtId="0" fontId="8" fillId="0" borderId="178" xfId="0" applyFont="1" applyBorder="1" applyAlignment="1">
      <alignment horizontal="center"/>
    </xf>
    <xf numFmtId="0" fontId="2" fillId="0" borderId="108" xfId="0" applyFont="1" applyBorder="1" applyAlignment="1">
      <alignment horizontal="center"/>
    </xf>
    <xf numFmtId="0" fontId="10" fillId="0" borderId="40" xfId="0" applyFont="1" applyBorder="1" applyAlignment="1">
      <alignment horizontal="center"/>
    </xf>
    <xf numFmtId="0" fontId="11" fillId="0" borderId="40" xfId="0" applyFont="1" applyBorder="1" applyAlignment="1">
      <alignment horizontal="center"/>
    </xf>
    <xf numFmtId="0" fontId="2" fillId="0" borderId="179" xfId="0" applyFont="1" applyBorder="1" applyAlignment="1">
      <alignment horizontal="center"/>
    </xf>
    <xf numFmtId="0" fontId="2" fillId="0" borderId="98" xfId="0" applyFont="1" applyBorder="1" applyAlignment="1">
      <alignment horizontal="center"/>
    </xf>
    <xf numFmtId="0" fontId="2" fillId="0" borderId="178" xfId="0" applyFont="1" applyBorder="1" applyAlignment="1">
      <alignment horizontal="center"/>
    </xf>
    <xf numFmtId="0" fontId="8" fillId="0" borderId="109" xfId="0" applyFont="1" applyBorder="1" applyAlignment="1">
      <alignment horizontal="center"/>
    </xf>
    <xf numFmtId="0" fontId="0" fillId="0" borderId="0" xfId="0" applyBorder="1" applyAlignment="1">
      <alignment horizontal="center"/>
    </xf>
    <xf numFmtId="0" fontId="22" fillId="0" borderId="0" xfId="0" applyFont="1" applyAlignment="1">
      <alignment horizontal="center"/>
    </xf>
    <xf numFmtId="0" fontId="22" fillId="0" borderId="25" xfId="0" applyFont="1" applyBorder="1" applyAlignment="1">
      <alignment horizontal="center"/>
    </xf>
    <xf numFmtId="0" fontId="22" fillId="0" borderId="39" xfId="0" applyFont="1" applyBorder="1" applyAlignment="1">
      <alignment horizontal="center"/>
    </xf>
    <xf numFmtId="0" fontId="22" fillId="0" borderId="30" xfId="0" applyFont="1" applyBorder="1" applyAlignment="1">
      <alignment horizontal="center"/>
    </xf>
    <xf numFmtId="0" fontId="22" fillId="0" borderId="1" xfId="0" applyFont="1" applyBorder="1" applyAlignment="1">
      <alignment horizontal="center"/>
    </xf>
    <xf numFmtId="0" fontId="22" fillId="0" borderId="21" xfId="0" applyFont="1" applyBorder="1" applyAlignment="1">
      <alignment horizontal="center"/>
    </xf>
    <xf numFmtId="0" fontId="22" fillId="0" borderId="65" xfId="0" applyFont="1" applyBorder="1" applyAlignment="1">
      <alignment horizontal="center"/>
    </xf>
    <xf numFmtId="0" fontId="62" fillId="0" borderId="30" xfId="0" applyFont="1" applyBorder="1" applyAlignment="1">
      <alignment horizontal="center"/>
    </xf>
    <xf numFmtId="0" fontId="62" fillId="0" borderId="39" xfId="0" applyFont="1" applyBorder="1" applyAlignment="1">
      <alignment horizontal="center"/>
    </xf>
    <xf numFmtId="0" fontId="62" fillId="0" borderId="25" xfId="0" applyFont="1" applyBorder="1" applyAlignment="1">
      <alignment horizontal="center"/>
    </xf>
    <xf numFmtId="0" fontId="0" fillId="0" borderId="180" xfId="0" applyBorder="1"/>
    <xf numFmtId="0" fontId="0" fillId="0" borderId="180" xfId="0" applyBorder="1" applyAlignment="1">
      <alignment horizontal="center"/>
    </xf>
    <xf numFmtId="0" fontId="0" fillId="0" borderId="181" xfId="0" applyBorder="1" applyAlignment="1">
      <alignment horizontal="center"/>
    </xf>
    <xf numFmtId="38" fontId="0" fillId="0" borderId="18" xfId="1" applyFont="1" applyBorder="1" applyAlignment="1">
      <alignment horizontal="right"/>
    </xf>
    <xf numFmtId="14" fontId="6" fillId="0" borderId="0" xfId="0" applyNumberFormat="1" applyFont="1" applyAlignment="1">
      <alignment horizontal="center"/>
    </xf>
    <xf numFmtId="14" fontId="5" fillId="0" borderId="182" xfId="1" applyNumberFormat="1" applyFont="1" applyBorder="1"/>
    <xf numFmtId="14" fontId="5" fillId="0" borderId="110" xfId="1" applyNumberFormat="1" applyFont="1" applyBorder="1"/>
    <xf numFmtId="14" fontId="5" fillId="0" borderId="8" xfId="1" applyNumberFormat="1" applyFont="1" applyBorder="1"/>
    <xf numFmtId="14" fontId="5" fillId="0" borderId="183" xfId="1" applyNumberFormat="1" applyFont="1" applyBorder="1"/>
    <xf numFmtId="14" fontId="5" fillId="0" borderId="111" xfId="1" applyNumberFormat="1" applyFont="1" applyBorder="1"/>
    <xf numFmtId="14" fontId="8" fillId="0" borderId="8" xfId="0" applyNumberFormat="1" applyFont="1" applyBorder="1" applyAlignment="1">
      <alignment horizontal="center"/>
    </xf>
    <xf numFmtId="14" fontId="5" fillId="0" borderId="8" xfId="1" applyNumberFormat="1" applyFont="1" applyBorder="1" applyAlignment="1">
      <alignment horizontal="center"/>
    </xf>
    <xf numFmtId="14" fontId="5" fillId="0" borderId="184" xfId="1" applyNumberFormat="1" applyFont="1" applyBorder="1"/>
    <xf numFmtId="14" fontId="0" fillId="0" borderId="8" xfId="1" applyNumberFormat="1" applyFont="1" applyBorder="1"/>
    <xf numFmtId="14" fontId="0" fillId="0" borderId="110" xfId="1" applyNumberFormat="1" applyFont="1" applyBorder="1"/>
    <xf numFmtId="14" fontId="0" fillId="0" borderId="111" xfId="1" applyNumberFormat="1" applyFont="1" applyBorder="1"/>
    <xf numFmtId="14" fontId="0" fillId="0" borderId="112" xfId="1" applyNumberFormat="1" applyFont="1" applyBorder="1"/>
    <xf numFmtId="14" fontId="2" fillId="0" borderId="185" xfId="1" applyNumberFormat="1" applyFont="1" applyBorder="1"/>
    <xf numFmtId="14" fontId="6" fillId="0" borderId="186" xfId="0" applyNumberFormat="1" applyFont="1" applyBorder="1" applyAlignment="1">
      <alignment horizontal="center"/>
    </xf>
    <xf numFmtId="14" fontId="6" fillId="0" borderId="187" xfId="0" applyNumberFormat="1" applyFont="1" applyBorder="1" applyAlignment="1">
      <alignment horizontal="center"/>
    </xf>
    <xf numFmtId="14" fontId="6" fillId="0" borderId="188" xfId="0" applyNumberFormat="1" applyFont="1" applyBorder="1" applyAlignment="1">
      <alignment horizontal="center"/>
    </xf>
    <xf numFmtId="14" fontId="31" fillId="0" borderId="188" xfId="0" applyNumberFormat="1" applyFont="1" applyBorder="1"/>
    <xf numFmtId="14" fontId="6" fillId="0" borderId="189" xfId="0" applyNumberFormat="1" applyFont="1" applyBorder="1" applyAlignment="1">
      <alignment horizontal="center"/>
    </xf>
    <xf numFmtId="14" fontId="0" fillId="0" borderId="98" xfId="1" applyNumberFormat="1" applyFont="1" applyBorder="1"/>
    <xf numFmtId="14" fontId="2" fillId="0" borderId="184" xfId="1" applyNumberFormat="1" applyFont="1" applyBorder="1"/>
    <xf numFmtId="14" fontId="0" fillId="0" borderId="113" xfId="1" applyNumberFormat="1" applyFont="1" applyBorder="1"/>
    <xf numFmtId="0" fontId="0" fillId="0" borderId="16" xfId="0" applyBorder="1" applyAlignment="1">
      <alignment horizontal="right"/>
    </xf>
    <xf numFmtId="0" fontId="22" fillId="0" borderId="0" xfId="0" applyFont="1"/>
    <xf numFmtId="14" fontId="0" fillId="0" borderId="17" xfId="0" applyNumberFormat="1" applyBorder="1" applyAlignment="1">
      <alignment horizontal="center"/>
    </xf>
    <xf numFmtId="0" fontId="33" fillId="0" borderId="0" xfId="0" applyFont="1" applyBorder="1" applyAlignment="1">
      <alignment horizontal="center"/>
    </xf>
    <xf numFmtId="0" fontId="0" fillId="0" borderId="89" xfId="0" applyBorder="1"/>
    <xf numFmtId="14" fontId="2" fillId="0" borderId="0" xfId="1" applyNumberFormat="1" applyFont="1" applyFill="1" applyBorder="1" applyAlignment="1">
      <alignment horizontal="right" vertical="center"/>
    </xf>
    <xf numFmtId="0" fontId="0" fillId="0" borderId="100" xfId="0" applyBorder="1"/>
    <xf numFmtId="0" fontId="0" fillId="0" borderId="114" xfId="0" applyBorder="1" applyAlignment="1">
      <alignment horizontal="right"/>
    </xf>
    <xf numFmtId="38" fontId="0" fillId="0" borderId="50" xfId="1" applyFont="1" applyBorder="1"/>
    <xf numFmtId="0" fontId="12" fillId="7" borderId="17" xfId="0" applyFont="1" applyFill="1" applyBorder="1" applyAlignment="1">
      <alignment horizontal="center" vertical="center"/>
    </xf>
    <xf numFmtId="14" fontId="0" fillId="7" borderId="17" xfId="0" applyNumberFormat="1" applyFill="1" applyBorder="1" applyAlignment="1">
      <alignment horizontal="center" vertical="center"/>
    </xf>
    <xf numFmtId="0" fontId="0" fillId="7" borderId="18" xfId="0" applyFill="1" applyBorder="1" applyAlignment="1">
      <alignment horizontal="center" vertical="center"/>
    </xf>
    <xf numFmtId="0" fontId="25" fillId="0" borderId="0" xfId="0" applyFont="1" applyAlignment="1">
      <alignment horizontal="right" vertical="center"/>
    </xf>
    <xf numFmtId="0" fontId="63" fillId="0" borderId="0" xfId="0" applyFont="1"/>
    <xf numFmtId="14" fontId="63" fillId="0" borderId="0" xfId="0" applyNumberFormat="1" applyFont="1"/>
    <xf numFmtId="0" fontId="63" fillId="0" borderId="17" xfId="0" applyFont="1" applyBorder="1" applyAlignment="1">
      <alignment horizontal="right"/>
    </xf>
    <xf numFmtId="0" fontId="36" fillId="0" borderId="0" xfId="0" applyFont="1"/>
    <xf numFmtId="0" fontId="0" fillId="7" borderId="34" xfId="0" applyFill="1" applyBorder="1"/>
    <xf numFmtId="38" fontId="2" fillId="7" borderId="35" xfId="1" applyFont="1" applyFill="1" applyBorder="1"/>
    <xf numFmtId="38" fontId="2" fillId="7" borderId="36" xfId="1" applyFont="1" applyFill="1" applyBorder="1"/>
    <xf numFmtId="0" fontId="0" fillId="0" borderId="85" xfId="0" applyBorder="1"/>
    <xf numFmtId="38" fontId="0" fillId="0" borderId="115" xfId="1" applyFont="1" applyBorder="1"/>
    <xf numFmtId="0" fontId="0" fillId="0" borderId="116" xfId="0" applyBorder="1"/>
    <xf numFmtId="38" fontId="0" fillId="0" borderId="117" xfId="1" applyFont="1" applyBorder="1"/>
    <xf numFmtId="38" fontId="0" fillId="0" borderId="118" xfId="1" applyFont="1" applyBorder="1"/>
    <xf numFmtId="0" fontId="62" fillId="0" borderId="21" xfId="0" applyFont="1" applyBorder="1" applyAlignment="1">
      <alignment horizontal="center"/>
    </xf>
    <xf numFmtId="0" fontId="0" fillId="0" borderId="119" xfId="0" applyBorder="1"/>
    <xf numFmtId="38" fontId="0" fillId="0" borderId="54" xfId="1" applyFont="1" applyBorder="1"/>
    <xf numFmtId="38" fontId="0" fillId="0" borderId="9" xfId="0" applyNumberFormat="1" applyBorder="1"/>
    <xf numFmtId="38" fontId="0" fillId="0" borderId="117" xfId="0" applyNumberFormat="1" applyBorder="1"/>
    <xf numFmtId="0" fontId="0" fillId="0" borderId="120" xfId="0" applyBorder="1"/>
    <xf numFmtId="38" fontId="0" fillId="0" borderId="121" xfId="1" applyFont="1" applyBorder="1"/>
    <xf numFmtId="38" fontId="38" fillId="0" borderId="122" xfId="1" applyFont="1" applyBorder="1"/>
    <xf numFmtId="0" fontId="0" fillId="0" borderId="123" xfId="0" applyBorder="1"/>
    <xf numFmtId="38" fontId="0" fillId="0" borderId="4" xfId="1" applyFont="1" applyBorder="1"/>
    <xf numFmtId="38" fontId="0" fillId="0" borderId="4" xfId="0" applyNumberFormat="1" applyBorder="1"/>
    <xf numFmtId="38" fontId="0" fillId="0" borderId="124" xfId="1" applyFont="1" applyBorder="1"/>
    <xf numFmtId="0" fontId="0" fillId="0" borderId="125" xfId="0" applyBorder="1"/>
    <xf numFmtId="38" fontId="0" fillId="0" borderId="126" xfId="1" applyFont="1" applyBorder="1"/>
    <xf numFmtId="0" fontId="5" fillId="0" borderId="0" xfId="0" applyFont="1" applyBorder="1" applyAlignment="1">
      <alignment vertical="top" wrapText="1"/>
    </xf>
    <xf numFmtId="0" fontId="0" fillId="0" borderId="92" xfId="0" applyBorder="1"/>
    <xf numFmtId="0" fontId="35" fillId="0" borderId="97" xfId="0" applyFont="1" applyBorder="1"/>
    <xf numFmtId="0" fontId="22" fillId="0" borderId="86" xfId="0" applyFont="1" applyBorder="1" applyAlignment="1">
      <alignment horizontal="center"/>
    </xf>
    <xf numFmtId="0" fontId="22" fillId="0" borderId="34" xfId="0" applyFont="1" applyBorder="1" applyAlignment="1">
      <alignment horizontal="center"/>
    </xf>
    <xf numFmtId="0" fontId="0" fillId="0" borderId="36" xfId="0" applyBorder="1"/>
    <xf numFmtId="0" fontId="0" fillId="0" borderId="60" xfId="0" applyBorder="1"/>
    <xf numFmtId="0" fontId="36" fillId="0" borderId="37" xfId="0" applyFont="1" applyBorder="1"/>
    <xf numFmtId="0" fontId="0" fillId="0" borderId="87" xfId="0" applyBorder="1"/>
    <xf numFmtId="0" fontId="0" fillId="0" borderId="88" xfId="0" applyBorder="1"/>
    <xf numFmtId="0" fontId="0" fillId="0" borderId="127" xfId="0" applyBorder="1"/>
    <xf numFmtId="0" fontId="36" fillId="0" borderId="89" xfId="0" applyFont="1" applyBorder="1"/>
    <xf numFmtId="0" fontId="35" fillId="0" borderId="22" xfId="0" applyFont="1" applyBorder="1"/>
    <xf numFmtId="0" fontId="35" fillId="0" borderId="37" xfId="0" applyFont="1" applyBorder="1"/>
    <xf numFmtId="0" fontId="35" fillId="0" borderId="27" xfId="0" applyFont="1" applyBorder="1"/>
    <xf numFmtId="0" fontId="35" fillId="0" borderId="83" xfId="0" applyFont="1" applyBorder="1"/>
    <xf numFmtId="38" fontId="0" fillId="0" borderId="1" xfId="1" applyFont="1" applyBorder="1"/>
    <xf numFmtId="0" fontId="8" fillId="0" borderId="2" xfId="0" applyFont="1" applyBorder="1" applyAlignment="1">
      <alignment horizontal="right"/>
    </xf>
    <xf numFmtId="0" fontId="8" fillId="0" borderId="2" xfId="0" applyFont="1" applyBorder="1"/>
    <xf numFmtId="0" fontId="8" fillId="0" borderId="0" xfId="0" applyFont="1"/>
    <xf numFmtId="0" fontId="4" fillId="0" borderId="0" xfId="0" applyFont="1" applyBorder="1" applyAlignment="1">
      <alignment horizontal="center" vertical="center" wrapText="1"/>
    </xf>
    <xf numFmtId="14" fontId="8" fillId="0" borderId="0" xfId="0" applyNumberFormat="1" applyFont="1"/>
    <xf numFmtId="38" fontId="8" fillId="0" borderId="2" xfId="1" applyFont="1" applyBorder="1" applyAlignment="1">
      <alignment horizontal="right"/>
    </xf>
    <xf numFmtId="38" fontId="64" fillId="0" borderId="0" xfId="1" applyFont="1" applyFill="1" applyAlignment="1">
      <alignment vertical="center"/>
    </xf>
    <xf numFmtId="38" fontId="36" fillId="0" borderId="0" xfId="1" applyFont="1" applyFill="1" applyAlignment="1">
      <alignment vertical="center"/>
    </xf>
    <xf numFmtId="0" fontId="2" fillId="0" borderId="128" xfId="0" applyFont="1" applyBorder="1" applyAlignment="1">
      <alignment vertical="center"/>
    </xf>
    <xf numFmtId="0" fontId="2" fillId="0" borderId="11" xfId="0" applyFont="1" applyBorder="1" applyAlignment="1">
      <alignment vertical="center"/>
    </xf>
    <xf numFmtId="0" fontId="2" fillId="0" borderId="154" xfId="0" applyFont="1" applyBorder="1" applyAlignment="1">
      <alignment vertical="center"/>
    </xf>
    <xf numFmtId="0" fontId="2" fillId="0" borderId="6" xfId="0" applyFont="1" applyBorder="1" applyAlignment="1">
      <alignment vertical="center"/>
    </xf>
    <xf numFmtId="0" fontId="2" fillId="0" borderId="15" xfId="0" applyFont="1" applyBorder="1" applyAlignment="1">
      <alignment vertical="center"/>
    </xf>
    <xf numFmtId="0" fontId="2" fillId="0" borderId="158" xfId="0" applyFont="1" applyBorder="1" applyAlignment="1">
      <alignment vertical="center"/>
    </xf>
    <xf numFmtId="0" fontId="2" fillId="0" borderId="44" xfId="0" applyFont="1" applyBorder="1" applyAlignment="1">
      <alignment vertical="center"/>
    </xf>
    <xf numFmtId="0" fontId="2" fillId="0" borderId="106" xfId="0" applyFont="1" applyBorder="1" applyAlignment="1">
      <alignment vertical="center"/>
    </xf>
    <xf numFmtId="38" fontId="8" fillId="8" borderId="48" xfId="2" applyFont="1" applyFill="1" applyBorder="1" applyAlignment="1">
      <alignment vertical="center"/>
    </xf>
    <xf numFmtId="176" fontId="0" fillId="0" borderId="0" xfId="0" applyNumberFormat="1" applyBorder="1"/>
    <xf numFmtId="38" fontId="2" fillId="7" borderId="35" xfId="1" applyFont="1" applyFill="1" applyBorder="1" applyAlignment="1">
      <alignment horizontal="right"/>
    </xf>
    <xf numFmtId="38" fontId="2" fillId="7" borderId="36" xfId="1" applyFont="1" applyFill="1" applyBorder="1" applyAlignment="1">
      <alignment horizontal="right"/>
    </xf>
    <xf numFmtId="14" fontId="0" fillId="0" borderId="0" xfId="1" applyNumberFormat="1" applyFont="1" applyBorder="1"/>
    <xf numFmtId="0" fontId="8" fillId="6" borderId="59" xfId="3" applyFont="1" applyFill="1" applyBorder="1" applyAlignment="1">
      <alignment horizontal="center" vertical="center"/>
    </xf>
    <xf numFmtId="0" fontId="8" fillId="6" borderId="70" xfId="3" applyFont="1" applyFill="1" applyBorder="1" applyAlignment="1">
      <alignment horizontal="center" vertical="center"/>
    </xf>
    <xf numFmtId="0" fontId="8" fillId="6" borderId="72" xfId="3" applyFont="1" applyFill="1" applyBorder="1" applyAlignment="1">
      <alignment horizontal="center" vertical="center"/>
    </xf>
    <xf numFmtId="0" fontId="2" fillId="0" borderId="0" xfId="3" applyFont="1" applyAlignment="1">
      <alignment horizontal="center" vertical="center"/>
    </xf>
    <xf numFmtId="0" fontId="2" fillId="0" borderId="70" xfId="3" applyFont="1" applyBorder="1" applyAlignment="1">
      <alignment horizontal="center" vertical="center"/>
    </xf>
    <xf numFmtId="14" fontId="40" fillId="0" borderId="21" xfId="3" applyNumberFormat="1" applyFont="1" applyBorder="1" applyAlignment="1">
      <alignment horizontal="left" vertical="center"/>
    </xf>
    <xf numFmtId="0" fontId="25" fillId="0" borderId="0" xfId="0" applyFont="1" applyAlignment="1">
      <alignment vertical="center"/>
    </xf>
    <xf numFmtId="38" fontId="0" fillId="0" borderId="124" xfId="0" applyNumberFormat="1" applyBorder="1"/>
    <xf numFmtId="38" fontId="0" fillId="0" borderId="129" xfId="0" applyNumberFormat="1" applyBorder="1"/>
    <xf numFmtId="0" fontId="0" fillId="0" borderId="130" xfId="0" applyBorder="1"/>
    <xf numFmtId="38" fontId="0" fillId="0" borderId="42" xfId="1" applyFont="1" applyBorder="1"/>
    <xf numFmtId="38" fontId="0" fillId="0" borderId="42" xfId="0" applyNumberFormat="1" applyBorder="1"/>
    <xf numFmtId="38" fontId="0" fillId="0" borderId="131" xfId="1" applyFont="1" applyBorder="1"/>
    <xf numFmtId="38" fontId="8" fillId="9" borderId="68" xfId="2" applyFont="1" applyFill="1" applyBorder="1" applyAlignment="1">
      <alignment horizontal="right" vertical="center"/>
    </xf>
    <xf numFmtId="38" fontId="8" fillId="9" borderId="52" xfId="2" applyFont="1" applyFill="1" applyBorder="1" applyAlignment="1">
      <alignment vertical="center"/>
    </xf>
    <xf numFmtId="38" fontId="8" fillId="9" borderId="68" xfId="2" applyFont="1" applyFill="1" applyBorder="1" applyAlignment="1">
      <alignment vertical="center"/>
    </xf>
    <xf numFmtId="14" fontId="0" fillId="0" borderId="132" xfId="1" applyNumberFormat="1" applyFont="1" applyBorder="1"/>
    <xf numFmtId="38" fontId="35" fillId="4" borderId="20" xfId="1" applyFont="1" applyFill="1" applyBorder="1"/>
    <xf numFmtId="38" fontId="0" fillId="0" borderId="133" xfId="1" applyFont="1" applyBorder="1" applyAlignment="1">
      <alignment horizontal="right"/>
    </xf>
    <xf numFmtId="38" fontId="0" fillId="0" borderId="134" xfId="1" applyFont="1" applyBorder="1" applyAlignment="1">
      <alignment horizontal="right"/>
    </xf>
    <xf numFmtId="38" fontId="0" fillId="0" borderId="51" xfId="1" applyFont="1" applyBorder="1" applyAlignment="1">
      <alignment horizontal="right"/>
    </xf>
    <xf numFmtId="38" fontId="0" fillId="0" borderId="49" xfId="1" applyFont="1" applyBorder="1" applyAlignment="1">
      <alignment horizontal="right"/>
    </xf>
    <xf numFmtId="0" fontId="0" fillId="0" borderId="135" xfId="0" applyBorder="1" applyAlignment="1">
      <alignment horizontal="center"/>
    </xf>
    <xf numFmtId="38" fontId="50" fillId="0" borderId="21" xfId="2" applyFont="1" applyFill="1" applyBorder="1" applyAlignment="1">
      <alignment vertical="center"/>
    </xf>
    <xf numFmtId="38" fontId="0" fillId="0" borderId="18" xfId="0" applyNumberFormat="1" applyBorder="1" applyAlignment="1">
      <alignment horizontal="right"/>
    </xf>
    <xf numFmtId="0" fontId="0" fillId="0" borderId="92" xfId="0" applyBorder="1" applyAlignment="1">
      <alignment horizontal="center"/>
    </xf>
    <xf numFmtId="38" fontId="0" fillId="0" borderId="0" xfId="0" applyNumberFormat="1" applyBorder="1" applyAlignment="1">
      <alignment horizontal="right"/>
    </xf>
    <xf numFmtId="0" fontId="0" fillId="0" borderId="1" xfId="0" applyBorder="1" applyAlignment="1">
      <alignment horizontal="right"/>
    </xf>
    <xf numFmtId="0" fontId="0" fillId="0" borderId="21" xfId="0" applyBorder="1" applyAlignment="1">
      <alignment horizontal="right"/>
    </xf>
    <xf numFmtId="0" fontId="0" fillId="0" borderId="65" xfId="0" applyBorder="1" applyAlignment="1">
      <alignment horizontal="right"/>
    </xf>
    <xf numFmtId="0" fontId="36" fillId="0" borderId="41" xfId="0" applyFont="1" applyBorder="1" applyAlignment="1">
      <alignment horizontal="left"/>
    </xf>
    <xf numFmtId="0" fontId="2" fillId="0" borderId="190" xfId="0" applyFont="1" applyBorder="1" applyAlignment="1">
      <alignment vertical="center"/>
    </xf>
    <xf numFmtId="0" fontId="36" fillId="0" borderId="191" xfId="0" applyFont="1" applyBorder="1" applyAlignment="1">
      <alignment horizontal="left"/>
    </xf>
    <xf numFmtId="0" fontId="8" fillId="0" borderId="192" xfId="0" applyFont="1" applyBorder="1" applyAlignment="1">
      <alignment horizontal="center"/>
    </xf>
    <xf numFmtId="0" fontId="8" fillId="0" borderId="193" xfId="0" applyFont="1" applyBorder="1" applyAlignment="1">
      <alignment horizontal="center"/>
    </xf>
    <xf numFmtId="0" fontId="0" fillId="0" borderId="191" xfId="0" applyBorder="1"/>
    <xf numFmtId="0" fontId="0" fillId="0" borderId="194" xfId="0" applyBorder="1"/>
    <xf numFmtId="14" fontId="2" fillId="0" borderId="195" xfId="1" applyNumberFormat="1" applyFont="1" applyBorder="1"/>
    <xf numFmtId="38" fontId="2" fillId="0" borderId="190" xfId="1" applyFont="1" applyBorder="1" applyAlignment="1"/>
    <xf numFmtId="38" fontId="2" fillId="0" borderId="190" xfId="1" applyFont="1" applyBorder="1"/>
    <xf numFmtId="14" fontId="2" fillId="0" borderId="191" xfId="0" applyNumberFormat="1" applyFont="1" applyBorder="1"/>
    <xf numFmtId="38" fontId="65" fillId="0" borderId="19" xfId="1" applyFont="1" applyBorder="1" applyAlignment="1">
      <alignment horizontal="center"/>
    </xf>
    <xf numFmtId="38" fontId="66" fillId="0" borderId="78" xfId="1" applyFont="1" applyBorder="1" applyAlignment="1">
      <alignment horizontal="center"/>
    </xf>
    <xf numFmtId="38" fontId="65" fillId="0" borderId="78" xfId="1" applyFont="1" applyBorder="1" applyAlignment="1">
      <alignment horizontal="center"/>
    </xf>
    <xf numFmtId="38" fontId="0" fillId="0" borderId="136" xfId="1" applyFont="1" applyBorder="1"/>
    <xf numFmtId="38" fontId="35" fillId="0" borderId="137" xfId="1" applyFont="1" applyBorder="1"/>
    <xf numFmtId="56" fontId="0" fillId="0" borderId="0" xfId="0" applyNumberFormat="1"/>
    <xf numFmtId="38" fontId="40" fillId="0" borderId="48" xfId="2" applyFont="1" applyBorder="1" applyAlignment="1">
      <alignment vertical="center"/>
    </xf>
    <xf numFmtId="38" fontId="2" fillId="0" borderId="106" xfId="1" applyFont="1" applyFill="1" applyBorder="1"/>
    <xf numFmtId="0" fontId="39" fillId="0" borderId="41" xfId="0" applyFont="1" applyBorder="1" applyAlignment="1">
      <alignment horizontal="left"/>
    </xf>
    <xf numFmtId="0" fontId="40" fillId="0" borderId="41" xfId="0" applyFont="1" applyBorder="1" applyAlignment="1">
      <alignment horizontal="left"/>
    </xf>
    <xf numFmtId="0" fontId="39" fillId="0" borderId="94" xfId="0" applyFont="1" applyBorder="1" applyAlignment="1">
      <alignment horizontal="left"/>
    </xf>
    <xf numFmtId="0" fontId="8" fillId="0" borderId="99" xfId="0" applyFont="1" applyBorder="1" applyAlignment="1">
      <alignment horizontal="center"/>
    </xf>
    <xf numFmtId="14" fontId="0" fillId="0" borderId="196" xfId="0" applyNumberFormat="1" applyBorder="1"/>
    <xf numFmtId="0" fontId="40" fillId="0" borderId="197" xfId="0" applyFont="1" applyBorder="1" applyAlignment="1">
      <alignment horizontal="left"/>
    </xf>
    <xf numFmtId="0" fontId="8" fillId="0" borderId="198" xfId="0" applyFont="1" applyBorder="1" applyAlignment="1">
      <alignment horizontal="center"/>
    </xf>
    <xf numFmtId="0" fontId="8" fillId="0" borderId="196" xfId="0" applyFont="1" applyBorder="1" applyAlignment="1">
      <alignment horizontal="center"/>
    </xf>
    <xf numFmtId="0" fontId="0" fillId="0" borderId="197" xfId="0" applyBorder="1"/>
    <xf numFmtId="0" fontId="0" fillId="0" borderId="199" xfId="0" applyBorder="1"/>
    <xf numFmtId="14" fontId="2" fillId="0" borderId="200" xfId="1" applyNumberFormat="1" applyFont="1" applyBorder="1"/>
    <xf numFmtId="38" fontId="2" fillId="0" borderId="201" xfId="1" applyFont="1" applyBorder="1" applyAlignment="1"/>
    <xf numFmtId="38" fontId="2" fillId="0" borderId="196" xfId="1" applyFont="1" applyFill="1" applyBorder="1"/>
    <xf numFmtId="38" fontId="2" fillId="0" borderId="202" xfId="1" applyFont="1" applyFill="1" applyBorder="1"/>
    <xf numFmtId="38" fontId="47" fillId="10" borderId="49" xfId="2" applyFont="1" applyFill="1" applyBorder="1" applyAlignment="1">
      <alignment vertical="center"/>
    </xf>
    <xf numFmtId="0" fontId="0" fillId="0" borderId="138" xfId="0" applyBorder="1" applyAlignment="1">
      <alignment vertical="center"/>
    </xf>
    <xf numFmtId="0" fontId="39" fillId="0" borderId="42" xfId="0" applyFont="1" applyBorder="1" applyAlignment="1">
      <alignment horizontal="left"/>
    </xf>
    <xf numFmtId="0" fontId="0" fillId="0" borderId="203" xfId="0" applyBorder="1"/>
    <xf numFmtId="0" fontId="36" fillId="0" borderId="204" xfId="0" applyFont="1" applyBorder="1" applyAlignment="1">
      <alignment horizontal="left"/>
    </xf>
    <xf numFmtId="14" fontId="40" fillId="0" borderId="61" xfId="3" applyNumberFormat="1" applyFont="1" applyBorder="1" applyAlignment="1">
      <alignment horizontal="left" vertical="center"/>
    </xf>
    <xf numFmtId="38" fontId="16" fillId="0" borderId="76" xfId="2" applyFont="1" applyFill="1" applyBorder="1" applyAlignment="1">
      <alignment horizontal="right" vertical="center"/>
    </xf>
    <xf numFmtId="14" fontId="2" fillId="0" borderId="11" xfId="0" applyNumberFormat="1" applyFont="1" applyBorder="1"/>
    <xf numFmtId="0" fontId="0" fillId="0" borderId="163" xfId="0" applyBorder="1" applyAlignment="1">
      <alignment vertical="center"/>
    </xf>
    <xf numFmtId="0" fontId="0" fillId="0" borderId="163" xfId="0" applyBorder="1"/>
    <xf numFmtId="14" fontId="0" fillId="0" borderId="40" xfId="0" applyNumberFormat="1" applyBorder="1"/>
    <xf numFmtId="0" fontId="0" fillId="0" borderId="164" xfId="0" applyBorder="1"/>
    <xf numFmtId="14" fontId="0" fillId="0" borderId="205" xfId="0" applyNumberFormat="1" applyBorder="1"/>
    <xf numFmtId="14" fontId="0" fillId="0" borderId="206" xfId="0" applyNumberFormat="1" applyBorder="1"/>
    <xf numFmtId="0" fontId="8" fillId="0" borderId="11" xfId="0" applyFont="1" applyBorder="1" applyAlignment="1">
      <alignment horizontal="center"/>
    </xf>
    <xf numFmtId="0" fontId="8" fillId="0" borderId="6" xfId="0" applyFont="1" applyBorder="1" applyAlignment="1">
      <alignment horizontal="center"/>
    </xf>
    <xf numFmtId="0" fontId="0" fillId="0" borderId="42" xfId="0" applyBorder="1"/>
    <xf numFmtId="0" fontId="8" fillId="0" borderId="5" xfId="0" applyFont="1" applyBorder="1" applyAlignment="1">
      <alignment horizontal="center"/>
    </xf>
    <xf numFmtId="0" fontId="0" fillId="0" borderId="207" xfId="0" applyBorder="1"/>
    <xf numFmtId="0" fontId="0" fillId="0" borderId="208" xfId="0" applyBorder="1" applyAlignment="1">
      <alignment vertical="center"/>
    </xf>
    <xf numFmtId="0" fontId="36" fillId="0" borderId="209" xfId="0" applyFont="1" applyBorder="1" applyAlignment="1">
      <alignment horizontal="left"/>
    </xf>
    <xf numFmtId="14" fontId="0" fillId="0" borderId="210" xfId="0" applyNumberFormat="1" applyBorder="1"/>
    <xf numFmtId="0" fontId="8" fillId="0" borderId="211" xfId="0" applyFont="1" applyBorder="1" applyAlignment="1">
      <alignment horizontal="center"/>
    </xf>
    <xf numFmtId="14" fontId="0" fillId="0" borderId="164" xfId="0" applyNumberFormat="1" applyBorder="1"/>
    <xf numFmtId="0" fontId="0" fillId="0" borderId="188" xfId="0" applyBorder="1" applyAlignment="1">
      <alignment vertical="center"/>
    </xf>
    <xf numFmtId="0" fontId="0" fillId="0" borderId="205" xfId="0" applyBorder="1"/>
    <xf numFmtId="38" fontId="0" fillId="0" borderId="11" xfId="1" applyFont="1" applyFill="1" applyBorder="1"/>
    <xf numFmtId="38" fontId="2" fillId="0" borderId="11" xfId="1" applyFont="1" applyFill="1" applyBorder="1"/>
    <xf numFmtId="38" fontId="2" fillId="0" borderId="40" xfId="1" applyFont="1" applyFill="1" applyBorder="1"/>
    <xf numFmtId="38" fontId="2" fillId="0" borderId="212" xfId="1" applyFont="1" applyFill="1" applyBorder="1"/>
    <xf numFmtId="38" fontId="2" fillId="0" borderId="211" xfId="1" applyFont="1" applyFill="1" applyBorder="1"/>
    <xf numFmtId="38" fontId="2" fillId="0" borderId="6" xfId="1" applyFont="1" applyFill="1" applyBorder="1"/>
    <xf numFmtId="38" fontId="0" fillId="0" borderId="6" xfId="1" applyFont="1" applyFill="1" applyBorder="1"/>
    <xf numFmtId="38" fontId="2" fillId="0" borderId="205" xfId="1" applyFont="1" applyFill="1" applyBorder="1"/>
    <xf numFmtId="38" fontId="2" fillId="0" borderId="206" xfId="1" applyFont="1" applyFill="1" applyBorder="1"/>
    <xf numFmtId="0" fontId="20" fillId="0" borderId="0" xfId="3" applyFont="1" applyAlignment="1">
      <alignment horizontal="center"/>
    </xf>
    <xf numFmtId="0" fontId="64" fillId="0" borderId="0" xfId="3" applyFont="1" applyAlignment="1">
      <alignment horizontal="center"/>
    </xf>
    <xf numFmtId="0" fontId="67" fillId="0" borderId="0" xfId="3" applyFont="1"/>
    <xf numFmtId="0" fontId="64" fillId="0" borderId="0" xfId="3" applyFont="1"/>
    <xf numFmtId="0" fontId="34" fillId="0" borderId="0" xfId="3" applyFont="1"/>
    <xf numFmtId="0" fontId="68" fillId="0" borderId="0" xfId="3" applyFont="1"/>
    <xf numFmtId="38" fontId="69" fillId="0" borderId="48" xfId="2" applyFont="1" applyBorder="1" applyAlignment="1">
      <alignment vertical="center"/>
    </xf>
    <xf numFmtId="38" fontId="2" fillId="0" borderId="46" xfId="1" applyFont="1" applyBorder="1"/>
    <xf numFmtId="14" fontId="0" fillId="0" borderId="136" xfId="0" applyNumberFormat="1" applyBorder="1"/>
    <xf numFmtId="0" fontId="0" fillId="0" borderId="136" xfId="0" applyBorder="1"/>
    <xf numFmtId="0" fontId="0" fillId="0" borderId="186" xfId="0" applyBorder="1" applyAlignment="1">
      <alignment vertical="center"/>
    </xf>
    <xf numFmtId="0" fontId="36" fillId="0" borderId="213" xfId="0" applyFont="1" applyBorder="1" applyAlignment="1">
      <alignment horizontal="left"/>
    </xf>
    <xf numFmtId="14" fontId="0" fillId="0" borderId="214" xfId="0" applyNumberFormat="1" applyBorder="1"/>
    <xf numFmtId="0" fontId="8" fillId="0" borderId="44" xfId="0" applyFont="1" applyBorder="1" applyAlignment="1">
      <alignment horizontal="center"/>
    </xf>
    <xf numFmtId="38" fontId="2" fillId="0" borderId="215" xfId="1" applyFont="1" applyFill="1" applyBorder="1"/>
    <xf numFmtId="38" fontId="2" fillId="0" borderId="214" xfId="1" applyFont="1" applyFill="1" applyBorder="1"/>
    <xf numFmtId="0" fontId="0" fillId="0" borderId="216" xfId="0" applyBorder="1" applyAlignment="1">
      <alignment vertical="center"/>
    </xf>
    <xf numFmtId="0" fontId="36" fillId="0" borderId="217" xfId="0" applyFont="1" applyBorder="1" applyAlignment="1">
      <alignment horizontal="left"/>
    </xf>
    <xf numFmtId="0" fontId="39" fillId="0" borderId="218" xfId="0" applyFont="1" applyBorder="1" applyAlignment="1">
      <alignment horizontal="left"/>
    </xf>
    <xf numFmtId="0" fontId="8" fillId="0" borderId="219" xfId="0" applyFont="1" applyBorder="1" applyAlignment="1">
      <alignment horizontal="center"/>
    </xf>
    <xf numFmtId="0" fontId="8" fillId="0" borderId="220" xfId="0" applyFont="1" applyBorder="1" applyAlignment="1">
      <alignment horizontal="center"/>
    </xf>
    <xf numFmtId="0" fontId="0" fillId="0" borderId="218" xfId="0" applyBorder="1"/>
    <xf numFmtId="0" fontId="0" fillId="0" borderId="221" xfId="0" applyBorder="1"/>
    <xf numFmtId="14" fontId="2" fillId="0" borderId="222" xfId="1" applyNumberFormat="1" applyFont="1" applyBorder="1"/>
    <xf numFmtId="38" fontId="2" fillId="0" borderId="220" xfId="1" applyFont="1" applyBorder="1" applyAlignment="1"/>
    <xf numFmtId="38" fontId="2" fillId="0" borderId="223" xfId="1" applyFont="1" applyFill="1" applyBorder="1"/>
    <xf numFmtId="38" fontId="2" fillId="0" borderId="224" xfId="1" applyFont="1" applyFill="1" applyBorder="1"/>
    <xf numFmtId="14" fontId="0" fillId="0" borderId="224" xfId="0" applyNumberFormat="1" applyBorder="1"/>
    <xf numFmtId="38" fontId="0" fillId="0" borderId="139" xfId="1" applyFont="1" applyBorder="1"/>
    <xf numFmtId="38" fontId="0" fillId="0" borderId="84" xfId="1" applyFont="1" applyBorder="1"/>
    <xf numFmtId="38" fontId="0" fillId="0" borderId="97" xfId="1" applyFont="1" applyBorder="1"/>
    <xf numFmtId="38" fontId="0" fillId="0" borderId="54" xfId="0" applyNumberFormat="1" applyBorder="1"/>
    <xf numFmtId="38" fontId="0" fillId="0" borderId="140" xfId="1" applyFont="1" applyBorder="1"/>
    <xf numFmtId="38" fontId="0" fillId="0" borderId="81" xfId="1" applyFont="1" applyBorder="1"/>
    <xf numFmtId="38" fontId="0" fillId="0" borderId="58" xfId="0" applyNumberFormat="1" applyBorder="1"/>
    <xf numFmtId="38" fontId="0" fillId="0" borderId="141" xfId="1" applyFont="1" applyBorder="1"/>
    <xf numFmtId="38" fontId="0" fillId="0" borderId="142" xfId="0" applyNumberFormat="1" applyBorder="1"/>
    <xf numFmtId="38" fontId="0" fillId="0" borderId="28" xfId="0" applyNumberFormat="1" applyBorder="1"/>
    <xf numFmtId="38" fontId="0" fillId="0" borderId="29" xfId="0" applyNumberFormat="1" applyBorder="1"/>
    <xf numFmtId="38" fontId="0" fillId="0" borderId="68" xfId="1" applyFont="1" applyBorder="1"/>
    <xf numFmtId="38" fontId="2" fillId="7" borderId="84" xfId="1" applyFont="1" applyFill="1" applyBorder="1"/>
    <xf numFmtId="38" fontId="2" fillId="7" borderId="97" xfId="1" applyFont="1" applyFill="1" applyBorder="1"/>
    <xf numFmtId="0" fontId="5" fillId="11" borderId="0" xfId="3" applyFill="1" applyAlignment="1">
      <alignment horizontal="center"/>
    </xf>
    <xf numFmtId="0" fontId="5" fillId="11" borderId="0" xfId="3" applyFill="1"/>
    <xf numFmtId="38" fontId="20" fillId="0" borderId="18" xfId="2" applyFont="1" applyBorder="1" applyAlignment="1">
      <alignment vertical="center"/>
    </xf>
    <xf numFmtId="0" fontId="8" fillId="0" borderId="7" xfId="0" applyFont="1" applyBorder="1" applyAlignment="1">
      <alignment horizontal="center"/>
    </xf>
    <xf numFmtId="0" fontId="62" fillId="0" borderId="65" xfId="0" applyFont="1" applyBorder="1" applyAlignment="1">
      <alignment horizontal="center"/>
    </xf>
    <xf numFmtId="0" fontId="2" fillId="0" borderId="94" xfId="0" applyFont="1" applyBorder="1"/>
    <xf numFmtId="0" fontId="8" fillId="0" borderId="0" xfId="0" applyFont="1" applyBorder="1" applyAlignment="1">
      <alignment horizontal="center"/>
    </xf>
    <xf numFmtId="0" fontId="0" fillId="0" borderId="225" xfId="0" applyBorder="1" applyAlignment="1">
      <alignment vertical="center"/>
    </xf>
    <xf numFmtId="0" fontId="0" fillId="0" borderId="226" xfId="0" applyBorder="1"/>
    <xf numFmtId="14" fontId="0" fillId="0" borderId="226" xfId="0" applyNumberFormat="1" applyBorder="1"/>
    <xf numFmtId="0" fontId="8" fillId="0" borderId="227" xfId="0" applyFont="1" applyBorder="1" applyAlignment="1">
      <alignment horizontal="center"/>
    </xf>
    <xf numFmtId="0" fontId="8" fillId="0" borderId="126" xfId="0" applyFont="1" applyBorder="1" applyAlignment="1">
      <alignment horizontal="center"/>
    </xf>
    <xf numFmtId="0" fontId="0" fillId="0" borderId="228" xfId="0" applyBorder="1"/>
    <xf numFmtId="14" fontId="0" fillId="0" borderId="229" xfId="1" applyNumberFormat="1" applyFont="1" applyBorder="1"/>
    <xf numFmtId="38" fontId="0" fillId="0" borderId="225" xfId="1" applyFont="1" applyBorder="1" applyAlignment="1"/>
    <xf numFmtId="38" fontId="0" fillId="0" borderId="225" xfId="1" applyFont="1" applyBorder="1"/>
    <xf numFmtId="0" fontId="40" fillId="0" borderId="94" xfId="0" applyFont="1" applyBorder="1" applyAlignment="1">
      <alignment horizontal="left"/>
    </xf>
    <xf numFmtId="38" fontId="2" fillId="0" borderId="230" xfId="1" applyFont="1" applyFill="1" applyBorder="1"/>
    <xf numFmtId="0" fontId="0" fillId="0" borderId="231" xfId="0" applyBorder="1" applyAlignment="1">
      <alignment vertical="center"/>
    </xf>
    <xf numFmtId="0" fontId="0" fillId="0" borderId="232" xfId="0" applyBorder="1"/>
    <xf numFmtId="14" fontId="0" fillId="0" borderId="233" xfId="0" applyNumberFormat="1" applyBorder="1"/>
    <xf numFmtId="0" fontId="40" fillId="0" borderId="226" xfId="0" applyFont="1" applyBorder="1" applyAlignment="1">
      <alignment horizontal="left"/>
    </xf>
    <xf numFmtId="0" fontId="8" fillId="0" borderId="225" xfId="0" applyFont="1" applyBorder="1" applyAlignment="1">
      <alignment horizontal="center"/>
    </xf>
    <xf numFmtId="38" fontId="2" fillId="0" borderId="225" xfId="1" applyFont="1" applyBorder="1" applyAlignment="1"/>
    <xf numFmtId="38" fontId="2" fillId="0" borderId="234" xfId="1" applyFont="1" applyFill="1" applyBorder="1"/>
    <xf numFmtId="38" fontId="2" fillId="0" borderId="233" xfId="1" applyFont="1" applyFill="1" applyBorder="1"/>
    <xf numFmtId="0" fontId="12" fillId="15" borderId="22" xfId="0" applyFont="1" applyFill="1" applyBorder="1" applyAlignment="1">
      <alignment horizontal="center"/>
    </xf>
    <xf numFmtId="14" fontId="0" fillId="15" borderId="23" xfId="0" applyNumberFormat="1" applyFill="1" applyBorder="1"/>
    <xf numFmtId="38" fontId="0" fillId="15" borderId="24" xfId="1" applyFont="1" applyFill="1" applyBorder="1"/>
    <xf numFmtId="0" fontId="0" fillId="15" borderId="24" xfId="0" applyFill="1" applyBorder="1"/>
    <xf numFmtId="0" fontId="37" fillId="15" borderId="22" xfId="0" applyFont="1" applyFill="1" applyBorder="1" applyAlignment="1">
      <alignment horizontal="center"/>
    </xf>
    <xf numFmtId="14" fontId="35" fillId="15" borderId="23" xfId="0" applyNumberFormat="1" applyFont="1" applyFill="1" applyBorder="1"/>
    <xf numFmtId="0" fontId="35" fillId="15" borderId="24" xfId="0" applyFont="1" applyFill="1" applyBorder="1"/>
    <xf numFmtId="38" fontId="0" fillId="15" borderId="25" xfId="1" applyFont="1" applyFill="1" applyBorder="1"/>
    <xf numFmtId="0" fontId="72" fillId="15" borderId="22" xfId="0" applyFont="1" applyFill="1" applyBorder="1" applyAlignment="1">
      <alignment horizontal="left"/>
    </xf>
    <xf numFmtId="38" fontId="22" fillId="0" borderId="24" xfId="1" applyFont="1" applyBorder="1"/>
    <xf numFmtId="38" fontId="22" fillId="0" borderId="29" xfId="1" applyFont="1" applyBorder="1"/>
    <xf numFmtId="38" fontId="22" fillId="0" borderId="33" xfId="1" applyFont="1" applyBorder="1"/>
    <xf numFmtId="38" fontId="22" fillId="0" borderId="36" xfId="1" applyFont="1" applyBorder="1"/>
    <xf numFmtId="0" fontId="0" fillId="0" borderId="34" xfId="0" applyBorder="1" applyAlignment="1">
      <alignment horizontal="left" vertical="center"/>
    </xf>
    <xf numFmtId="38" fontId="8" fillId="0" borderId="48" xfId="2" applyFont="1" applyFill="1" applyBorder="1" applyAlignment="1">
      <alignment horizontal="right" vertical="center"/>
    </xf>
    <xf numFmtId="38" fontId="50" fillId="0" borderId="24" xfId="2" applyFont="1" applyFill="1" applyBorder="1" applyAlignment="1">
      <alignment vertical="center"/>
    </xf>
    <xf numFmtId="14" fontId="8" fillId="0" borderId="69" xfId="3" applyNumberFormat="1" applyFont="1" applyBorder="1" applyAlignment="1">
      <alignment horizontal="center" vertical="center"/>
    </xf>
    <xf numFmtId="14" fontId="2" fillId="0" borderId="52" xfId="3" applyNumberFormat="1" applyFont="1" applyBorder="1" applyAlignment="1">
      <alignment horizontal="center" vertical="center"/>
    </xf>
    <xf numFmtId="14" fontId="8" fillId="0" borderId="101" xfId="2" applyNumberFormat="1" applyFont="1" applyBorder="1" applyAlignment="1">
      <alignment horizontal="center" vertical="center"/>
    </xf>
    <xf numFmtId="14" fontId="39" fillId="0" borderId="61" xfId="2" applyNumberFormat="1" applyFont="1" applyFill="1" applyBorder="1" applyAlignment="1">
      <alignment horizontal="left" vertical="center"/>
    </xf>
    <xf numFmtId="14" fontId="8" fillId="0" borderId="67" xfId="3" applyNumberFormat="1" applyFont="1" applyBorder="1" applyAlignment="1">
      <alignment horizontal="center" vertical="center"/>
    </xf>
    <xf numFmtId="0" fontId="69" fillId="0" borderId="51" xfId="3" applyFont="1" applyBorder="1" applyAlignment="1">
      <alignment horizontal="left" vertical="center"/>
    </xf>
    <xf numFmtId="0" fontId="69" fillId="0" borderId="48" xfId="3" applyFont="1" applyBorder="1" applyAlignment="1">
      <alignment horizontal="center" vertical="center"/>
    </xf>
    <xf numFmtId="0" fontId="73" fillId="0" borderId="48" xfId="3" applyFont="1" applyBorder="1" applyAlignment="1">
      <alignment horizontal="center" vertical="center"/>
    </xf>
    <xf numFmtId="0" fontId="73" fillId="0" borderId="51" xfId="3" applyFont="1" applyBorder="1" applyAlignment="1">
      <alignment horizontal="left" vertical="center"/>
    </xf>
    <xf numFmtId="0" fontId="73" fillId="0" borderId="52" xfId="3" applyFont="1" applyBorder="1" applyAlignment="1">
      <alignment horizontal="center" vertical="center"/>
    </xf>
    <xf numFmtId="0" fontId="73" fillId="0" borderId="68" xfId="3" applyFont="1" applyBorder="1" applyAlignment="1">
      <alignment horizontal="left" vertical="center"/>
    </xf>
    <xf numFmtId="38" fontId="65" fillId="0" borderId="20" xfId="1" applyFont="1" applyBorder="1"/>
    <xf numFmtId="0" fontId="8" fillId="0" borderId="62" xfId="3" applyFont="1" applyBorder="1" applyAlignment="1">
      <alignment horizontal="left" vertical="center"/>
    </xf>
    <xf numFmtId="38" fontId="47" fillId="0" borderId="33" xfId="2" applyFont="1" applyFill="1" applyBorder="1" applyAlignment="1">
      <alignment vertical="center"/>
    </xf>
    <xf numFmtId="0" fontId="74" fillId="0" borderId="59" xfId="3" applyFont="1" applyBorder="1" applyAlignment="1">
      <alignment horizontal="center" vertical="center"/>
    </xf>
    <xf numFmtId="0" fontId="8" fillId="0" borderId="235" xfId="3" applyFont="1" applyBorder="1" applyAlignment="1">
      <alignment vertical="center"/>
    </xf>
    <xf numFmtId="0" fontId="8" fillId="0" borderId="235" xfId="3" applyFont="1" applyBorder="1" applyAlignment="1">
      <alignment horizontal="center" vertical="center"/>
    </xf>
    <xf numFmtId="14" fontId="8" fillId="0" borderId="235" xfId="3" applyNumberFormat="1" applyFont="1" applyBorder="1" applyAlignment="1">
      <alignment horizontal="left" vertical="center"/>
    </xf>
    <xf numFmtId="3" fontId="8" fillId="0" borderId="235" xfId="2" applyNumberFormat="1" applyFont="1" applyBorder="1" applyAlignment="1">
      <alignment horizontal="right" vertical="center"/>
    </xf>
    <xf numFmtId="38" fontId="8" fillId="0" borderId="235" xfId="2" applyFont="1" applyBorder="1" applyAlignment="1">
      <alignment vertical="center"/>
    </xf>
    <xf numFmtId="0" fontId="8" fillId="0" borderId="236" xfId="3" applyFont="1" applyBorder="1" applyAlignment="1">
      <alignment vertical="center"/>
    </xf>
    <xf numFmtId="0" fontId="8" fillId="0" borderId="236" xfId="3" applyFont="1" applyBorder="1" applyAlignment="1">
      <alignment horizontal="center" vertical="center"/>
    </xf>
    <xf numFmtId="14" fontId="8" fillId="0" borderId="236" xfId="3" applyNumberFormat="1" applyFont="1" applyBorder="1" applyAlignment="1">
      <alignment horizontal="left" vertical="center"/>
    </xf>
    <xf numFmtId="3" fontId="8" fillId="0" borderId="236" xfId="2" applyNumberFormat="1" applyFont="1" applyBorder="1" applyAlignment="1">
      <alignment horizontal="right" vertical="center"/>
    </xf>
    <xf numFmtId="38" fontId="8" fillId="0" borderId="236" xfId="2" applyFont="1" applyBorder="1" applyAlignment="1">
      <alignment vertical="center"/>
    </xf>
    <xf numFmtId="38" fontId="8" fillId="0" borderId="237" xfId="2" applyFont="1" applyBorder="1" applyAlignment="1">
      <alignment vertical="center"/>
    </xf>
    <xf numFmtId="38" fontId="8" fillId="0" borderId="238" xfId="2" applyFont="1" applyBorder="1" applyAlignment="1">
      <alignment vertical="center"/>
    </xf>
    <xf numFmtId="38" fontId="8" fillId="0" borderId="239" xfId="2" applyFont="1" applyBorder="1" applyAlignment="1">
      <alignment vertical="center"/>
    </xf>
    <xf numFmtId="38" fontId="8" fillId="0" borderId="240" xfId="2" applyFont="1" applyBorder="1" applyAlignment="1">
      <alignment vertical="center"/>
    </xf>
    <xf numFmtId="3" fontId="8" fillId="0" borderId="241" xfId="2" applyNumberFormat="1" applyFont="1" applyBorder="1" applyAlignment="1">
      <alignment vertical="center"/>
    </xf>
    <xf numFmtId="3" fontId="8" fillId="0" borderId="242" xfId="2" applyNumberFormat="1" applyFont="1" applyBorder="1" applyAlignment="1">
      <alignment vertical="center"/>
    </xf>
    <xf numFmtId="38" fontId="8" fillId="0" borderId="237" xfId="2" applyFont="1" applyFill="1" applyBorder="1" applyAlignment="1">
      <alignment horizontal="right" vertical="center"/>
    </xf>
    <xf numFmtId="38" fontId="8" fillId="0" borderId="239" xfId="2" applyFont="1" applyFill="1" applyBorder="1" applyAlignment="1">
      <alignment horizontal="right" vertical="center"/>
    </xf>
    <xf numFmtId="38" fontId="8" fillId="0" borderId="243" xfId="2" applyFont="1" applyBorder="1" applyAlignment="1">
      <alignment vertical="center"/>
    </xf>
    <xf numFmtId="38" fontId="8" fillId="0" borderId="244" xfId="2" applyFont="1" applyBorder="1" applyAlignment="1">
      <alignment vertical="center"/>
    </xf>
    <xf numFmtId="38" fontId="8" fillId="0" borderId="241" xfId="2" applyFont="1" applyBorder="1" applyAlignment="1">
      <alignment vertical="center"/>
    </xf>
    <xf numFmtId="38" fontId="8" fillId="0" borderId="242" xfId="2" applyFont="1" applyBorder="1" applyAlignment="1">
      <alignment vertical="center"/>
    </xf>
    <xf numFmtId="38" fontId="8" fillId="0" borderId="241" xfId="2" applyFont="1" applyFill="1" applyBorder="1" applyAlignment="1">
      <alignment horizontal="right" vertical="center"/>
    </xf>
    <xf numFmtId="38" fontId="8" fillId="0" borderId="242" xfId="2" applyFont="1" applyFill="1" applyBorder="1" applyAlignment="1">
      <alignment horizontal="right" vertical="center"/>
    </xf>
    <xf numFmtId="38" fontId="8" fillId="0" borderId="245" xfId="2" applyFont="1" applyBorder="1" applyAlignment="1">
      <alignment horizontal="right" vertical="center"/>
    </xf>
    <xf numFmtId="38" fontId="8" fillId="0" borderId="246" xfId="2" applyFont="1" applyBorder="1" applyAlignment="1">
      <alignment horizontal="right" vertical="center"/>
    </xf>
    <xf numFmtId="14" fontId="58" fillId="0" borderId="237" xfId="2" applyNumberFormat="1" applyFont="1" applyBorder="1" applyAlignment="1">
      <alignment vertical="center"/>
    </xf>
    <xf numFmtId="14" fontId="8" fillId="0" borderId="238" xfId="3" applyNumberFormat="1" applyFont="1" applyBorder="1" applyAlignment="1">
      <alignment horizontal="center" vertical="center"/>
    </xf>
    <xf numFmtId="14" fontId="58" fillId="0" borderId="239" xfId="2" applyNumberFormat="1" applyFont="1" applyBorder="1" applyAlignment="1">
      <alignment vertical="center"/>
    </xf>
    <xf numFmtId="14" fontId="8" fillId="0" borderId="240" xfId="3" applyNumberFormat="1" applyFont="1" applyBorder="1" applyAlignment="1">
      <alignment horizontal="center" vertical="center"/>
    </xf>
    <xf numFmtId="14" fontId="8" fillId="0" borderId="247" xfId="3" applyNumberFormat="1" applyFont="1" applyBorder="1" applyAlignment="1">
      <alignment vertical="center"/>
    </xf>
    <xf numFmtId="14" fontId="8" fillId="0" borderId="248" xfId="3" applyNumberFormat="1" applyFont="1" applyBorder="1" applyAlignment="1">
      <alignment vertical="center"/>
    </xf>
    <xf numFmtId="14" fontId="8" fillId="0" borderId="249" xfId="3" applyNumberFormat="1" applyFont="1" applyBorder="1" applyAlignment="1">
      <alignment horizontal="center" vertical="center"/>
    </xf>
    <xf numFmtId="14" fontId="8" fillId="0" borderId="250" xfId="3" applyNumberFormat="1" applyFont="1" applyBorder="1" applyAlignment="1">
      <alignment horizontal="center" vertical="center"/>
    </xf>
    <xf numFmtId="0" fontId="8" fillId="0" borderId="241" xfId="3" applyFont="1" applyBorder="1" applyAlignment="1">
      <alignment vertical="center"/>
    </xf>
    <xf numFmtId="0" fontId="8" fillId="0" borderId="242" xfId="3" applyFont="1" applyBorder="1" applyAlignment="1">
      <alignment vertical="center"/>
    </xf>
    <xf numFmtId="0" fontId="8" fillId="0" borderId="241" xfId="3" applyFont="1" applyBorder="1" applyAlignment="1">
      <alignment horizontal="center" vertical="center"/>
    </xf>
    <xf numFmtId="0" fontId="8" fillId="0" borderId="242" xfId="3" applyFont="1" applyBorder="1" applyAlignment="1">
      <alignment horizontal="center" vertical="center"/>
    </xf>
    <xf numFmtId="38" fontId="20" fillId="0" borderId="245" xfId="2" applyFont="1" applyBorder="1" applyAlignment="1">
      <alignment vertical="center"/>
    </xf>
    <xf numFmtId="38" fontId="20" fillId="0" borderId="246" xfId="2" applyFont="1" applyBorder="1" applyAlignment="1">
      <alignment vertical="center"/>
    </xf>
    <xf numFmtId="0" fontId="40" fillId="0" borderId="51" xfId="3" applyFont="1" applyBorder="1" applyAlignment="1">
      <alignment horizontal="left" vertical="center"/>
    </xf>
    <xf numFmtId="0" fontId="34" fillId="11" borderId="0" xfId="3" applyFont="1" applyFill="1" applyAlignment="1">
      <alignment vertical="center"/>
    </xf>
    <xf numFmtId="0" fontId="76" fillId="0" borderId="0" xfId="0" applyFont="1" applyAlignment="1">
      <alignment horizontal="right"/>
    </xf>
    <xf numFmtId="0" fontId="64" fillId="0" borderId="0" xfId="0" applyFont="1" applyAlignment="1">
      <alignment horizontal="left"/>
    </xf>
    <xf numFmtId="0" fontId="8" fillId="0" borderId="41" xfId="0" applyFont="1" applyBorder="1" applyAlignment="1">
      <alignment horizontal="center"/>
    </xf>
    <xf numFmtId="0" fontId="40" fillId="0" borderId="62" xfId="3" applyFont="1" applyBorder="1" applyAlignment="1">
      <alignment horizontal="center" vertical="center"/>
    </xf>
    <xf numFmtId="0" fontId="40" fillId="0" borderId="63" xfId="3" applyFont="1" applyBorder="1" applyAlignment="1">
      <alignment horizontal="left" vertical="center"/>
    </xf>
    <xf numFmtId="0" fontId="77" fillId="0" borderId="48" xfId="3" applyFont="1" applyBorder="1" applyAlignment="1">
      <alignment horizontal="center" vertical="center"/>
    </xf>
    <xf numFmtId="0" fontId="77" fillId="0" borderId="51" xfId="3" applyFont="1" applyBorder="1" applyAlignment="1">
      <alignment horizontal="left" vertical="center"/>
    </xf>
    <xf numFmtId="0" fontId="8" fillId="9" borderId="251" xfId="3" applyFont="1" applyFill="1" applyBorder="1" applyAlignment="1">
      <alignment horizontal="center" vertical="center"/>
    </xf>
    <xf numFmtId="0" fontId="8" fillId="9" borderId="252" xfId="3" applyFont="1" applyFill="1" applyBorder="1" applyAlignment="1">
      <alignment horizontal="left" vertical="center"/>
    </xf>
    <xf numFmtId="0" fontId="8" fillId="9" borderId="253" xfId="3" applyFont="1" applyFill="1" applyBorder="1" applyAlignment="1">
      <alignment horizontal="center" vertical="center"/>
    </xf>
    <xf numFmtId="0" fontId="77" fillId="9" borderId="48" xfId="3" applyFont="1" applyFill="1" applyBorder="1" applyAlignment="1">
      <alignment horizontal="center" vertical="center"/>
    </xf>
    <xf numFmtId="0" fontId="77" fillId="9" borderId="51" xfId="3" applyFont="1" applyFill="1" applyBorder="1" applyAlignment="1">
      <alignment horizontal="left" vertical="center"/>
    </xf>
    <xf numFmtId="0" fontId="77" fillId="9" borderId="59" xfId="3" applyFont="1" applyFill="1" applyBorder="1" applyAlignment="1">
      <alignment horizontal="center" vertical="center"/>
    </xf>
    <xf numFmtId="38" fontId="78" fillId="9" borderId="49" xfId="2" applyFont="1" applyFill="1" applyBorder="1" applyAlignment="1">
      <alignment vertical="center"/>
    </xf>
    <xf numFmtId="38" fontId="79" fillId="9" borderId="254" xfId="2" applyFont="1" applyFill="1" applyBorder="1" applyAlignment="1">
      <alignment vertical="center"/>
    </xf>
    <xf numFmtId="0" fontId="36" fillId="0" borderId="207" xfId="0" applyFont="1" applyBorder="1" applyAlignment="1">
      <alignment horizontal="left"/>
    </xf>
    <xf numFmtId="14" fontId="0" fillId="4" borderId="19" xfId="1" applyNumberFormat="1" applyFont="1" applyFill="1" applyBorder="1"/>
    <xf numFmtId="38" fontId="0" fillId="4" borderId="20" xfId="1" applyFont="1" applyFill="1" applyBorder="1"/>
    <xf numFmtId="14" fontId="0" fillId="4" borderId="47" xfId="1" applyNumberFormat="1" applyFont="1" applyFill="1" applyBorder="1"/>
    <xf numFmtId="38" fontId="0" fillId="4" borderId="46" xfId="1" applyFont="1" applyFill="1" applyBorder="1"/>
    <xf numFmtId="0" fontId="80" fillId="0" borderId="62" xfId="3" applyFont="1" applyBorder="1" applyAlignment="1">
      <alignment horizontal="center" vertical="center"/>
    </xf>
    <xf numFmtId="0" fontId="80" fillId="0" borderId="63" xfId="3" applyFont="1" applyBorder="1" applyAlignment="1">
      <alignment horizontal="left" vertical="center"/>
    </xf>
    <xf numFmtId="0" fontId="39" fillId="0" borderId="255" xfId="0" applyFont="1" applyBorder="1" applyAlignment="1">
      <alignment horizontal="left"/>
    </xf>
    <xf numFmtId="0" fontId="8" fillId="0" borderId="256" xfId="0" applyFont="1" applyBorder="1" applyAlignment="1">
      <alignment horizontal="center"/>
    </xf>
    <xf numFmtId="0" fontId="40" fillId="0" borderId="255" xfId="0" applyFont="1" applyBorder="1" applyAlignment="1">
      <alignment horizontal="left"/>
    </xf>
    <xf numFmtId="0" fontId="81" fillId="0" borderId="0" xfId="4"/>
    <xf numFmtId="0" fontId="0" fillId="0" borderId="213" xfId="0" applyBorder="1"/>
    <xf numFmtId="0" fontId="39" fillId="0" borderId="3" xfId="0" applyFont="1" applyBorder="1" applyAlignment="1">
      <alignment horizontal="left"/>
    </xf>
    <xf numFmtId="0" fontId="8" fillId="0" borderId="3" xfId="0" applyFont="1" applyBorder="1" applyAlignment="1">
      <alignment horizontal="center"/>
    </xf>
    <xf numFmtId="0" fontId="39" fillId="0" borderId="0" xfId="0" applyFont="1" applyBorder="1" applyAlignment="1">
      <alignment horizontal="left"/>
    </xf>
    <xf numFmtId="38" fontId="2" fillId="0" borderId="0" xfId="1" applyFont="1" applyFill="1" applyBorder="1"/>
    <xf numFmtId="0" fontId="0" fillId="0" borderId="187" xfId="0" applyBorder="1" applyAlignment="1">
      <alignment vertical="center"/>
    </xf>
    <xf numFmtId="0" fontId="36" fillId="0" borderId="203" xfId="0" applyFont="1" applyBorder="1" applyAlignment="1">
      <alignment horizontal="left"/>
    </xf>
    <xf numFmtId="14" fontId="0" fillId="0" borderId="203" xfId="0" applyNumberFormat="1" applyBorder="1"/>
    <xf numFmtId="0" fontId="8" fillId="0" borderId="187" xfId="0" applyFont="1" applyBorder="1" applyAlignment="1">
      <alignment horizontal="center"/>
    </xf>
    <xf numFmtId="0" fontId="8" fillId="0" borderId="203" xfId="0" applyFont="1" applyBorder="1" applyAlignment="1">
      <alignment horizontal="center"/>
    </xf>
    <xf numFmtId="14" fontId="0" fillId="0" borderId="187" xfId="1" applyNumberFormat="1" applyFont="1" applyBorder="1"/>
    <xf numFmtId="38" fontId="2" fillId="0" borderId="203" xfId="1" applyFont="1" applyBorder="1" applyAlignment="1"/>
    <xf numFmtId="38" fontId="2" fillId="0" borderId="203" xfId="1" applyFont="1" applyFill="1" applyBorder="1"/>
    <xf numFmtId="0" fontId="0" fillId="0" borderId="165" xfId="0" applyBorder="1"/>
    <xf numFmtId="38" fontId="2" fillId="0" borderId="257" xfId="1" applyFont="1" applyFill="1" applyBorder="1"/>
    <xf numFmtId="38" fontId="2" fillId="0" borderId="258" xfId="1" applyFont="1" applyFill="1" applyBorder="1"/>
    <xf numFmtId="38" fontId="2" fillId="0" borderId="259" xfId="1" applyFont="1" applyBorder="1" applyAlignment="1"/>
    <xf numFmtId="14" fontId="0" fillId="0" borderId="260" xfId="1" applyNumberFormat="1" applyFont="1" applyBorder="1"/>
    <xf numFmtId="0" fontId="0" fillId="0" borderId="261" xfId="0" applyBorder="1"/>
    <xf numFmtId="0" fontId="0" fillId="0" borderId="259" xfId="0" applyBorder="1"/>
    <xf numFmtId="0" fontId="8" fillId="0" borderId="259" xfId="0" applyFont="1" applyBorder="1" applyAlignment="1">
      <alignment horizontal="center"/>
    </xf>
    <xf numFmtId="0" fontId="8" fillId="0" borderId="263" xfId="0" applyFont="1" applyBorder="1" applyAlignment="1">
      <alignment horizontal="center"/>
    </xf>
    <xf numFmtId="0" fontId="8" fillId="0" borderId="262" xfId="0" applyFont="1" applyBorder="1" applyAlignment="1">
      <alignment horizontal="center"/>
    </xf>
    <xf numFmtId="0" fontId="40" fillId="0" borderId="264" xfId="0" applyFont="1" applyBorder="1" applyAlignment="1">
      <alignment horizontal="left"/>
    </xf>
    <xf numFmtId="14" fontId="0" fillId="0" borderId="257" xfId="0" applyNumberFormat="1" applyBorder="1"/>
    <xf numFmtId="0" fontId="36" fillId="0" borderId="267" xfId="0" applyFont="1" applyBorder="1" applyAlignment="1">
      <alignment horizontal="left"/>
    </xf>
    <xf numFmtId="0" fontId="36" fillId="0" borderId="266" xfId="0" applyFont="1" applyBorder="1" applyAlignment="1">
      <alignment horizontal="left"/>
    </xf>
    <xf numFmtId="0" fontId="0" fillId="0" borderId="268" xfId="0" applyBorder="1" applyAlignment="1">
      <alignment vertical="center"/>
    </xf>
    <xf numFmtId="0" fontId="82" fillId="0" borderId="0" xfId="3" applyFont="1"/>
    <xf numFmtId="0" fontId="40" fillId="0" borderId="265" xfId="0" applyFont="1" applyBorder="1" applyAlignment="1">
      <alignment horizontal="left"/>
    </xf>
    <xf numFmtId="0" fontId="0" fillId="0" borderId="11" xfId="0" applyBorder="1"/>
    <xf numFmtId="0" fontId="71" fillId="0" borderId="0" xfId="0" applyFont="1" applyBorder="1" applyAlignment="1">
      <alignment horizontal="left"/>
    </xf>
    <xf numFmtId="0" fontId="34" fillId="0" borderId="1" xfId="0" applyFont="1" applyBorder="1" applyAlignment="1">
      <alignment horizontal="left" vertical="center"/>
    </xf>
    <xf numFmtId="38" fontId="20" fillId="0" borderId="1" xfId="1" applyFont="1" applyFill="1" applyBorder="1" applyAlignment="1">
      <alignment horizontal="left" vertical="center"/>
    </xf>
    <xf numFmtId="0" fontId="8" fillId="0" borderId="2" xfId="0" applyFont="1" applyBorder="1" applyAlignment="1">
      <alignment horizontal="left"/>
    </xf>
    <xf numFmtId="0" fontId="8" fillId="0" borderId="147" xfId="0" applyFont="1" applyBorder="1" applyAlignment="1">
      <alignment horizontal="left"/>
    </xf>
    <xf numFmtId="0" fontId="9" fillId="0" borderId="3" xfId="0" applyFont="1" applyBorder="1" applyAlignment="1">
      <alignment horizontal="left"/>
    </xf>
    <xf numFmtId="0" fontId="9" fillId="0" borderId="7" xfId="0" applyFont="1" applyBorder="1" applyAlignment="1">
      <alignment horizontal="left"/>
    </xf>
    <xf numFmtId="0" fontId="10" fillId="0" borderId="7" xfId="0" applyFont="1" applyBorder="1" applyAlignment="1">
      <alignment horizontal="left"/>
    </xf>
    <xf numFmtId="0" fontId="2" fillId="0" borderId="7" xfId="0" applyFont="1" applyBorder="1" applyAlignment="1">
      <alignment horizontal="left"/>
    </xf>
    <xf numFmtId="0" fontId="11" fillId="0" borderId="7" xfId="0" applyFont="1" applyBorder="1" applyAlignment="1">
      <alignment horizontal="left"/>
    </xf>
    <xf numFmtId="0" fontId="10" fillId="0" borderId="151" xfId="0" applyFont="1" applyBorder="1" applyAlignment="1">
      <alignment horizontal="left"/>
    </xf>
    <xf numFmtId="0" fontId="9" fillId="0" borderId="12" xfId="0" applyFont="1" applyBorder="1" applyAlignment="1">
      <alignment horizontal="left"/>
    </xf>
    <xf numFmtId="0" fontId="10" fillId="0" borderId="155" xfId="0" applyFont="1" applyBorder="1" applyAlignment="1">
      <alignment horizontal="left"/>
    </xf>
    <xf numFmtId="0" fontId="10" fillId="0" borderId="3" xfId="0" applyFont="1" applyBorder="1" applyAlignment="1">
      <alignment horizontal="left"/>
    </xf>
    <xf numFmtId="0" fontId="8" fillId="0" borderId="7" xfId="0" applyFont="1" applyBorder="1" applyAlignment="1">
      <alignment horizontal="left"/>
    </xf>
    <xf numFmtId="0" fontId="10" fillId="0" borderId="12" xfId="0" applyFont="1" applyBorder="1" applyAlignment="1">
      <alignment horizontal="left"/>
    </xf>
    <xf numFmtId="0" fontId="40" fillId="0" borderId="7" xfId="0" applyFont="1" applyBorder="1" applyAlignment="1">
      <alignment horizontal="left"/>
    </xf>
    <xf numFmtId="0" fontId="39" fillId="0" borderId="7" xfId="0" applyFont="1" applyBorder="1" applyAlignment="1">
      <alignment horizontal="left"/>
    </xf>
    <xf numFmtId="0" fontId="36" fillId="0" borderId="7" xfId="0" applyFont="1" applyBorder="1" applyAlignment="1">
      <alignment horizontal="left"/>
    </xf>
    <xf numFmtId="0" fontId="61" fillId="0" borderId="7" xfId="0" applyFont="1" applyBorder="1" applyAlignment="1">
      <alignment horizontal="left"/>
    </xf>
    <xf numFmtId="0" fontId="9" fillId="0" borderId="159" xfId="0" applyFont="1" applyBorder="1" applyAlignment="1">
      <alignment horizontal="left"/>
    </xf>
    <xf numFmtId="0" fontId="40" fillId="0" borderId="12" xfId="0" applyFont="1" applyBorder="1" applyAlignment="1">
      <alignment horizontal="left"/>
    </xf>
    <xf numFmtId="0" fontId="9" fillId="0" borderId="155" xfId="0" applyFont="1" applyBorder="1" applyAlignment="1">
      <alignment horizontal="left"/>
    </xf>
    <xf numFmtId="0" fontId="40" fillId="0" borderId="3" xfId="0" applyFont="1" applyBorder="1" applyAlignment="1">
      <alignment horizontal="left"/>
    </xf>
    <xf numFmtId="0" fontId="39" fillId="0" borderId="191" xfId="0" applyFont="1" applyBorder="1" applyAlignment="1">
      <alignment horizontal="left"/>
    </xf>
    <xf numFmtId="0" fontId="36" fillId="0" borderId="0" xfId="0" applyFont="1" applyBorder="1" applyAlignment="1">
      <alignment horizontal="left"/>
    </xf>
    <xf numFmtId="0" fontId="0" fillId="0" borderId="0" xfId="0" applyBorder="1" applyAlignment="1">
      <alignment horizontal="left"/>
    </xf>
    <xf numFmtId="0" fontId="8" fillId="9" borderId="48" xfId="3" applyFont="1" applyFill="1" applyBorder="1" applyAlignment="1">
      <alignment horizontal="center" vertical="center"/>
    </xf>
    <xf numFmtId="0" fontId="8" fillId="9" borderId="51" xfId="3" applyFont="1" applyFill="1" applyBorder="1" applyAlignment="1">
      <alignment horizontal="left" vertical="center"/>
    </xf>
    <xf numFmtId="0" fontId="8" fillId="9" borderId="59" xfId="3" applyFont="1" applyFill="1" applyBorder="1" applyAlignment="1">
      <alignment horizontal="center" vertical="center"/>
    </xf>
    <xf numFmtId="38" fontId="83" fillId="9" borderId="49" xfId="2" applyFont="1" applyFill="1" applyBorder="1" applyAlignment="1">
      <alignment vertical="center"/>
    </xf>
    <xf numFmtId="0" fontId="8" fillId="0" borderId="250" xfId="3" applyFont="1" applyBorder="1" applyAlignment="1">
      <alignment horizontal="center" vertical="center"/>
    </xf>
    <xf numFmtId="0" fontId="8" fillId="0" borderId="242" xfId="3" applyFont="1" applyBorder="1" applyAlignment="1">
      <alignment horizontal="left" vertical="center"/>
    </xf>
    <xf numFmtId="14" fontId="58" fillId="0" borderId="248" xfId="2" applyNumberFormat="1" applyFont="1" applyFill="1" applyBorder="1" applyAlignment="1">
      <alignment vertical="center"/>
    </xf>
    <xf numFmtId="14" fontId="60" fillId="0" borderId="248" xfId="3" applyNumberFormat="1" applyFont="1" applyBorder="1" applyAlignment="1">
      <alignment vertical="center"/>
    </xf>
    <xf numFmtId="14" fontId="8" fillId="0" borderId="246" xfId="3" applyNumberFormat="1" applyFont="1" applyBorder="1" applyAlignment="1">
      <alignment horizontal="center" vertical="center"/>
    </xf>
    <xf numFmtId="14" fontId="8" fillId="0" borderId="248" xfId="3" applyNumberFormat="1" applyFont="1" applyBorder="1" applyAlignment="1">
      <alignment horizontal="left" vertical="center"/>
    </xf>
    <xf numFmtId="38" fontId="8" fillId="0" borderId="250" xfId="2" applyFont="1" applyFill="1" applyBorder="1" applyAlignment="1">
      <alignment horizontal="right" vertical="center"/>
    </xf>
    <xf numFmtId="3" fontId="8" fillId="0" borderId="242" xfId="2" applyNumberFormat="1" applyFont="1" applyBorder="1" applyAlignment="1">
      <alignment horizontal="right" vertical="center"/>
    </xf>
    <xf numFmtId="38" fontId="8" fillId="0" borderId="250" xfId="2" applyFont="1" applyBorder="1" applyAlignment="1">
      <alignment vertical="center"/>
    </xf>
    <xf numFmtId="38" fontId="8" fillId="0" borderId="246" xfId="2" applyFont="1" applyBorder="1" applyAlignment="1">
      <alignment vertical="center"/>
    </xf>
    <xf numFmtId="0" fontId="8" fillId="0" borderId="244" xfId="3" applyFont="1" applyBorder="1" applyAlignment="1">
      <alignment horizontal="center" vertical="center"/>
    </xf>
    <xf numFmtId="38" fontId="47" fillId="0" borderId="246" xfId="2" applyFont="1" applyFill="1" applyBorder="1" applyAlignment="1">
      <alignment vertical="center"/>
    </xf>
    <xf numFmtId="14" fontId="0" fillId="0" borderId="248" xfId="3" applyNumberFormat="1" applyFont="1" applyBorder="1" applyAlignment="1">
      <alignment horizontal="left" vertical="center"/>
    </xf>
    <xf numFmtId="0" fontId="8" fillId="0" borderId="249" xfId="3" applyFont="1" applyBorder="1" applyAlignment="1">
      <alignment horizontal="center" vertical="center"/>
    </xf>
    <xf numFmtId="0" fontId="8" fillId="0" borderId="241" xfId="3" applyFont="1" applyBorder="1" applyAlignment="1">
      <alignment horizontal="left" vertical="center"/>
    </xf>
    <xf numFmtId="0" fontId="8" fillId="0" borderId="243" xfId="3" applyFont="1" applyBorder="1" applyAlignment="1">
      <alignment horizontal="center" vertical="center"/>
    </xf>
    <xf numFmtId="14" fontId="58" fillId="0" borderId="238" xfId="2" applyNumberFormat="1" applyFont="1" applyFill="1" applyBorder="1" applyAlignment="1">
      <alignment vertical="center"/>
    </xf>
    <xf numFmtId="14" fontId="60" fillId="0" borderId="247" xfId="3" applyNumberFormat="1" applyFont="1" applyBorder="1" applyAlignment="1">
      <alignment vertical="center"/>
    </xf>
    <xf numFmtId="14" fontId="8" fillId="0" borderId="245" xfId="3" applyNumberFormat="1" applyFont="1" applyBorder="1" applyAlignment="1">
      <alignment horizontal="center" vertical="center"/>
    </xf>
    <xf numFmtId="14" fontId="8" fillId="0" borderId="247" xfId="3" applyNumberFormat="1" applyFont="1" applyBorder="1" applyAlignment="1">
      <alignment horizontal="left" vertical="center"/>
    </xf>
    <xf numFmtId="38" fontId="8" fillId="0" borderId="269" xfId="2" applyFont="1" applyFill="1" applyBorder="1" applyAlignment="1">
      <alignment horizontal="right" vertical="center"/>
    </xf>
    <xf numFmtId="3" fontId="8" fillId="0" borderId="241" xfId="2" applyNumberFormat="1" applyFont="1" applyBorder="1" applyAlignment="1">
      <alignment horizontal="right" vertical="center"/>
    </xf>
    <xf numFmtId="38" fontId="8" fillId="0" borderId="243" xfId="2" applyFont="1" applyBorder="1" applyAlignment="1">
      <alignment horizontal="right" vertical="center"/>
    </xf>
    <xf numFmtId="38" fontId="8" fillId="0" borderId="249" xfId="2" applyFont="1" applyBorder="1" applyAlignment="1">
      <alignment vertical="center"/>
    </xf>
    <xf numFmtId="38" fontId="8" fillId="0" borderId="245" xfId="2" applyFont="1" applyBorder="1" applyAlignment="1">
      <alignment vertical="center"/>
    </xf>
    <xf numFmtId="38" fontId="20" fillId="0" borderId="246" xfId="2" applyFont="1" applyFill="1" applyBorder="1" applyAlignment="1">
      <alignment vertical="center"/>
    </xf>
    <xf numFmtId="14" fontId="58" fillId="0" borderId="240" xfId="2" applyNumberFormat="1" applyFont="1" applyFill="1" applyBorder="1" applyAlignment="1">
      <alignment vertical="center"/>
    </xf>
    <xf numFmtId="38" fontId="8" fillId="0" borderId="244" xfId="2" applyFont="1" applyBorder="1" applyAlignment="1">
      <alignment horizontal="right" vertical="center"/>
    </xf>
    <xf numFmtId="38" fontId="47" fillId="0" borderId="245" xfId="2" applyFont="1" applyFill="1" applyBorder="1" applyAlignment="1">
      <alignment vertical="center"/>
    </xf>
    <xf numFmtId="38" fontId="56" fillId="0" borderId="53" xfId="2" applyFont="1" applyFill="1" applyBorder="1" applyAlignment="1">
      <alignment vertical="center"/>
    </xf>
    <xf numFmtId="38" fontId="56" fillId="0" borderId="245" xfId="2" applyFont="1" applyBorder="1" applyAlignment="1">
      <alignment vertical="center"/>
    </xf>
    <xf numFmtId="38" fontId="47" fillId="0" borderId="270" xfId="2" applyFont="1" applyFill="1" applyBorder="1" applyAlignment="1">
      <alignment vertical="center"/>
    </xf>
    <xf numFmtId="38" fontId="50" fillId="0" borderId="270" xfId="2" applyFont="1" applyFill="1" applyBorder="1" applyAlignment="1">
      <alignment vertical="center"/>
    </xf>
    <xf numFmtId="38" fontId="54" fillId="0" borderId="246" xfId="2" applyFont="1" applyFill="1" applyBorder="1" applyAlignment="1">
      <alignment vertical="center"/>
    </xf>
    <xf numFmtId="38" fontId="8" fillId="0" borderId="51" xfId="2" applyFont="1" applyFill="1" applyBorder="1" applyAlignment="1">
      <alignment vertical="center"/>
    </xf>
    <xf numFmtId="0" fontId="36" fillId="0" borderId="271" xfId="0" applyFont="1" applyBorder="1" applyAlignment="1">
      <alignment horizontal="left"/>
    </xf>
    <xf numFmtId="0" fontId="0" fillId="0" borderId="272" xfId="0" applyBorder="1" applyAlignment="1">
      <alignment horizontal="center"/>
    </xf>
    <xf numFmtId="0" fontId="0" fillId="0" borderId="40" xfId="0" applyBorder="1" applyAlignment="1">
      <alignment horizontal="center"/>
    </xf>
    <xf numFmtId="0" fontId="0" fillId="0" borderId="98" xfId="0" applyBorder="1" applyAlignment="1">
      <alignment horizontal="center"/>
    </xf>
    <xf numFmtId="0" fontId="36" fillId="0" borderId="10" xfId="0" applyFont="1" applyBorder="1" applyAlignment="1">
      <alignment horizontal="left"/>
    </xf>
    <xf numFmtId="0" fontId="35" fillId="0" borderId="7" xfId="0" applyFont="1" applyBorder="1" applyAlignment="1">
      <alignment horizontal="left"/>
    </xf>
    <xf numFmtId="38" fontId="8" fillId="0" borderId="22" xfId="2" applyFont="1" applyBorder="1" applyAlignment="1">
      <alignment horizontal="right" vertical="center"/>
    </xf>
    <xf numFmtId="38" fontId="8" fillId="0" borderId="27" xfId="2" applyFont="1" applyBorder="1" applyAlignment="1">
      <alignment horizontal="right" vertical="center"/>
    </xf>
    <xf numFmtId="38" fontId="9" fillId="0" borderId="23" xfId="2" applyFont="1" applyBorder="1" applyAlignment="1">
      <alignment horizontal="right" vertical="center"/>
    </xf>
    <xf numFmtId="38" fontId="9" fillId="0" borderId="28" xfId="2" applyFont="1" applyBorder="1" applyAlignment="1">
      <alignment horizontal="right" vertical="center"/>
    </xf>
    <xf numFmtId="38" fontId="8" fillId="0" borderId="23" xfId="2" applyFont="1" applyBorder="1" applyAlignment="1">
      <alignment horizontal="right" vertical="center"/>
    </xf>
    <xf numFmtId="38" fontId="8" fillId="0" borderId="28" xfId="2" applyFont="1" applyBorder="1" applyAlignment="1">
      <alignment horizontal="right" vertical="center"/>
    </xf>
    <xf numFmtId="38" fontId="9" fillId="0" borderId="24" xfId="2" applyFont="1" applyBorder="1" applyAlignment="1">
      <alignment horizontal="right" vertical="center"/>
    </xf>
    <xf numFmtId="38" fontId="9" fillId="0" borderId="29" xfId="2" applyFont="1" applyBorder="1" applyAlignment="1">
      <alignment horizontal="right" vertical="center"/>
    </xf>
    <xf numFmtId="38" fontId="8" fillId="0" borderId="143" xfId="2" applyFont="1" applyBorder="1" applyAlignment="1">
      <alignment horizontal="right" vertical="center"/>
    </xf>
    <xf numFmtId="38" fontId="8" fillId="0" borderId="144" xfId="2" applyFont="1" applyBorder="1" applyAlignment="1">
      <alignment horizontal="right" vertical="center"/>
    </xf>
    <xf numFmtId="3" fontId="8" fillId="0" borderId="23" xfId="2" applyNumberFormat="1" applyFont="1" applyBorder="1" applyAlignment="1">
      <alignment horizontal="right" vertical="center"/>
    </xf>
    <xf numFmtId="3" fontId="8" fillId="0" borderId="28" xfId="2" applyNumberFormat="1" applyFont="1" applyBorder="1" applyAlignment="1">
      <alignment horizontal="right" vertical="center"/>
    </xf>
    <xf numFmtId="38" fontId="8" fillId="0" borderId="24" xfId="2" applyFont="1" applyBorder="1" applyAlignment="1">
      <alignment horizontal="right" vertical="center"/>
    </xf>
    <xf numFmtId="38" fontId="8" fillId="0" borderId="29" xfId="2" applyFont="1" applyBorder="1" applyAlignment="1">
      <alignment horizontal="right" vertical="center"/>
    </xf>
    <xf numFmtId="0" fontId="8" fillId="0" borderId="52" xfId="3" applyFont="1" applyBorder="1" applyAlignment="1">
      <alignment horizontal="center" vertical="center"/>
    </xf>
    <xf numFmtId="0" fontId="8" fillId="0" borderId="55" xfId="3" applyFont="1" applyBorder="1" applyAlignment="1">
      <alignment horizontal="center" vertical="center"/>
    </xf>
    <xf numFmtId="0" fontId="8" fillId="0" borderId="53" xfId="3" applyFont="1" applyBorder="1" applyAlignment="1">
      <alignment horizontal="center" vertical="center"/>
    </xf>
    <xf numFmtId="0" fontId="8" fillId="0" borderId="56" xfId="3" applyFont="1" applyBorder="1" applyAlignment="1">
      <alignment horizontal="center" vertical="center"/>
    </xf>
    <xf numFmtId="0" fontId="70" fillId="12" borderId="34" xfId="3" applyFont="1" applyFill="1" applyBorder="1" applyAlignment="1">
      <alignment horizontal="center" vertical="center"/>
    </xf>
    <xf numFmtId="0" fontId="70" fillId="12" borderId="36" xfId="3" applyFont="1" applyFill="1" applyBorder="1" applyAlignment="1">
      <alignment horizontal="center" vertical="center"/>
    </xf>
    <xf numFmtId="0" fontId="8" fillId="6" borderId="48" xfId="3" applyFont="1" applyFill="1" applyBorder="1" applyAlignment="1">
      <alignment horizontal="center" vertical="center"/>
    </xf>
    <xf numFmtId="0" fontId="8" fillId="6" borderId="52" xfId="3" applyFont="1" applyFill="1" applyBorder="1" applyAlignment="1">
      <alignment horizontal="center" vertical="center"/>
    </xf>
    <xf numFmtId="0" fontId="8" fillId="6" borderId="55" xfId="3" applyFont="1" applyFill="1" applyBorder="1" applyAlignment="1">
      <alignment horizontal="center" vertical="center"/>
    </xf>
    <xf numFmtId="0" fontId="8" fillId="6" borderId="51" xfId="3" applyFont="1" applyFill="1" applyBorder="1" applyAlignment="1">
      <alignment horizontal="center" vertical="center"/>
    </xf>
    <xf numFmtId="0" fontId="8" fillId="6" borderId="68" xfId="3" applyFont="1" applyFill="1" applyBorder="1" applyAlignment="1">
      <alignment horizontal="center" vertical="center"/>
    </xf>
    <xf numFmtId="0" fontId="8" fillId="6" borderId="71" xfId="3" applyFont="1" applyFill="1" applyBorder="1" applyAlignment="1">
      <alignment horizontal="center" vertical="center"/>
    </xf>
    <xf numFmtId="0" fontId="20" fillId="6" borderId="49" xfId="3" applyFont="1" applyFill="1" applyBorder="1" applyAlignment="1">
      <alignment horizontal="center" vertical="center"/>
    </xf>
    <xf numFmtId="0" fontId="20" fillId="6" borderId="53" xfId="3" applyFont="1" applyFill="1" applyBorder="1" applyAlignment="1">
      <alignment horizontal="center" vertical="center"/>
    </xf>
    <xf numFmtId="0" fontId="20" fillId="6" borderId="56" xfId="3" applyFont="1" applyFill="1" applyBorder="1" applyAlignment="1">
      <alignment horizontal="center" vertical="center"/>
    </xf>
    <xf numFmtId="14" fontId="58" fillId="6" borderId="61" xfId="2" applyNumberFormat="1" applyFont="1" applyFill="1" applyBorder="1" applyAlignment="1">
      <alignment horizontal="right" vertical="center"/>
    </xf>
    <xf numFmtId="14" fontId="58" fillId="6" borderId="21" xfId="2" applyNumberFormat="1" applyFont="1" applyFill="1" applyBorder="1" applyAlignment="1">
      <alignment horizontal="right" vertical="center"/>
    </xf>
    <xf numFmtId="14" fontId="58" fillId="6" borderId="73" xfId="2" applyNumberFormat="1" applyFont="1" applyFill="1" applyBorder="1" applyAlignment="1">
      <alignment horizontal="right" vertical="center"/>
    </xf>
    <xf numFmtId="14" fontId="8" fillId="6" borderId="61" xfId="2" applyNumberFormat="1" applyFont="1" applyFill="1" applyBorder="1" applyAlignment="1">
      <alignment horizontal="right" vertical="center"/>
    </xf>
    <xf numFmtId="14" fontId="8" fillId="6" borderId="21" xfId="2" applyNumberFormat="1" applyFont="1" applyFill="1" applyBorder="1" applyAlignment="1">
      <alignment horizontal="right" vertical="center"/>
    </xf>
    <xf numFmtId="14" fontId="8" fillId="6" borderId="73" xfId="2" applyNumberFormat="1" applyFont="1" applyFill="1" applyBorder="1" applyAlignment="1">
      <alignment horizontal="right" vertical="center"/>
    </xf>
    <xf numFmtId="14" fontId="8" fillId="6" borderId="61" xfId="2" applyNumberFormat="1" applyFont="1" applyFill="1" applyBorder="1" applyAlignment="1">
      <alignment horizontal="left" vertical="center"/>
    </xf>
    <xf numFmtId="14" fontId="8" fillId="6" borderId="21" xfId="2" applyNumberFormat="1" applyFont="1" applyFill="1" applyBorder="1" applyAlignment="1">
      <alignment horizontal="left" vertical="center"/>
    </xf>
    <xf numFmtId="14" fontId="8" fillId="6" borderId="73" xfId="2" applyNumberFormat="1" applyFont="1" applyFill="1" applyBorder="1" applyAlignment="1">
      <alignment horizontal="left" vertical="center"/>
    </xf>
    <xf numFmtId="38" fontId="8" fillId="0" borderId="91" xfId="2" applyFont="1" applyFill="1" applyBorder="1" applyAlignment="1">
      <alignment horizontal="right" vertical="center"/>
    </xf>
    <xf numFmtId="38" fontId="8" fillId="0" borderId="123" xfId="2" applyFont="1" applyFill="1" applyBorder="1" applyAlignment="1">
      <alignment horizontal="right" vertical="center"/>
    </xf>
    <xf numFmtId="0" fontId="9" fillId="0" borderId="26" xfId="3" applyFont="1" applyBorder="1" applyAlignment="1">
      <alignment horizontal="right" vertical="center"/>
    </xf>
    <xf numFmtId="0" fontId="9" fillId="0" borderId="88" xfId="3" applyFont="1" applyBorder="1" applyAlignment="1">
      <alignment horizontal="right" vertical="center"/>
    </xf>
    <xf numFmtId="38" fontId="8" fillId="0" borderId="26" xfId="2" applyFont="1" applyFill="1" applyBorder="1" applyAlignment="1">
      <alignment horizontal="right" vertical="center"/>
    </xf>
    <xf numFmtId="38" fontId="8" fillId="0" borderId="144" xfId="2" applyFont="1" applyFill="1" applyBorder="1" applyAlignment="1">
      <alignment horizontal="right" vertical="center"/>
    </xf>
    <xf numFmtId="0" fontId="0" fillId="2" borderId="34" xfId="3" applyFont="1" applyFill="1" applyBorder="1" applyAlignment="1">
      <alignment horizontal="center" vertical="center"/>
    </xf>
    <xf numFmtId="0" fontId="2" fillId="2" borderId="36" xfId="3" applyFont="1" applyFill="1" applyBorder="1" applyAlignment="1">
      <alignment horizontal="center" vertical="center"/>
    </xf>
    <xf numFmtId="14" fontId="8" fillId="0" borderId="61" xfId="2" applyNumberFormat="1" applyFont="1" applyFill="1" applyBorder="1" applyAlignment="1">
      <alignment horizontal="left" vertical="center"/>
    </xf>
    <xf numFmtId="14" fontId="8" fillId="0" borderId="21" xfId="2" applyNumberFormat="1" applyFont="1" applyFill="1" applyBorder="1" applyAlignment="1">
      <alignment horizontal="left" vertical="center"/>
    </xf>
    <xf numFmtId="14" fontId="8" fillId="0" borderId="73" xfId="2" applyNumberFormat="1" applyFont="1" applyFill="1" applyBorder="1" applyAlignment="1">
      <alignment horizontal="left" vertical="center"/>
    </xf>
    <xf numFmtId="0" fontId="2" fillId="2" borderId="34" xfId="3" applyFont="1" applyFill="1" applyBorder="1" applyAlignment="1">
      <alignment horizontal="center" vertical="center"/>
    </xf>
    <xf numFmtId="0" fontId="8" fillId="0" borderId="48" xfId="3" applyFont="1" applyBorder="1" applyAlignment="1">
      <alignment horizontal="center" vertical="center"/>
    </xf>
    <xf numFmtId="0" fontId="8" fillId="0" borderId="51" xfId="3" applyFont="1" applyBorder="1" applyAlignment="1">
      <alignment horizontal="center" vertical="center"/>
    </xf>
    <xf numFmtId="0" fontId="8" fillId="0" borderId="68" xfId="3" applyFont="1" applyBorder="1" applyAlignment="1">
      <alignment horizontal="center" vertical="center"/>
    </xf>
    <xf numFmtId="0" fontId="8" fillId="0" borderId="71" xfId="3" applyFont="1" applyBorder="1" applyAlignment="1">
      <alignment horizontal="center" vertical="center"/>
    </xf>
    <xf numFmtId="0" fontId="20" fillId="0" borderId="49" xfId="3" applyFont="1" applyBorder="1" applyAlignment="1">
      <alignment horizontal="center" vertical="center"/>
    </xf>
    <xf numFmtId="0" fontId="20" fillId="0" borderId="53" xfId="3" applyFont="1" applyBorder="1" applyAlignment="1">
      <alignment horizontal="center" vertical="center"/>
    </xf>
    <xf numFmtId="0" fontId="20" fillId="0" borderId="56" xfId="3" applyFont="1" applyBorder="1" applyAlignment="1">
      <alignment horizontal="center" vertical="center"/>
    </xf>
    <xf numFmtId="14" fontId="58" fillId="0" borderId="61" xfId="2" applyNumberFormat="1" applyFont="1" applyBorder="1" applyAlignment="1">
      <alignment horizontal="right" vertical="center"/>
    </xf>
    <xf numFmtId="14" fontId="58" fillId="0" borderId="21" xfId="2" applyNumberFormat="1" applyFont="1" applyBorder="1" applyAlignment="1">
      <alignment horizontal="right" vertical="center"/>
    </xf>
    <xf numFmtId="14" fontId="58" fillId="0" borderId="73" xfId="2" applyNumberFormat="1" applyFont="1" applyBorder="1" applyAlignment="1">
      <alignment horizontal="right" vertical="center"/>
    </xf>
    <xf numFmtId="14" fontId="8" fillId="0" borderId="61" xfId="2" applyNumberFormat="1" applyFont="1" applyBorder="1" applyAlignment="1">
      <alignment horizontal="right" vertical="center"/>
    </xf>
    <xf numFmtId="14" fontId="8" fillId="0" borderId="21" xfId="2" applyNumberFormat="1" applyFont="1" applyBorder="1" applyAlignment="1">
      <alignment horizontal="right" vertical="center"/>
    </xf>
    <xf numFmtId="14" fontId="8" fillId="0" borderId="73" xfId="2" applyNumberFormat="1" applyFont="1" applyBorder="1" applyAlignment="1">
      <alignment horizontal="right" vertical="center"/>
    </xf>
    <xf numFmtId="14" fontId="40" fillId="0" borderId="91" xfId="2" applyNumberFormat="1" applyFont="1" applyFill="1" applyBorder="1" applyAlignment="1">
      <alignment horizontal="center" vertical="center"/>
    </xf>
    <xf numFmtId="14" fontId="40" fillId="0" borderId="60" xfId="2" applyNumberFormat="1" applyFont="1" applyFill="1" applyBorder="1" applyAlignment="1">
      <alignment horizontal="center" vertical="center"/>
    </xf>
    <xf numFmtId="14" fontId="40" fillId="0" borderId="19" xfId="2" applyNumberFormat="1" applyFont="1" applyFill="1" applyBorder="1" applyAlignment="1">
      <alignment horizontal="center" vertical="center"/>
    </xf>
    <xf numFmtId="14" fontId="40" fillId="0" borderId="20" xfId="2" applyNumberFormat="1" applyFont="1" applyFill="1" applyBorder="1" applyAlignment="1">
      <alignment horizontal="center" vertical="center"/>
    </xf>
    <xf numFmtId="3" fontId="8" fillId="0" borderId="51" xfId="2" applyNumberFormat="1" applyFont="1" applyBorder="1" applyAlignment="1">
      <alignment horizontal="right" vertical="center"/>
    </xf>
    <xf numFmtId="3" fontId="8" fillId="0" borderId="54" xfId="2" applyNumberFormat="1" applyFont="1" applyBorder="1" applyAlignment="1">
      <alignment horizontal="right" vertical="center"/>
    </xf>
    <xf numFmtId="38" fontId="8" fillId="0" borderId="49" xfId="2" applyFont="1" applyBorder="1" applyAlignment="1">
      <alignment horizontal="right" vertical="center"/>
    </xf>
    <xf numFmtId="38" fontId="8" fillId="0" borderId="140" xfId="2" applyFont="1" applyBorder="1" applyAlignment="1">
      <alignment horizontal="right" vertical="center"/>
    </xf>
    <xf numFmtId="0" fontId="8" fillId="0" borderId="49" xfId="3" applyFont="1" applyBorder="1" applyAlignment="1">
      <alignment horizontal="center" vertical="center"/>
    </xf>
    <xf numFmtId="38" fontId="8" fillId="0" borderId="48" xfId="2" applyFont="1" applyFill="1" applyBorder="1" applyAlignment="1">
      <alignment horizontal="right" vertical="center"/>
    </xf>
    <xf numFmtId="38" fontId="8" fillId="0" borderId="119" xfId="2" applyFont="1" applyFill="1" applyBorder="1" applyAlignment="1">
      <alignment horizontal="right" vertical="center"/>
    </xf>
    <xf numFmtId="0" fontId="9" fillId="0" borderId="60" xfId="3" applyFont="1" applyBorder="1" applyAlignment="1">
      <alignment horizontal="right" vertical="center"/>
    </xf>
    <xf numFmtId="0" fontId="9" fillId="0" borderId="124" xfId="3" applyFont="1" applyBorder="1" applyAlignment="1">
      <alignment horizontal="right" vertical="center"/>
    </xf>
    <xf numFmtId="38" fontId="8" fillId="0" borderId="48" xfId="2" applyFont="1" applyBorder="1" applyAlignment="1">
      <alignment horizontal="right" vertical="center"/>
    </xf>
    <xf numFmtId="38" fontId="8" fillId="0" borderId="119" xfId="2" applyFont="1" applyBorder="1" applyAlignment="1">
      <alignment horizontal="right" vertical="center"/>
    </xf>
    <xf numFmtId="38" fontId="9" fillId="0" borderId="51" xfId="2" applyFont="1" applyBorder="1" applyAlignment="1">
      <alignment horizontal="right" vertical="center"/>
    </xf>
    <xf numFmtId="38" fontId="9" fillId="0" borderId="54" xfId="2" applyFont="1" applyBorder="1" applyAlignment="1">
      <alignment horizontal="right" vertical="center"/>
    </xf>
    <xf numFmtId="14" fontId="8" fillId="3" borderId="34" xfId="2" applyNumberFormat="1" applyFont="1" applyFill="1" applyBorder="1" applyAlignment="1">
      <alignment horizontal="center" vertical="center"/>
    </xf>
    <xf numFmtId="14" fontId="8" fillId="3" borderId="36" xfId="2" applyNumberFormat="1" applyFont="1" applyFill="1" applyBorder="1" applyAlignment="1">
      <alignment horizontal="center" vertical="center"/>
    </xf>
    <xf numFmtId="38" fontId="8" fillId="0" borderId="54" xfId="2" applyFont="1" applyBorder="1" applyAlignment="1">
      <alignment horizontal="right" vertical="center"/>
    </xf>
    <xf numFmtId="38" fontId="9" fillId="0" borderId="140" xfId="2" applyFont="1" applyBorder="1" applyAlignment="1">
      <alignment horizontal="right" vertical="center"/>
    </xf>
    <xf numFmtId="38" fontId="8" fillId="0" borderId="145" xfId="2" applyFont="1" applyBorder="1" applyAlignment="1">
      <alignment horizontal="right" vertical="center"/>
    </xf>
    <xf numFmtId="38" fontId="8" fillId="0" borderId="51" xfId="2" applyFont="1" applyBorder="1" applyAlignment="1">
      <alignment horizontal="right" vertical="center"/>
    </xf>
    <xf numFmtId="38" fontId="9" fillId="0" borderId="49" xfId="2" applyFont="1" applyBorder="1" applyAlignment="1">
      <alignment horizontal="right" vertical="center"/>
    </xf>
    <xf numFmtId="14" fontId="8" fillId="3" borderId="91" xfId="2" applyNumberFormat="1" applyFont="1" applyFill="1" applyBorder="1" applyAlignment="1">
      <alignment horizontal="center" vertical="center"/>
    </xf>
    <xf numFmtId="14" fontId="8" fillId="3" borderId="60" xfId="2" applyNumberFormat="1" applyFont="1" applyFill="1" applyBorder="1" applyAlignment="1">
      <alignment horizontal="center" vertical="center"/>
    </xf>
    <xf numFmtId="0" fontId="2" fillId="2" borderId="16" xfId="3" applyFont="1" applyFill="1" applyBorder="1" applyAlignment="1">
      <alignment horizontal="center" vertical="center"/>
    </xf>
    <xf numFmtId="0" fontId="2" fillId="2" borderId="18" xfId="3" applyFont="1" applyFill="1" applyBorder="1" applyAlignment="1">
      <alignment horizontal="center" vertical="center"/>
    </xf>
    <xf numFmtId="14" fontId="58" fillId="0" borderId="61" xfId="2" applyNumberFormat="1" applyFont="1" applyBorder="1" applyAlignment="1">
      <alignment horizontal="center" vertical="center"/>
    </xf>
    <xf numFmtId="14" fontId="58" fillId="0" borderId="21" xfId="2" applyNumberFormat="1" applyFont="1" applyBorder="1" applyAlignment="1">
      <alignment horizontal="center" vertical="center"/>
    </xf>
    <xf numFmtId="14" fontId="58" fillId="0" borderId="73" xfId="2" applyNumberFormat="1" applyFont="1" applyBorder="1" applyAlignment="1">
      <alignment horizontal="center" vertical="center"/>
    </xf>
    <xf numFmtId="14" fontId="8" fillId="0" borderId="61" xfId="2" applyNumberFormat="1" applyFont="1" applyBorder="1" applyAlignment="1">
      <alignment horizontal="center" vertical="center"/>
    </xf>
    <xf numFmtId="14" fontId="8" fillId="0" borderId="21" xfId="2" applyNumberFormat="1" applyFont="1" applyBorder="1" applyAlignment="1">
      <alignment horizontal="center" vertical="center"/>
    </xf>
    <xf numFmtId="14" fontId="8" fillId="0" borderId="73" xfId="2" applyNumberFormat="1" applyFont="1" applyBorder="1" applyAlignment="1">
      <alignment horizontal="center" vertical="center"/>
    </xf>
    <xf numFmtId="38" fontId="8" fillId="0" borderId="145" xfId="2" applyFont="1" applyFill="1" applyBorder="1" applyAlignment="1">
      <alignment horizontal="right" vertical="center"/>
    </xf>
    <xf numFmtId="0" fontId="9" fillId="0" borderId="146" xfId="3" applyFont="1" applyBorder="1" applyAlignment="1">
      <alignment horizontal="right" vertical="center"/>
    </xf>
    <xf numFmtId="0" fontId="20" fillId="0" borderId="20" xfId="3" applyFont="1" applyBorder="1" applyAlignment="1">
      <alignment horizontal="center" vertical="center"/>
    </xf>
    <xf numFmtId="0" fontId="9" fillId="0" borderId="140" xfId="3" applyFont="1" applyBorder="1" applyAlignment="1">
      <alignment horizontal="right" vertical="center"/>
    </xf>
    <xf numFmtId="0" fontId="9" fillId="0" borderId="29" xfId="3" applyFont="1" applyBorder="1" applyAlignment="1">
      <alignment horizontal="right" vertical="center"/>
    </xf>
    <xf numFmtId="14" fontId="2" fillId="13" borderId="34" xfId="1" applyNumberFormat="1" applyFont="1" applyFill="1" applyBorder="1" applyAlignment="1">
      <alignment horizontal="center" vertical="center"/>
    </xf>
    <xf numFmtId="14" fontId="2" fillId="13" borderId="36" xfId="1" applyNumberFormat="1" applyFont="1" applyFill="1" applyBorder="1" applyAlignment="1">
      <alignment horizontal="center" vertical="center"/>
    </xf>
    <xf numFmtId="0" fontId="0" fillId="7" borderId="92" xfId="0" applyFill="1" applyBorder="1" applyAlignment="1">
      <alignment horizontal="center" vertical="center"/>
    </xf>
    <xf numFmtId="0" fontId="0" fillId="7" borderId="60" xfId="0" applyFill="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60" xfId="0" applyBorder="1" applyAlignment="1">
      <alignment horizontal="center" vertical="center"/>
    </xf>
    <xf numFmtId="38" fontId="0" fillId="0" borderId="61" xfId="1" applyFont="1" applyBorder="1" applyAlignment="1">
      <alignment horizontal="center" vertical="center" wrapText="1"/>
    </xf>
    <xf numFmtId="38" fontId="0" fillId="0" borderId="65" xfId="1" applyFont="1" applyBorder="1" applyAlignment="1">
      <alignment horizontal="center" vertical="center"/>
    </xf>
    <xf numFmtId="0" fontId="0" fillId="10" borderId="91" xfId="0" applyFill="1" applyBorder="1" applyAlignment="1">
      <alignment vertical="center"/>
    </xf>
    <xf numFmtId="0" fontId="0" fillId="10" borderId="16" xfId="0" applyFill="1" applyBorder="1" applyAlignment="1">
      <alignment vertical="center"/>
    </xf>
    <xf numFmtId="0" fontId="0" fillId="0" borderId="0" xfId="0" applyAlignment="1">
      <alignment horizontal="center" vertical="center"/>
    </xf>
    <xf numFmtId="38" fontId="2" fillId="10" borderId="92" xfId="1" applyFont="1" applyFill="1" applyBorder="1" applyAlignment="1">
      <alignment horizontal="right"/>
    </xf>
    <xf numFmtId="38" fontId="2" fillId="10" borderId="17" xfId="1" applyFont="1" applyFill="1" applyBorder="1" applyAlignment="1">
      <alignment horizontal="right"/>
    </xf>
    <xf numFmtId="38" fontId="2" fillId="10" borderId="60" xfId="1" applyFont="1" applyFill="1" applyBorder="1" applyAlignment="1">
      <alignment horizontal="right"/>
    </xf>
    <xf numFmtId="38" fontId="2" fillId="10" borderId="18" xfId="1" applyFont="1" applyFill="1" applyBorder="1" applyAlignment="1">
      <alignment horizontal="right"/>
    </xf>
    <xf numFmtId="38" fontId="36" fillId="10" borderId="92" xfId="1" applyFont="1" applyFill="1" applyBorder="1" applyAlignment="1">
      <alignment horizontal="right"/>
    </xf>
    <xf numFmtId="38" fontId="36" fillId="10" borderId="17" xfId="1" applyFont="1" applyFill="1" applyBorder="1" applyAlignment="1">
      <alignment horizontal="right"/>
    </xf>
    <xf numFmtId="14" fontId="0" fillId="11" borderId="91" xfId="0" applyNumberFormat="1" applyFill="1" applyBorder="1" applyAlignment="1">
      <alignment horizontal="center"/>
    </xf>
    <xf numFmtId="14" fontId="0" fillId="11" borderId="92" xfId="0" applyNumberFormat="1" applyFill="1" applyBorder="1" applyAlignment="1">
      <alignment horizontal="center"/>
    </xf>
    <xf numFmtId="14" fontId="0" fillId="11" borderId="60" xfId="0" applyNumberFormat="1" applyFill="1" applyBorder="1" applyAlignment="1">
      <alignment horizontal="center"/>
    </xf>
    <xf numFmtId="14" fontId="0" fillId="14" borderId="91" xfId="0" applyNumberFormat="1" applyFill="1" applyBorder="1" applyAlignment="1">
      <alignment horizontal="center"/>
    </xf>
    <xf numFmtId="14" fontId="0" fillId="14" borderId="92" xfId="0" applyNumberFormat="1" applyFill="1" applyBorder="1" applyAlignment="1">
      <alignment horizontal="center"/>
    </xf>
    <xf numFmtId="14" fontId="0" fillId="14" borderId="60" xfId="0" applyNumberFormat="1" applyFill="1" applyBorder="1" applyAlignment="1">
      <alignment horizontal="center"/>
    </xf>
    <xf numFmtId="14" fontId="0" fillId="0" borderId="91" xfId="0" applyNumberFormat="1" applyBorder="1" applyAlignment="1">
      <alignment horizontal="center"/>
    </xf>
    <xf numFmtId="14" fontId="0" fillId="0" borderId="92" xfId="0" applyNumberFormat="1" applyBorder="1" applyAlignment="1">
      <alignment horizontal="center"/>
    </xf>
    <xf numFmtId="14" fontId="0" fillId="0" borderId="60" xfId="0" applyNumberFormat="1" applyBorder="1" applyAlignment="1">
      <alignment horizontal="center"/>
    </xf>
    <xf numFmtId="14" fontId="35" fillId="0" borderId="91" xfId="0" applyNumberFormat="1" applyFont="1" applyBorder="1" applyAlignment="1">
      <alignment horizontal="center"/>
    </xf>
    <xf numFmtId="14" fontId="35" fillId="0" borderId="92" xfId="0" applyNumberFormat="1" applyFont="1" applyBorder="1" applyAlignment="1">
      <alignment horizontal="center"/>
    </xf>
    <xf numFmtId="14" fontId="35" fillId="0" borderId="60" xfId="0" applyNumberFormat="1" applyFont="1" applyBorder="1" applyAlignment="1">
      <alignment horizontal="center"/>
    </xf>
    <xf numFmtId="14" fontId="36" fillId="0" borderId="91" xfId="0" applyNumberFormat="1" applyFont="1" applyBorder="1" applyAlignment="1">
      <alignment horizontal="center"/>
    </xf>
    <xf numFmtId="14" fontId="36" fillId="0" borderId="92" xfId="0" applyNumberFormat="1" applyFont="1" applyBorder="1" applyAlignment="1">
      <alignment horizontal="center"/>
    </xf>
    <xf numFmtId="14" fontId="36" fillId="0" borderId="60" xfId="0" applyNumberFormat="1" applyFont="1" applyBorder="1" applyAlignment="1">
      <alignment horizontal="center"/>
    </xf>
    <xf numFmtId="0" fontId="36" fillId="0" borderId="91" xfId="0" applyFont="1" applyBorder="1" applyAlignment="1">
      <alignment horizontal="center"/>
    </xf>
    <xf numFmtId="0" fontId="36" fillId="0" borderId="92" xfId="0" applyFont="1" applyBorder="1" applyAlignment="1">
      <alignment horizontal="center"/>
    </xf>
    <xf numFmtId="38" fontId="36" fillId="0" borderId="60" xfId="1" applyFont="1" applyBorder="1" applyAlignment="1">
      <alignment horizontal="center"/>
    </xf>
    <xf numFmtId="0" fontId="35" fillId="0" borderId="91" xfId="0" applyFont="1" applyBorder="1" applyAlignment="1">
      <alignment horizontal="center"/>
    </xf>
    <xf numFmtId="0" fontId="35" fillId="0" borderId="92" xfId="0" applyFont="1" applyBorder="1" applyAlignment="1">
      <alignment horizontal="center"/>
    </xf>
    <xf numFmtId="0" fontId="35" fillId="0" borderId="0" xfId="0" applyFont="1" applyBorder="1" applyAlignment="1">
      <alignment horizontal="center"/>
    </xf>
    <xf numFmtId="0" fontId="35" fillId="0" borderId="20" xfId="0" applyFont="1" applyBorder="1" applyAlignment="1">
      <alignment horizontal="center"/>
    </xf>
    <xf numFmtId="0" fontId="0" fillId="0" borderId="16" xfId="0" applyBorder="1" applyAlignment="1">
      <alignment horizontal="center" vertical="center"/>
    </xf>
    <xf numFmtId="38" fontId="0" fillId="0" borderId="92" xfId="1" applyFont="1" applyBorder="1" applyAlignment="1">
      <alignment horizontal="center" vertical="center"/>
    </xf>
    <xf numFmtId="38" fontId="0" fillId="0" borderId="17" xfId="1" applyFont="1" applyBorder="1" applyAlignment="1">
      <alignment horizontal="center" vertical="center"/>
    </xf>
    <xf numFmtId="38" fontId="0" fillId="0" borderId="60" xfId="1" applyFont="1" applyBorder="1" applyAlignment="1">
      <alignment horizontal="center" vertical="center"/>
    </xf>
    <xf numFmtId="38" fontId="0" fillId="0" borderId="18" xfId="1" applyFont="1" applyBorder="1" applyAlignment="1">
      <alignment horizontal="center" vertical="center"/>
    </xf>
  </cellXfs>
  <cellStyles count="5">
    <cellStyle name="ハイパーリンク" xfId="4" builtinId="8"/>
    <cellStyle name="桁区切り" xfId="1" builtinId="6"/>
    <cellStyle name="桁区切り 2" xfId="2"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1B9D91"/>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179294</xdr:colOff>
      <xdr:row>606</xdr:row>
      <xdr:rowOff>33620</xdr:rowOff>
    </xdr:from>
    <xdr:to>
      <xdr:col>9</xdr:col>
      <xdr:colOff>381000</xdr:colOff>
      <xdr:row>613</xdr:row>
      <xdr:rowOff>11206</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8342219" y="1128995"/>
          <a:ext cx="201706" cy="144443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179294</xdr:colOff>
      <xdr:row>528</xdr:row>
      <xdr:rowOff>33620</xdr:rowOff>
    </xdr:from>
    <xdr:to>
      <xdr:col>9</xdr:col>
      <xdr:colOff>381000</xdr:colOff>
      <xdr:row>535</xdr:row>
      <xdr:rowOff>11206</xdr:rowOff>
    </xdr:to>
    <xdr:sp macro="" textlink="">
      <xdr:nvSpPr>
        <xdr:cNvPr id="5" name="右中かっこ 4">
          <a:extLst>
            <a:ext uri="{FF2B5EF4-FFF2-40B4-BE49-F238E27FC236}">
              <a16:creationId xmlns:a16="http://schemas.microsoft.com/office/drawing/2014/main" id="{00000000-0008-0000-0200-000005000000}"/>
            </a:ext>
          </a:extLst>
        </xdr:cNvPr>
        <xdr:cNvSpPr/>
      </xdr:nvSpPr>
      <xdr:spPr>
        <a:xfrm>
          <a:off x="8763000" y="17111385"/>
          <a:ext cx="201706" cy="146796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179294</xdr:colOff>
      <xdr:row>528</xdr:row>
      <xdr:rowOff>33620</xdr:rowOff>
    </xdr:from>
    <xdr:to>
      <xdr:col>9</xdr:col>
      <xdr:colOff>381000</xdr:colOff>
      <xdr:row>535</xdr:row>
      <xdr:rowOff>11206</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8763000" y="17111385"/>
          <a:ext cx="201706" cy="146796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203108</xdr:colOff>
      <xdr:row>456</xdr:row>
      <xdr:rowOff>93151</xdr:rowOff>
    </xdr:from>
    <xdr:to>
      <xdr:col>9</xdr:col>
      <xdr:colOff>404813</xdr:colOff>
      <xdr:row>458</xdr:row>
      <xdr:rowOff>130969</xdr:rowOff>
    </xdr:to>
    <xdr:sp macro="" textlink="">
      <xdr:nvSpPr>
        <xdr:cNvPr id="9" name="右中かっこ 8">
          <a:extLst>
            <a:ext uri="{FF2B5EF4-FFF2-40B4-BE49-F238E27FC236}">
              <a16:creationId xmlns:a16="http://schemas.microsoft.com/office/drawing/2014/main" id="{00000000-0008-0000-0200-000009000000}"/>
            </a:ext>
          </a:extLst>
        </xdr:cNvPr>
        <xdr:cNvSpPr/>
      </xdr:nvSpPr>
      <xdr:spPr>
        <a:xfrm>
          <a:off x="9073264" y="2486307"/>
          <a:ext cx="201705" cy="46644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345281</xdr:colOff>
      <xdr:row>382</xdr:row>
      <xdr:rowOff>57433</xdr:rowOff>
    </xdr:from>
    <xdr:to>
      <xdr:col>10</xdr:col>
      <xdr:colOff>23812</xdr:colOff>
      <xdr:row>385</xdr:row>
      <xdr:rowOff>35718</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9213056" y="2410108"/>
          <a:ext cx="145256" cy="6069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0</xdr:row>
          <xdr:rowOff>66675</xdr:rowOff>
        </xdr:from>
        <xdr:to>
          <xdr:col>1</xdr:col>
          <xdr:colOff>866775</xdr:colOff>
          <xdr:row>0</xdr:row>
          <xdr:rowOff>390525</xdr:rowOff>
        </xdr:to>
        <xdr:sp macro="" textlink="">
          <xdr:nvSpPr>
            <xdr:cNvPr id="1027" name="CommandButton1"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0</xdr:row>
          <xdr:rowOff>57150</xdr:rowOff>
        </xdr:from>
        <xdr:to>
          <xdr:col>1</xdr:col>
          <xdr:colOff>19050</xdr:colOff>
          <xdr:row>0</xdr:row>
          <xdr:rowOff>381000</xdr:rowOff>
        </xdr:to>
        <xdr:sp macro="" textlink="">
          <xdr:nvSpPr>
            <xdr:cNvPr id="1029" name="CommandButton3" hidden="1">
              <a:extLst>
                <a:ext uri="{63B3BB69-23CF-44E3-9099-C40C66FF867C}">
                  <a14:compatExt spid="_x0000_s1029"/>
                </a:ext>
                <a:ext uri="{FF2B5EF4-FFF2-40B4-BE49-F238E27FC236}">
                  <a16:creationId xmlns:a16="http://schemas.microsoft.com/office/drawing/2014/main" id="{00000000-0008-0000-04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7</xdr:row>
          <xdr:rowOff>247650</xdr:rowOff>
        </xdr:from>
        <xdr:to>
          <xdr:col>1</xdr:col>
          <xdr:colOff>1171575</xdr:colOff>
          <xdr:row>7</xdr:row>
          <xdr:rowOff>476250</xdr:rowOff>
        </xdr:to>
        <xdr:sp macro="" textlink="">
          <xdr:nvSpPr>
            <xdr:cNvPr id="1033" name="CheckBox1" hidden="1">
              <a:extLst>
                <a:ext uri="{63B3BB69-23CF-44E3-9099-C40C66FF867C}">
                  <a14:compatExt spid="_x0000_s1033"/>
                </a:ext>
                <a:ext uri="{FF2B5EF4-FFF2-40B4-BE49-F238E27FC236}">
                  <a16:creationId xmlns:a16="http://schemas.microsoft.com/office/drawing/2014/main" id="{00000000-0008-0000-04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121709</xdr:colOff>
      <xdr:row>1</xdr:row>
      <xdr:rowOff>121709</xdr:rowOff>
    </xdr:from>
    <xdr:to>
      <xdr:col>4</xdr:col>
      <xdr:colOff>264585</xdr:colOff>
      <xdr:row>6</xdr:row>
      <xdr:rowOff>179917</xdr:rowOff>
    </xdr:to>
    <xdr:sp macro="" textlink="">
      <xdr:nvSpPr>
        <xdr:cNvPr id="3" name="右大かっこ 2">
          <a:extLst>
            <a:ext uri="{FF2B5EF4-FFF2-40B4-BE49-F238E27FC236}">
              <a16:creationId xmlns:a16="http://schemas.microsoft.com/office/drawing/2014/main" id="{00000000-0008-0000-0400-000003000000}"/>
            </a:ext>
          </a:extLst>
        </xdr:cNvPr>
        <xdr:cNvSpPr/>
      </xdr:nvSpPr>
      <xdr:spPr>
        <a:xfrm>
          <a:off x="4222751" y="523876"/>
          <a:ext cx="142876" cy="1116541"/>
        </a:xfrm>
        <a:prstGeom prst="rightBracket">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eadoffice@nba.or.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N962"/>
  <sheetViews>
    <sheetView tabSelected="1" zoomScale="115" zoomScaleNormal="115" workbookViewId="0">
      <selection activeCell="F2" sqref="F2"/>
    </sheetView>
  </sheetViews>
  <sheetFormatPr defaultColWidth="9" defaultRowHeight="13.5" x14ac:dyDescent="0.15"/>
  <cols>
    <col min="1" max="1" width="5.625" style="334" customWidth="1"/>
    <col min="2" max="2" width="3.75" style="334" customWidth="1"/>
    <col min="3" max="3" width="3.5" style="334" customWidth="1"/>
    <col min="4" max="4" width="21.875" style="334" customWidth="1"/>
    <col min="5" max="5" width="9.375" style="337" customWidth="1"/>
    <col min="6" max="6" width="13.5" style="334" customWidth="1"/>
    <col min="7" max="7" width="43.25" style="334" customWidth="1"/>
    <col min="8" max="8" width="30.375" style="334" customWidth="1"/>
    <col min="9" max="16384" width="9" style="334"/>
  </cols>
  <sheetData>
    <row r="1" spans="1:7" ht="19.5" customHeight="1" x14ac:dyDescent="0.15">
      <c r="F1" s="414">
        <v>44995</v>
      </c>
      <c r="G1" s="413" t="s">
        <v>1395</v>
      </c>
    </row>
    <row r="2" spans="1:7" ht="20.25" customHeight="1" x14ac:dyDescent="0.15">
      <c r="F2" s="340"/>
      <c r="G2" s="341"/>
    </row>
    <row r="3" spans="1:7" ht="18.75" customHeight="1" x14ac:dyDescent="0.15">
      <c r="A3" s="334" t="s">
        <v>1690</v>
      </c>
      <c r="D3" s="1132" t="s">
        <v>3058</v>
      </c>
      <c r="F3" s="340"/>
      <c r="G3" s="341"/>
    </row>
    <row r="5" spans="1:7" ht="14.25" x14ac:dyDescent="0.15">
      <c r="C5" s="337"/>
      <c r="D5" s="941" t="s">
        <v>2024</v>
      </c>
      <c r="F5" s="342"/>
    </row>
    <row r="7" spans="1:7" x14ac:dyDescent="0.15">
      <c r="D7" s="342" t="s">
        <v>3056</v>
      </c>
      <c r="E7" s="937"/>
      <c r="F7" s="342"/>
      <c r="G7" s="342"/>
    </row>
    <row r="8" spans="1:7" x14ac:dyDescent="0.15">
      <c r="D8" s="342"/>
      <c r="E8" s="937"/>
      <c r="F8" s="342"/>
      <c r="G8" s="342"/>
    </row>
    <row r="9" spans="1:7" x14ac:dyDescent="0.15">
      <c r="D9" s="342" t="s">
        <v>3314</v>
      </c>
      <c r="E9" s="937"/>
      <c r="F9" s="342"/>
      <c r="G9" s="342"/>
    </row>
    <row r="10" spans="1:7" x14ac:dyDescent="0.15">
      <c r="D10" s="342" t="s">
        <v>3356</v>
      </c>
    </row>
    <row r="12" spans="1:7" x14ac:dyDescent="0.15">
      <c r="D12" s="342" t="s">
        <v>3358</v>
      </c>
    </row>
    <row r="13" spans="1:7" x14ac:dyDescent="0.15">
      <c r="D13" s="342" t="s">
        <v>3359</v>
      </c>
      <c r="E13" s="937"/>
      <c r="F13" s="342"/>
      <c r="G13" s="342"/>
    </row>
    <row r="14" spans="1:7" x14ac:dyDescent="0.15">
      <c r="D14" s="342" t="s">
        <v>3355</v>
      </c>
    </row>
    <row r="15" spans="1:7" x14ac:dyDescent="0.15">
      <c r="E15" s="334"/>
    </row>
    <row r="16" spans="1:7" x14ac:dyDescent="0.15">
      <c r="D16" s="342" t="s">
        <v>3357</v>
      </c>
      <c r="E16" s="334"/>
    </row>
    <row r="17" spans="2:7" x14ac:dyDescent="0.15">
      <c r="E17" s="937"/>
      <c r="F17" s="342"/>
      <c r="G17" s="342"/>
    </row>
    <row r="18" spans="2:7" x14ac:dyDescent="0.15">
      <c r="D18" s="342" t="s">
        <v>3118</v>
      </c>
      <c r="E18" s="937"/>
      <c r="F18" s="342"/>
      <c r="G18" s="342"/>
    </row>
    <row r="19" spans="2:7" x14ac:dyDescent="0.15">
      <c r="D19" s="342"/>
      <c r="E19" s="937"/>
      <c r="F19" s="342"/>
      <c r="G19" s="342"/>
    </row>
    <row r="20" spans="2:7" x14ac:dyDescent="0.15">
      <c r="B20" s="334" t="s">
        <v>1691</v>
      </c>
      <c r="D20" s="342"/>
      <c r="E20" s="937"/>
      <c r="F20" s="342"/>
      <c r="G20" s="704" t="s">
        <v>3116</v>
      </c>
    </row>
    <row r="21" spans="2:7" x14ac:dyDescent="0.15">
      <c r="D21" s="342"/>
      <c r="E21" s="937"/>
      <c r="F21" s="342"/>
      <c r="G21" s="704" t="s">
        <v>3372</v>
      </c>
    </row>
    <row r="22" spans="2:7" x14ac:dyDescent="0.15">
      <c r="D22" s="342"/>
      <c r="E22" s="937"/>
      <c r="F22" s="342"/>
      <c r="G22" s="704" t="s">
        <v>3117</v>
      </c>
    </row>
    <row r="23" spans="2:7" x14ac:dyDescent="0.15">
      <c r="D23" s="342"/>
      <c r="E23" s="937"/>
      <c r="F23" s="342"/>
      <c r="G23" s="704" t="s">
        <v>3373</v>
      </c>
    </row>
    <row r="24" spans="2:7" x14ac:dyDescent="0.15">
      <c r="D24" s="342"/>
      <c r="E24" s="937"/>
      <c r="F24" s="342"/>
      <c r="G24" s="704"/>
    </row>
    <row r="27" spans="2:7" x14ac:dyDescent="0.15">
      <c r="C27" s="938" t="s">
        <v>3057</v>
      </c>
      <c r="D27" s="939" t="s">
        <v>3235</v>
      </c>
      <c r="E27" s="938"/>
      <c r="F27" s="940"/>
    </row>
    <row r="28" spans="2:7" x14ac:dyDescent="0.15">
      <c r="D28" s="334" t="s">
        <v>3119</v>
      </c>
    </row>
    <row r="29" spans="2:7" x14ac:dyDescent="0.15">
      <c r="D29" s="334" t="s">
        <v>3122</v>
      </c>
    </row>
    <row r="30" spans="2:7" x14ac:dyDescent="0.15">
      <c r="D30" s="937"/>
    </row>
    <row r="31" spans="2:7" ht="15.95" customHeight="1" x14ac:dyDescent="0.15">
      <c r="D31" s="1077" t="s">
        <v>3306</v>
      </c>
      <c r="E31" s="979"/>
      <c r="F31" s="980"/>
      <c r="G31" s="980"/>
    </row>
    <row r="33" spans="4:12" x14ac:dyDescent="0.15">
      <c r="D33" s="942" t="s">
        <v>3068</v>
      </c>
    </row>
    <row r="34" spans="4:12" x14ac:dyDescent="0.15">
      <c r="D34" s="942" t="s">
        <v>3340</v>
      </c>
      <c r="F34" s="341"/>
    </row>
    <row r="35" spans="4:12" x14ac:dyDescent="0.15">
      <c r="G35" s="1103" t="s">
        <v>3339</v>
      </c>
    </row>
    <row r="37" spans="4:12" x14ac:dyDescent="0.15">
      <c r="L37" s="514"/>
    </row>
    <row r="497" spans="1:7" x14ac:dyDescent="0.15">
      <c r="A497" s="422"/>
    </row>
    <row r="498" spans="1:7" s="430" customFormat="1" ht="22.5" customHeight="1" x14ac:dyDescent="0.15">
      <c r="E498" s="431"/>
      <c r="G498" s="431"/>
    </row>
    <row r="499" spans="1:7" s="430" customFormat="1" ht="22.5" customHeight="1" x14ac:dyDescent="0.15">
      <c r="E499" s="431"/>
      <c r="G499" s="431"/>
    </row>
    <row r="500" spans="1:7" ht="23.25" customHeight="1" x14ac:dyDescent="0.15">
      <c r="D500" s="423"/>
    </row>
    <row r="501" spans="1:7" ht="23.25" customHeight="1" x14ac:dyDescent="0.15">
      <c r="D501" s="423"/>
    </row>
    <row r="502" spans="1:7" ht="23.25" customHeight="1" x14ac:dyDescent="0.15"/>
    <row r="503" spans="1:7" ht="23.25" customHeight="1" x14ac:dyDescent="0.15"/>
    <row r="504" spans="1:7" ht="23.25" customHeight="1" x14ac:dyDescent="0.15"/>
    <row r="505" spans="1:7" ht="23.25" customHeight="1" x14ac:dyDescent="0.15"/>
    <row r="506" spans="1:7" ht="23.25" customHeight="1" x14ac:dyDescent="0.15"/>
    <row r="507" spans="1:7" ht="23.25" customHeight="1" x14ac:dyDescent="0.15"/>
    <row r="508" spans="1:7" ht="23.25" customHeight="1" x14ac:dyDescent="0.2">
      <c r="D508" s="420"/>
    </row>
    <row r="509" spans="1:7" ht="39.75" customHeight="1" x14ac:dyDescent="0.2">
      <c r="D509" s="420"/>
    </row>
    <row r="510" spans="1:7" ht="27" customHeight="1" x14ac:dyDescent="0.2">
      <c r="D510" s="421"/>
    </row>
    <row r="511" spans="1:7" ht="17.25" customHeight="1" x14ac:dyDescent="0.2">
      <c r="D511" s="421"/>
    </row>
    <row r="512" spans="1:7" ht="20.25" customHeight="1" x14ac:dyDescent="0.2">
      <c r="D512" s="421"/>
      <c r="E512" s="334"/>
    </row>
    <row r="513" spans="4:7" ht="20.25" customHeight="1" x14ac:dyDescent="0.2">
      <c r="D513" s="421"/>
      <c r="E513" s="334"/>
    </row>
    <row r="514" spans="4:7" ht="20.25" customHeight="1" x14ac:dyDescent="0.2">
      <c r="D514" s="421"/>
      <c r="E514" s="334"/>
    </row>
    <row r="515" spans="4:7" ht="20.25" customHeight="1" x14ac:dyDescent="0.2">
      <c r="D515" s="421"/>
      <c r="E515" s="334"/>
    </row>
    <row r="516" spans="4:7" ht="20.25" customHeight="1" x14ac:dyDescent="0.2">
      <c r="D516" s="421"/>
      <c r="E516" s="334"/>
    </row>
    <row r="517" spans="4:7" ht="20.25" customHeight="1" x14ac:dyDescent="0.2">
      <c r="D517" s="421"/>
      <c r="E517" s="334"/>
    </row>
    <row r="518" spans="4:7" s="430" customFormat="1" ht="22.5" customHeight="1" x14ac:dyDescent="0.15">
      <c r="E518" s="334"/>
      <c r="G518" s="431"/>
    </row>
    <row r="519" spans="4:7" s="430" customFormat="1" ht="22.5" customHeight="1" x14ac:dyDescent="0.15">
      <c r="E519" s="334"/>
      <c r="G519" s="431"/>
    </row>
    <row r="520" spans="4:7" s="430" customFormat="1" ht="22.5" customHeight="1" x14ac:dyDescent="0.15">
      <c r="E520" s="334"/>
      <c r="G520" s="431"/>
    </row>
    <row r="521" spans="4:7" s="430" customFormat="1" ht="22.5" customHeight="1" x14ac:dyDescent="0.15">
      <c r="E521" s="334"/>
      <c r="G521" s="431"/>
    </row>
    <row r="522" spans="4:7" s="430" customFormat="1" ht="22.5" customHeight="1" x14ac:dyDescent="0.15">
      <c r="E522" s="334"/>
      <c r="G522" s="431"/>
    </row>
    <row r="523" spans="4:7" s="430" customFormat="1" ht="22.5" customHeight="1" x14ac:dyDescent="0.15">
      <c r="E523" s="334"/>
      <c r="G523" s="431"/>
    </row>
    <row r="524" spans="4:7" s="430" customFormat="1" ht="22.5" customHeight="1" x14ac:dyDescent="0.15">
      <c r="E524" s="334"/>
      <c r="G524" s="431"/>
    </row>
    <row r="525" spans="4:7" s="430" customFormat="1" ht="22.5" customHeight="1" x14ac:dyDescent="0.15">
      <c r="E525" s="334"/>
      <c r="G525" s="431"/>
    </row>
    <row r="526" spans="4:7" s="430" customFormat="1" ht="22.5" customHeight="1" x14ac:dyDescent="0.15">
      <c r="E526" s="334"/>
      <c r="G526" s="431"/>
    </row>
    <row r="527" spans="4:7" s="430" customFormat="1" ht="22.5" customHeight="1" x14ac:dyDescent="0.15">
      <c r="E527" s="334"/>
      <c r="G527" s="431"/>
    </row>
    <row r="528" spans="4:7" s="430" customFormat="1" ht="22.5" customHeight="1" x14ac:dyDescent="0.15">
      <c r="E528" s="334"/>
      <c r="G528" s="431"/>
    </row>
    <row r="529" spans="4:7" ht="23.25" customHeight="1" x14ac:dyDescent="0.15">
      <c r="D529" s="423"/>
    </row>
    <row r="530" spans="4:7" ht="23.25" customHeight="1" x14ac:dyDescent="0.15">
      <c r="D530" s="423"/>
    </row>
    <row r="531" spans="4:7" ht="23.25" customHeight="1" x14ac:dyDescent="0.15"/>
    <row r="532" spans="4:7" ht="23.25" customHeight="1" x14ac:dyDescent="0.15"/>
    <row r="533" spans="4:7" ht="23.25" customHeight="1" x14ac:dyDescent="0.15"/>
    <row r="534" spans="4:7" ht="23.25" customHeight="1" x14ac:dyDescent="0.15"/>
    <row r="535" spans="4:7" ht="23.25" customHeight="1" x14ac:dyDescent="0.2">
      <c r="D535" s="420"/>
    </row>
    <row r="536" spans="4:7" ht="39.75" customHeight="1" x14ac:dyDescent="0.2">
      <c r="D536" s="420"/>
    </row>
    <row r="537" spans="4:7" ht="20.25" customHeight="1" x14ac:dyDescent="0.2">
      <c r="D537" s="421"/>
    </row>
    <row r="538" spans="4:7" ht="23.25" customHeight="1" x14ac:dyDescent="0.15"/>
    <row r="539" spans="4:7" s="430" customFormat="1" ht="22.5" customHeight="1" x14ac:dyDescent="0.15">
      <c r="E539" s="431"/>
      <c r="G539" s="431"/>
    </row>
    <row r="540" spans="4:7" s="430" customFormat="1" ht="22.5" customHeight="1" x14ac:dyDescent="0.15">
      <c r="E540" s="431"/>
      <c r="G540" s="431"/>
    </row>
    <row r="541" spans="4:7" s="430" customFormat="1" ht="22.5" customHeight="1" x14ac:dyDescent="0.15">
      <c r="E541" s="431"/>
      <c r="G541" s="431"/>
    </row>
    <row r="542" spans="4:7" ht="23.25" customHeight="1" x14ac:dyDescent="0.15">
      <c r="D542" s="423"/>
    </row>
    <row r="543" spans="4:7" ht="23.25" customHeight="1" x14ac:dyDescent="0.15">
      <c r="D543" s="423"/>
    </row>
    <row r="544" spans="4:7" ht="23.25" customHeight="1" x14ac:dyDescent="0.2">
      <c r="D544" s="420"/>
    </row>
    <row r="545" spans="4:4" ht="23.25" customHeight="1" x14ac:dyDescent="0.15"/>
    <row r="546" spans="4:4" ht="23.25" customHeight="1" x14ac:dyDescent="0.15"/>
    <row r="547" spans="4:4" ht="23.25" customHeight="1" x14ac:dyDescent="0.15"/>
    <row r="548" spans="4:4" ht="23.25" customHeight="1" x14ac:dyDescent="0.15"/>
    <row r="549" spans="4:4" ht="23.25" customHeight="1" x14ac:dyDescent="0.15"/>
    <row r="550" spans="4:4" ht="23.25" customHeight="1" x14ac:dyDescent="0.15"/>
    <row r="551" spans="4:4" ht="23.25" customHeight="1" x14ac:dyDescent="0.15"/>
    <row r="552" spans="4:4" ht="23.25" customHeight="1" x14ac:dyDescent="0.15"/>
    <row r="553" spans="4:4" ht="23.25" customHeight="1" x14ac:dyDescent="0.15"/>
    <row r="554" spans="4:4" ht="23.25" customHeight="1" x14ac:dyDescent="0.15"/>
    <row r="555" spans="4:4" ht="23.25" customHeight="1" x14ac:dyDescent="0.15">
      <c r="D555" s="425"/>
    </row>
    <row r="556" spans="4:4" ht="23.25" customHeight="1" x14ac:dyDescent="0.15"/>
    <row r="557" spans="4:4" ht="23.25" customHeight="1" x14ac:dyDescent="0.15"/>
    <row r="558" spans="4:4" ht="23.25" customHeight="1" x14ac:dyDescent="0.15"/>
    <row r="559" spans="4:4" ht="23.25" customHeight="1" x14ac:dyDescent="0.15"/>
    <row r="560" spans="4:4" ht="23.25" customHeight="1" x14ac:dyDescent="0.15"/>
    <row r="561" spans="5:5" ht="23.25" customHeight="1" x14ac:dyDescent="0.15"/>
    <row r="562" spans="5:5" ht="23.25" customHeight="1" x14ac:dyDescent="0.15"/>
    <row r="563" spans="5:5" ht="23.25" customHeight="1" x14ac:dyDescent="0.15"/>
    <row r="564" spans="5:5" ht="23.25" customHeight="1" x14ac:dyDescent="0.15"/>
    <row r="565" spans="5:5" ht="23.25" customHeight="1" x14ac:dyDescent="0.15"/>
    <row r="566" spans="5:5" ht="23.25" customHeight="1" x14ac:dyDescent="0.15"/>
    <row r="567" spans="5:5" ht="23.25" customHeight="1" x14ac:dyDescent="0.15"/>
    <row r="568" spans="5:5" ht="23.25" customHeight="1" x14ac:dyDescent="0.15"/>
    <row r="569" spans="5:5" ht="23.25" customHeight="1" x14ac:dyDescent="0.15"/>
    <row r="570" spans="5:5" ht="23.25" customHeight="1" x14ac:dyDescent="0.15"/>
    <row r="571" spans="5:5" ht="23.25" customHeight="1" x14ac:dyDescent="0.15"/>
    <row r="572" spans="5:5" ht="23.25" customHeight="1" x14ac:dyDescent="0.15"/>
    <row r="573" spans="5:5" ht="23.25" customHeight="1" x14ac:dyDescent="0.15"/>
    <row r="574" spans="5:5" ht="23.25" customHeight="1" x14ac:dyDescent="0.15"/>
    <row r="575" spans="5:5" ht="23.25" customHeight="1" x14ac:dyDescent="0.15">
      <c r="E575" s="343"/>
    </row>
    <row r="576" spans="5:5" ht="23.25" customHeight="1" x14ac:dyDescent="0.15">
      <c r="E576" s="334"/>
    </row>
    <row r="577" spans="4:7" ht="23.25" customHeight="1" x14ac:dyDescent="0.15">
      <c r="E577" s="334"/>
    </row>
    <row r="578" spans="4:7" ht="23.25" customHeight="1" x14ac:dyDescent="0.15">
      <c r="E578" s="334"/>
    </row>
    <row r="579" spans="4:7" ht="23.25" customHeight="1" x14ac:dyDescent="0.15">
      <c r="E579" s="334"/>
    </row>
    <row r="580" spans="4:7" ht="23.25" customHeight="1" x14ac:dyDescent="0.15"/>
    <row r="581" spans="4:7" ht="23.25" customHeight="1" x14ac:dyDescent="0.15"/>
    <row r="582" spans="4:7" s="430" customFormat="1" ht="22.5" customHeight="1" x14ac:dyDescent="0.15">
      <c r="E582" s="431"/>
      <c r="G582" s="431"/>
    </row>
    <row r="583" spans="4:7" ht="23.25" customHeight="1" x14ac:dyDescent="0.15">
      <c r="D583" s="423"/>
    </row>
    <row r="584" spans="4:7" ht="23.25" customHeight="1" x14ac:dyDescent="0.15">
      <c r="D584" s="423"/>
    </row>
    <row r="585" spans="4:7" ht="23.25" customHeight="1" x14ac:dyDescent="0.2">
      <c r="D585" s="420"/>
    </row>
    <row r="586" spans="4:7" ht="23.25" customHeight="1" x14ac:dyDescent="0.15"/>
    <row r="587" spans="4:7" ht="23.25" customHeight="1" x14ac:dyDescent="0.15"/>
    <row r="588" spans="4:7" ht="23.25" customHeight="1" x14ac:dyDescent="0.15"/>
    <row r="589" spans="4:7" ht="23.25" customHeight="1" x14ac:dyDescent="0.15"/>
    <row r="590" spans="4:7" ht="23.25" customHeight="1" x14ac:dyDescent="0.15"/>
    <row r="591" spans="4:7" ht="23.25" customHeight="1" x14ac:dyDescent="0.15"/>
    <row r="592" spans="4:7" ht="23.25" customHeight="1" x14ac:dyDescent="0.15"/>
    <row r="593" spans="4:5" ht="23.25" customHeight="1" x14ac:dyDescent="0.15"/>
    <row r="594" spans="4:5" ht="23.25" customHeight="1" x14ac:dyDescent="0.15"/>
    <row r="595" spans="4:5" ht="23.25" customHeight="1" x14ac:dyDescent="0.15"/>
    <row r="596" spans="4:5" ht="23.25" customHeight="1" x14ac:dyDescent="0.15">
      <c r="D596" s="425"/>
    </row>
    <row r="597" spans="4:5" ht="23.25" customHeight="1" x14ac:dyDescent="0.15">
      <c r="D597" s="425"/>
    </row>
    <row r="598" spans="4:5" ht="23.25" customHeight="1" x14ac:dyDescent="0.15">
      <c r="D598" s="425"/>
    </row>
    <row r="599" spans="4:5" ht="23.25" customHeight="1" x14ac:dyDescent="0.15"/>
    <row r="600" spans="4:5" ht="23.25" customHeight="1" x14ac:dyDescent="0.15"/>
    <row r="601" spans="4:5" ht="23.25" customHeight="1" x14ac:dyDescent="0.15"/>
    <row r="602" spans="4:5" ht="23.25" customHeight="1" x14ac:dyDescent="0.15"/>
    <row r="603" spans="4:5" ht="23.25" customHeight="1" x14ac:dyDescent="0.15"/>
    <row r="604" spans="4:5" ht="23.25" customHeight="1" x14ac:dyDescent="0.15"/>
    <row r="605" spans="4:5" ht="23.25" customHeight="1" x14ac:dyDescent="0.15">
      <c r="E605" s="343"/>
    </row>
    <row r="606" spans="4:5" ht="23.25" customHeight="1" x14ac:dyDescent="0.15">
      <c r="E606" s="334"/>
    </row>
    <row r="607" spans="4:5" ht="23.25" customHeight="1" x14ac:dyDescent="0.15">
      <c r="E607" s="334"/>
    </row>
    <row r="608" spans="4:5" ht="23.25" customHeight="1" x14ac:dyDescent="0.15">
      <c r="E608" s="334"/>
    </row>
    <row r="609" spans="4:7" ht="23.25" customHeight="1" x14ac:dyDescent="0.15">
      <c r="E609" s="334"/>
    </row>
    <row r="610" spans="4:7" ht="23.25" customHeight="1" x14ac:dyDescent="0.15">
      <c r="E610" s="334"/>
    </row>
    <row r="611" spans="4:7" ht="23.25" customHeight="1" x14ac:dyDescent="0.15">
      <c r="E611" s="334"/>
    </row>
    <row r="612" spans="4:7" ht="23.25" customHeight="1" x14ac:dyDescent="0.15">
      <c r="E612" s="334"/>
    </row>
    <row r="613" spans="4:7" ht="23.25" customHeight="1" x14ac:dyDescent="0.15">
      <c r="E613" s="334"/>
    </row>
    <row r="614" spans="4:7" ht="23.25" customHeight="1" x14ac:dyDescent="0.15">
      <c r="E614" s="334"/>
    </row>
    <row r="615" spans="4:7" ht="23.25" customHeight="1" x14ac:dyDescent="0.15">
      <c r="E615" s="334"/>
    </row>
    <row r="616" spans="4:7" ht="23.25" customHeight="1" x14ac:dyDescent="0.2">
      <c r="D616" s="420"/>
    </row>
    <row r="617" spans="4:7" ht="39.75" customHeight="1" x14ac:dyDescent="0.2">
      <c r="D617" s="420"/>
    </row>
    <row r="618" spans="4:7" ht="20.25" customHeight="1" x14ac:dyDescent="0.2">
      <c r="D618" s="421"/>
    </row>
    <row r="619" spans="4:7" ht="13.5" customHeight="1" x14ac:dyDescent="0.15"/>
    <row r="620" spans="4:7" ht="22.5" customHeight="1" x14ac:dyDescent="0.15">
      <c r="E620" s="334"/>
    </row>
    <row r="621" spans="4:7" ht="23.25" customHeight="1" x14ac:dyDescent="0.15">
      <c r="E621" s="334"/>
    </row>
    <row r="622" spans="4:7" s="430" customFormat="1" ht="22.5" customHeight="1" x14ac:dyDescent="0.15">
      <c r="E622" s="431"/>
      <c r="G622" s="431"/>
    </row>
    <row r="623" spans="4:7" ht="23.25" customHeight="1" x14ac:dyDescent="0.15">
      <c r="D623" s="423"/>
    </row>
    <row r="624" spans="4:7" ht="23.25" customHeight="1" x14ac:dyDescent="0.15">
      <c r="D624" s="423"/>
    </row>
    <row r="625" spans="4:5" ht="23.25" customHeight="1" x14ac:dyDescent="0.15"/>
    <row r="626" spans="4:5" ht="23.25" customHeight="1" x14ac:dyDescent="0.15"/>
    <row r="627" spans="4:5" ht="23.25" customHeight="1" x14ac:dyDescent="0.15"/>
    <row r="628" spans="4:5" ht="23.25" customHeight="1" x14ac:dyDescent="0.15"/>
    <row r="629" spans="4:5" ht="23.25" customHeight="1" x14ac:dyDescent="0.2">
      <c r="D629" s="420"/>
    </row>
    <row r="630" spans="4:5" ht="39.75" customHeight="1" x14ac:dyDescent="0.2">
      <c r="D630" s="420"/>
    </row>
    <row r="631" spans="4:5" ht="20.25" customHeight="1" x14ac:dyDescent="0.2">
      <c r="D631" s="421"/>
    </row>
    <row r="632" spans="4:5" ht="13.5" customHeight="1" x14ac:dyDescent="0.15"/>
    <row r="633" spans="4:5" ht="22.5" customHeight="1" x14ac:dyDescent="0.15">
      <c r="E633" s="334"/>
    </row>
    <row r="634" spans="4:5" ht="22.5" customHeight="1" x14ac:dyDescent="0.15">
      <c r="E634" s="334"/>
    </row>
    <row r="635" spans="4:5" ht="22.5" customHeight="1" x14ac:dyDescent="0.15">
      <c r="E635" s="334"/>
    </row>
    <row r="636" spans="4:5" ht="22.5" customHeight="1" x14ac:dyDescent="0.15">
      <c r="E636" s="334"/>
    </row>
    <row r="637" spans="4:5" ht="22.5" customHeight="1" x14ac:dyDescent="0.15">
      <c r="E637" s="334"/>
    </row>
    <row r="638" spans="4:5" ht="23.25" customHeight="1" x14ac:dyDescent="0.2">
      <c r="D638" s="420"/>
    </row>
    <row r="639" spans="4:5" ht="39.75" customHeight="1" x14ac:dyDescent="0.2">
      <c r="D639" s="420"/>
    </row>
    <row r="640" spans="4:5" ht="20.25" customHeight="1" x14ac:dyDescent="0.2">
      <c r="D640" s="421"/>
    </row>
    <row r="641" spans="4:5" ht="13.5" customHeight="1" x14ac:dyDescent="0.15"/>
    <row r="642" spans="4:5" ht="22.5" customHeight="1" x14ac:dyDescent="0.15">
      <c r="E642" s="334"/>
    </row>
    <row r="643" spans="4:5" ht="22.5" customHeight="1" x14ac:dyDescent="0.15">
      <c r="E643" s="334"/>
    </row>
    <row r="644" spans="4:5" ht="22.5" customHeight="1" x14ac:dyDescent="0.15">
      <c r="E644" s="334"/>
    </row>
    <row r="645" spans="4:5" ht="23.25" customHeight="1" x14ac:dyDescent="0.15">
      <c r="E645" s="334"/>
    </row>
    <row r="646" spans="4:5" ht="23.25" customHeight="1" x14ac:dyDescent="0.15">
      <c r="E646" s="334"/>
    </row>
    <row r="647" spans="4:5" ht="23.25" customHeight="1" x14ac:dyDescent="0.15">
      <c r="E647" s="334"/>
    </row>
    <row r="648" spans="4:5" ht="23.25" customHeight="1" x14ac:dyDescent="0.15">
      <c r="E648" s="334"/>
    </row>
    <row r="649" spans="4:5" ht="23.25" customHeight="1" x14ac:dyDescent="0.15">
      <c r="E649" s="334"/>
    </row>
    <row r="650" spans="4:5" ht="23.25" customHeight="1" x14ac:dyDescent="0.15">
      <c r="E650" s="334"/>
    </row>
    <row r="651" spans="4:5" ht="23.25" customHeight="1" x14ac:dyDescent="0.15">
      <c r="E651" s="334"/>
    </row>
    <row r="652" spans="4:5" ht="23.25" customHeight="1" x14ac:dyDescent="0.15">
      <c r="E652" s="343"/>
    </row>
    <row r="653" spans="4:5" ht="23.25" customHeight="1" x14ac:dyDescent="0.15">
      <c r="E653" s="334"/>
    </row>
    <row r="654" spans="4:5" ht="23.25" customHeight="1" x14ac:dyDescent="0.15">
      <c r="E654" s="334"/>
    </row>
    <row r="655" spans="4:5" ht="23.25" customHeight="1" x14ac:dyDescent="0.15">
      <c r="E655" s="334"/>
    </row>
    <row r="656" spans="4:5" ht="39.75" customHeight="1" x14ac:dyDescent="0.2">
      <c r="D656" s="420"/>
    </row>
    <row r="657" spans="4:5" ht="20.25" customHeight="1" x14ac:dyDescent="0.2">
      <c r="D657" s="421"/>
    </row>
    <row r="658" spans="4:5" ht="13.5" customHeight="1" x14ac:dyDescent="0.15"/>
    <row r="659" spans="4:5" ht="22.5" customHeight="1" x14ac:dyDescent="0.15">
      <c r="E659" s="334"/>
    </row>
    <row r="660" spans="4:5" ht="22.5" customHeight="1" x14ac:dyDescent="0.15">
      <c r="E660" s="334"/>
    </row>
    <row r="661" spans="4:5" ht="22.5" customHeight="1" x14ac:dyDescent="0.15">
      <c r="E661" s="334"/>
    </row>
    <row r="662" spans="4:5" ht="23.25" customHeight="1" x14ac:dyDescent="0.15">
      <c r="E662" s="334"/>
    </row>
    <row r="663" spans="4:5" ht="23.25" customHeight="1" x14ac:dyDescent="0.15">
      <c r="E663" s="334"/>
    </row>
    <row r="664" spans="4:5" ht="23.25" customHeight="1" x14ac:dyDescent="0.15">
      <c r="E664" s="334"/>
    </row>
    <row r="665" spans="4:5" ht="23.25" customHeight="1" x14ac:dyDescent="0.15">
      <c r="E665" s="343"/>
    </row>
    <row r="666" spans="4:5" ht="23.25" customHeight="1" x14ac:dyDescent="0.15">
      <c r="E666" s="334"/>
    </row>
    <row r="667" spans="4:5" ht="23.25" customHeight="1" x14ac:dyDescent="0.15"/>
    <row r="668" spans="4:5" ht="23.25" customHeight="1" x14ac:dyDescent="0.15">
      <c r="E668" s="343"/>
    </row>
    <row r="669" spans="4:5" ht="23.25" customHeight="1" x14ac:dyDescent="0.15">
      <c r="E669" s="334"/>
    </row>
    <row r="670" spans="4:5" ht="23.25" customHeight="1" x14ac:dyDescent="0.15">
      <c r="E670" s="334"/>
    </row>
    <row r="671" spans="4:5" ht="23.25" customHeight="1" x14ac:dyDescent="0.15">
      <c r="E671" s="334"/>
    </row>
    <row r="672" spans="4:5" ht="23.25" customHeight="1" x14ac:dyDescent="0.15">
      <c r="E672" s="334"/>
    </row>
    <row r="673" spans="4:7" ht="23.25" customHeight="1" x14ac:dyDescent="0.15">
      <c r="E673" s="334"/>
    </row>
    <row r="674" spans="4:7" ht="23.25" customHeight="1" x14ac:dyDescent="0.15">
      <c r="E674" s="334"/>
    </row>
    <row r="675" spans="4:7" ht="24" customHeight="1" x14ac:dyDescent="0.15">
      <c r="E675" s="334"/>
    </row>
    <row r="676" spans="4:7" ht="23.25" customHeight="1" x14ac:dyDescent="0.2">
      <c r="D676" s="420"/>
      <c r="E676" s="334"/>
    </row>
    <row r="677" spans="4:7" ht="22.5" customHeight="1" x14ac:dyDescent="0.15">
      <c r="E677" s="334"/>
    </row>
    <row r="678" spans="4:7" ht="22.5" customHeight="1" x14ac:dyDescent="0.15">
      <c r="E678" s="334"/>
    </row>
    <row r="679" spans="4:7" ht="22.5" customHeight="1" x14ac:dyDescent="0.15">
      <c r="E679" s="334"/>
    </row>
    <row r="680" spans="4:7" ht="22.5" customHeight="1" x14ac:dyDescent="0.15">
      <c r="E680" s="334"/>
    </row>
    <row r="681" spans="4:7" ht="22.5" customHeight="1" x14ac:dyDescent="0.15">
      <c r="E681" s="334"/>
    </row>
    <row r="682" spans="4:7" ht="23.25" customHeight="1" x14ac:dyDescent="0.15">
      <c r="E682" s="334"/>
    </row>
    <row r="683" spans="4:7" x14ac:dyDescent="0.15">
      <c r="G683" s="337"/>
    </row>
    <row r="684" spans="4:7" ht="23.25" customHeight="1" x14ac:dyDescent="0.15">
      <c r="D684" s="423"/>
    </row>
    <row r="685" spans="4:7" ht="23.25" customHeight="1" x14ac:dyDescent="0.15">
      <c r="D685" s="423"/>
    </row>
    <row r="686" spans="4:7" ht="23.25" customHeight="1" x14ac:dyDescent="0.25">
      <c r="D686" s="459"/>
    </row>
    <row r="687" spans="4:7" ht="24" customHeight="1" x14ac:dyDescent="0.2">
      <c r="D687" s="479"/>
    </row>
    <row r="688" spans="4:7" ht="23.25" customHeight="1" x14ac:dyDescent="0.15"/>
    <row r="689" spans="4:4" ht="23.25" customHeight="1" x14ac:dyDescent="0.15">
      <c r="D689" s="423"/>
    </row>
    <row r="690" spans="4:4" ht="23.25" customHeight="1" x14ac:dyDescent="0.2">
      <c r="D690" s="421"/>
    </row>
    <row r="691" spans="4:4" ht="23.25" customHeight="1" x14ac:dyDescent="0.15"/>
    <row r="692" spans="4:4" ht="23.25" customHeight="1" x14ac:dyDescent="0.15"/>
    <row r="693" spans="4:4" ht="23.25" customHeight="1" x14ac:dyDescent="0.15"/>
    <row r="694" spans="4:4" ht="23.25" customHeight="1" x14ac:dyDescent="0.15"/>
    <row r="695" spans="4:4" ht="23.25" customHeight="1" x14ac:dyDescent="0.15"/>
    <row r="696" spans="4:4" ht="23.25" customHeight="1" x14ac:dyDescent="0.15"/>
    <row r="697" spans="4:4" ht="23.25" customHeight="1" x14ac:dyDescent="0.15"/>
    <row r="698" spans="4:4" ht="23.25" customHeight="1" x14ac:dyDescent="0.15"/>
    <row r="699" spans="4:4" ht="23.25" customHeight="1" x14ac:dyDescent="0.15"/>
    <row r="700" spans="4:4" ht="23.25" customHeight="1" x14ac:dyDescent="0.15"/>
    <row r="701" spans="4:4" ht="23.25" customHeight="1" x14ac:dyDescent="0.15"/>
    <row r="702" spans="4:4" ht="23.25" customHeight="1" x14ac:dyDescent="0.15"/>
    <row r="703" spans="4:4" ht="23.25" customHeight="1" x14ac:dyDescent="0.15"/>
    <row r="704" spans="4:4" ht="23.25" customHeight="1" x14ac:dyDescent="0.15"/>
    <row r="705" spans="5:5" ht="23.25" customHeight="1" x14ac:dyDescent="0.15"/>
    <row r="706" spans="5:5" ht="23.25" customHeight="1" x14ac:dyDescent="0.15"/>
    <row r="707" spans="5:5" ht="23.25" customHeight="1" x14ac:dyDescent="0.15"/>
    <row r="708" spans="5:5" ht="23.25" customHeight="1" x14ac:dyDescent="0.15"/>
    <row r="709" spans="5:5" ht="23.25" customHeight="1" x14ac:dyDescent="0.15"/>
    <row r="710" spans="5:5" ht="23.25" customHeight="1" x14ac:dyDescent="0.15"/>
    <row r="711" spans="5:5" ht="23.25" customHeight="1" x14ac:dyDescent="0.15"/>
    <row r="712" spans="5:5" ht="23.25" customHeight="1" x14ac:dyDescent="0.15"/>
    <row r="713" spans="5:5" ht="23.25" customHeight="1" x14ac:dyDescent="0.15"/>
    <row r="714" spans="5:5" ht="23.25" customHeight="1" x14ac:dyDescent="0.15"/>
    <row r="715" spans="5:5" ht="23.25" customHeight="1" x14ac:dyDescent="0.15"/>
    <row r="716" spans="5:5" ht="23.25" customHeight="1" x14ac:dyDescent="0.15">
      <c r="E716" s="343"/>
    </row>
    <row r="717" spans="5:5" ht="23.25" customHeight="1" x14ac:dyDescent="0.15">
      <c r="E717" s="334"/>
    </row>
    <row r="718" spans="5:5" ht="23.25" customHeight="1" x14ac:dyDescent="0.15">
      <c r="E718" s="334"/>
    </row>
    <row r="719" spans="5:5" ht="23.25" customHeight="1" x14ac:dyDescent="0.15">
      <c r="E719" s="334"/>
    </row>
    <row r="720" spans="5:5" ht="23.25" customHeight="1" x14ac:dyDescent="0.15">
      <c r="E720" s="334"/>
    </row>
    <row r="721" spans="4:8" ht="23.25" customHeight="1" x14ac:dyDescent="0.15"/>
    <row r="722" spans="4:8" ht="23.25" customHeight="1" x14ac:dyDescent="0.15">
      <c r="E722" s="343"/>
    </row>
    <row r="723" spans="4:8" ht="23.25" customHeight="1" x14ac:dyDescent="0.15">
      <c r="E723" s="334"/>
    </row>
    <row r="724" spans="4:8" ht="23.25" customHeight="1" x14ac:dyDescent="0.15">
      <c r="E724" s="334"/>
    </row>
    <row r="725" spans="4:8" ht="23.25" customHeight="1" x14ac:dyDescent="0.15">
      <c r="E725" s="334"/>
    </row>
    <row r="726" spans="4:8" ht="23.25" customHeight="1" x14ac:dyDescent="0.15"/>
    <row r="727" spans="4:8" ht="23.25" customHeight="1" x14ac:dyDescent="0.15"/>
    <row r="728" spans="4:8" ht="23.25" customHeight="1" x14ac:dyDescent="0.15"/>
    <row r="729" spans="4:8" ht="23.25" customHeight="1" x14ac:dyDescent="0.15">
      <c r="E729" s="343"/>
    </row>
    <row r="730" spans="4:8" ht="23.25" customHeight="1" x14ac:dyDescent="0.15">
      <c r="E730" s="334"/>
    </row>
    <row r="731" spans="4:8" ht="23.25" customHeight="1" x14ac:dyDescent="0.15">
      <c r="E731" s="334"/>
    </row>
    <row r="732" spans="4:8" ht="23.25" customHeight="1" x14ac:dyDescent="0.15"/>
    <row r="733" spans="4:8" ht="23.25" customHeight="1" x14ac:dyDescent="0.2">
      <c r="D733" s="420"/>
    </row>
    <row r="734" spans="4:8" ht="39.75" customHeight="1" x14ac:dyDescent="0.2">
      <c r="D734" s="420"/>
      <c r="H734" s="429"/>
    </row>
    <row r="735" spans="4:8" ht="19.5" customHeight="1" x14ac:dyDescent="0.2">
      <c r="D735" s="421"/>
      <c r="H735" s="429"/>
    </row>
    <row r="736" spans="4:8" ht="13.5" customHeight="1" x14ac:dyDescent="0.15">
      <c r="H736" s="429"/>
    </row>
    <row r="737" spans="4:14" ht="13.5" customHeight="1" x14ac:dyDescent="0.15">
      <c r="E737" s="334"/>
      <c r="H737" s="429"/>
    </row>
    <row r="738" spans="4:14" ht="13.5" customHeight="1" x14ac:dyDescent="0.15">
      <c r="E738" s="334"/>
      <c r="H738" s="429"/>
    </row>
    <row r="739" spans="4:14" ht="13.5" customHeight="1" x14ac:dyDescent="0.15">
      <c r="E739" s="334"/>
      <c r="H739" s="429"/>
    </row>
    <row r="740" spans="4:14" ht="13.5" customHeight="1" x14ac:dyDescent="0.15">
      <c r="E740" s="334"/>
      <c r="H740" s="429"/>
    </row>
    <row r="741" spans="4:14" ht="13.5" customHeight="1" x14ac:dyDescent="0.15">
      <c r="E741" s="334"/>
      <c r="H741" s="429"/>
    </row>
    <row r="742" spans="4:14" ht="13.5" customHeight="1" x14ac:dyDescent="0.15">
      <c r="E742" s="334"/>
      <c r="H742" s="429"/>
    </row>
    <row r="743" spans="4:14" ht="13.5" customHeight="1" x14ac:dyDescent="0.15">
      <c r="E743" s="334"/>
    </row>
    <row r="744" spans="4:14" ht="13.5" customHeight="1" x14ac:dyDescent="0.15">
      <c r="E744" s="334"/>
    </row>
    <row r="745" spans="4:14" ht="14.25" customHeight="1" x14ac:dyDescent="0.15">
      <c r="E745" s="334"/>
    </row>
    <row r="746" spans="4:14" ht="13.5" customHeight="1" x14ac:dyDescent="0.15">
      <c r="E746" s="334"/>
    </row>
    <row r="747" spans="4:14" ht="39.75" customHeight="1" x14ac:dyDescent="0.2">
      <c r="D747" s="420"/>
      <c r="E747" s="334"/>
    </row>
    <row r="748" spans="4:14" ht="19.5" customHeight="1" x14ac:dyDescent="0.2">
      <c r="D748" s="421"/>
      <c r="E748" s="334"/>
    </row>
    <row r="749" spans="4:14" ht="13.5" customHeight="1" x14ac:dyDescent="0.15">
      <c r="E749" s="334"/>
    </row>
    <row r="750" spans="4:14" ht="13.5" customHeight="1" x14ac:dyDescent="0.15">
      <c r="E750" s="334"/>
      <c r="N750" s="429"/>
    </row>
    <row r="751" spans="4:14" ht="13.5" customHeight="1" x14ac:dyDescent="0.15">
      <c r="E751" s="334"/>
      <c r="N751" s="429"/>
    </row>
    <row r="752" spans="4:14" ht="13.5" customHeight="1" x14ac:dyDescent="0.15">
      <c r="E752" s="334"/>
      <c r="N752" s="429"/>
    </row>
    <row r="753" spans="4:14" ht="22.5" customHeight="1" x14ac:dyDescent="0.15">
      <c r="E753" s="334" ph="1"/>
      <c r="N753" s="429"/>
    </row>
    <row r="754" spans="4:14" ht="13.5" customHeight="1" x14ac:dyDescent="0.15">
      <c r="E754" s="334"/>
      <c r="N754" s="429"/>
    </row>
    <row r="755" spans="4:14" ht="13.5" customHeight="1" x14ac:dyDescent="0.15">
      <c r="E755" s="334"/>
      <c r="N755" s="429"/>
    </row>
    <row r="756" spans="4:14" ht="23.25" customHeight="1" x14ac:dyDescent="0.15">
      <c r="E756" s="343" ph="1"/>
      <c r="N756" s="429"/>
    </row>
    <row r="757" spans="4:14" ht="19.5" customHeight="1" x14ac:dyDescent="0.15">
      <c r="E757" s="334"/>
      <c r="N757" s="429"/>
    </row>
    <row r="758" spans="4:14" ht="20.25" customHeight="1" x14ac:dyDescent="0.15">
      <c r="E758" s="334"/>
    </row>
    <row r="759" spans="4:14" ht="13.5" customHeight="1" x14ac:dyDescent="0.15">
      <c r="E759" s="343"/>
    </row>
    <row r="760" spans="4:14" ht="13.5" customHeight="1" x14ac:dyDescent="0.15">
      <c r="E760" s="334"/>
    </row>
    <row r="761" spans="4:14" ht="13.5" customHeight="1" x14ac:dyDescent="0.15">
      <c r="E761" s="343"/>
    </row>
    <row r="762" spans="4:14" ht="23.25" customHeight="1" x14ac:dyDescent="0.15">
      <c r="D762" s="423"/>
    </row>
    <row r="763" spans="4:14" ht="23.25" customHeight="1" x14ac:dyDescent="0.15">
      <c r="D763" s="423"/>
    </row>
    <row r="764" spans="4:14" ht="23.25" customHeight="1" x14ac:dyDescent="0.15"/>
    <row r="765" spans="4:14" ht="23.25" customHeight="1" x14ac:dyDescent="0.15"/>
    <row r="766" spans="4:14" ht="23.25" customHeight="1" x14ac:dyDescent="0.15"/>
    <row r="767" spans="4:14" ht="23.25" customHeight="1" x14ac:dyDescent="0.15"/>
    <row r="768" spans="4:14" ht="23.25" customHeight="1" x14ac:dyDescent="0.15"/>
    <row r="769" spans="4:6" ht="23.25" customHeight="1" x14ac:dyDescent="0.15">
      <c r="F769" s="334" t="s">
        <v>1660</v>
      </c>
    </row>
    <row r="770" spans="4:6" ht="23.25" customHeight="1" x14ac:dyDescent="0.15"/>
    <row r="771" spans="4:6" ht="23.25" customHeight="1" x14ac:dyDescent="0.15">
      <c r="E771" s="343"/>
    </row>
    <row r="772" spans="4:6" ht="23.25" customHeight="1" x14ac:dyDescent="0.15">
      <c r="E772" s="334"/>
    </row>
    <row r="773" spans="4:6" ht="23.25" customHeight="1" x14ac:dyDescent="0.15">
      <c r="E773" s="334"/>
    </row>
    <row r="774" spans="4:6" ht="23.25" customHeight="1" x14ac:dyDescent="0.15"/>
    <row r="775" spans="4:6" ht="23.25" customHeight="1" x14ac:dyDescent="0.2">
      <c r="D775" s="420"/>
    </row>
    <row r="776" spans="4:6" ht="39.75" customHeight="1" x14ac:dyDescent="0.2">
      <c r="D776" s="420"/>
    </row>
    <row r="777" spans="4:6" ht="19.5" customHeight="1" x14ac:dyDescent="0.2">
      <c r="D777" s="421"/>
    </row>
    <row r="778" spans="4:6" ht="13.5" customHeight="1" x14ac:dyDescent="0.15"/>
    <row r="779" spans="4:6" ht="13.5" customHeight="1" x14ac:dyDescent="0.15">
      <c r="E779" s="334"/>
    </row>
    <row r="780" spans="4:6" ht="13.5" customHeight="1" x14ac:dyDescent="0.15">
      <c r="E780" s="334"/>
    </row>
    <row r="781" spans="4:6" ht="13.5" customHeight="1" x14ac:dyDescent="0.15">
      <c r="E781" s="334"/>
    </row>
    <row r="782" spans="4:6" ht="13.5" customHeight="1" x14ac:dyDescent="0.15">
      <c r="E782" s="334"/>
    </row>
    <row r="783" spans="4:6" ht="13.5" customHeight="1" x14ac:dyDescent="0.15">
      <c r="E783" s="334"/>
    </row>
    <row r="784" spans="4:6" ht="13.5" customHeight="1" x14ac:dyDescent="0.15">
      <c r="E784" s="334"/>
    </row>
    <row r="785" spans="5:5" ht="13.5" customHeight="1" x14ac:dyDescent="0.15">
      <c r="E785" s="334"/>
    </row>
    <row r="786" spans="5:5" ht="13.5" customHeight="1" x14ac:dyDescent="0.15">
      <c r="E786" s="334"/>
    </row>
    <row r="787" spans="5:5" ht="13.5" customHeight="1" x14ac:dyDescent="0.15">
      <c r="E787" s="334"/>
    </row>
    <row r="788" spans="5:5" ht="13.5" customHeight="1" x14ac:dyDescent="0.15">
      <c r="E788" s="334"/>
    </row>
    <row r="789" spans="5:5" ht="13.5" customHeight="1" x14ac:dyDescent="0.15">
      <c r="E789" s="334"/>
    </row>
    <row r="790" spans="5:5" ht="13.5" customHeight="1" x14ac:dyDescent="0.15">
      <c r="E790" s="343"/>
    </row>
    <row r="791" spans="5:5" ht="13.5" customHeight="1" x14ac:dyDescent="0.15">
      <c r="E791" s="334"/>
    </row>
    <row r="792" spans="5:5" ht="13.5" customHeight="1" x14ac:dyDescent="0.15">
      <c r="E792" s="334"/>
    </row>
    <row r="793" spans="5:5" ht="13.5" customHeight="1" x14ac:dyDescent="0.15">
      <c r="E793" s="334"/>
    </row>
    <row r="794" spans="5:5" ht="13.5" customHeight="1" x14ac:dyDescent="0.15">
      <c r="E794" s="334"/>
    </row>
    <row r="795" spans="5:5" ht="13.5" customHeight="1" x14ac:dyDescent="0.15">
      <c r="E795" s="334"/>
    </row>
    <row r="796" spans="5:5" ht="13.5" customHeight="1" x14ac:dyDescent="0.15">
      <c r="E796" s="334"/>
    </row>
    <row r="797" spans="5:5" ht="13.5" customHeight="1" x14ac:dyDescent="0.15">
      <c r="E797" s="334"/>
    </row>
    <row r="798" spans="5:5" ht="13.5" customHeight="1" x14ac:dyDescent="0.15">
      <c r="E798" s="334"/>
    </row>
    <row r="799" spans="5:5" ht="14.25" customHeight="1" x14ac:dyDescent="0.15">
      <c r="E799" s="334"/>
    </row>
    <row r="800" spans="5:5" ht="13.5" customHeight="1" x14ac:dyDescent="0.15">
      <c r="E800" s="334"/>
    </row>
    <row r="801" spans="4:5" ht="39.75" customHeight="1" x14ac:dyDescent="0.2">
      <c r="D801" s="420"/>
      <c r="E801" s="334"/>
    </row>
    <row r="802" spans="4:5" ht="19.5" customHeight="1" x14ac:dyDescent="0.2">
      <c r="D802" s="421"/>
      <c r="E802" s="334"/>
    </row>
    <row r="803" spans="4:5" ht="13.5" customHeight="1" x14ac:dyDescent="0.15">
      <c r="E803" s="334"/>
    </row>
    <row r="804" spans="4:5" ht="13.5" customHeight="1" x14ac:dyDescent="0.15">
      <c r="E804" s="334"/>
    </row>
    <row r="805" spans="4:5" ht="13.5" customHeight="1" x14ac:dyDescent="0.15">
      <c r="E805" s="334"/>
    </row>
    <row r="806" spans="4:5" ht="13.5" customHeight="1" x14ac:dyDescent="0.15">
      <c r="E806" s="334"/>
    </row>
    <row r="807" spans="4:5" ht="13.5" customHeight="1" x14ac:dyDescent="0.15">
      <c r="E807" s="334"/>
    </row>
    <row r="808" spans="4:5" ht="13.5" customHeight="1" x14ac:dyDescent="0.15">
      <c r="E808" s="334"/>
    </row>
    <row r="809" spans="4:5" ht="13.5" customHeight="1" x14ac:dyDescent="0.15">
      <c r="E809" s="334"/>
    </row>
    <row r="810" spans="4:5" ht="13.5" customHeight="1" x14ac:dyDescent="0.15">
      <c r="E810" s="334"/>
    </row>
    <row r="811" spans="4:5" ht="13.5" customHeight="1" x14ac:dyDescent="0.15">
      <c r="E811" s="343"/>
    </row>
    <row r="812" spans="4:5" ht="13.5" customHeight="1" x14ac:dyDescent="0.15">
      <c r="E812" s="343"/>
    </row>
    <row r="813" spans="4:5" ht="13.5" customHeight="1" x14ac:dyDescent="0.15">
      <c r="E813" s="343"/>
    </row>
    <row r="814" spans="4:5" ht="13.5" customHeight="1" x14ac:dyDescent="0.15">
      <c r="E814" s="334"/>
    </row>
    <row r="815" spans="4:5" ht="13.5" customHeight="1" x14ac:dyDescent="0.15">
      <c r="E815" s="343"/>
    </row>
    <row r="816" spans="4:5" ht="13.5" customHeight="1" x14ac:dyDescent="0.15">
      <c r="E816" s="343"/>
    </row>
    <row r="817" spans="4:5" ht="13.5" customHeight="1" x14ac:dyDescent="0.15">
      <c r="E817" s="334"/>
    </row>
    <row r="818" spans="4:5" ht="13.5" customHeight="1" x14ac:dyDescent="0.15">
      <c r="E818" s="334"/>
    </row>
    <row r="819" spans="4:5" ht="13.5" customHeight="1" x14ac:dyDescent="0.15">
      <c r="E819" s="334"/>
    </row>
    <row r="820" spans="4:5" ht="13.5" customHeight="1" x14ac:dyDescent="0.15">
      <c r="E820" s="343"/>
    </row>
    <row r="821" spans="4:5" ht="13.5" customHeight="1" x14ac:dyDescent="0.15">
      <c r="E821" s="343"/>
    </row>
    <row r="822" spans="4:5" ht="13.5" customHeight="1" x14ac:dyDescent="0.15">
      <c r="E822" s="343"/>
    </row>
    <row r="823" spans="4:5" ht="13.5" customHeight="1" x14ac:dyDescent="0.15">
      <c r="E823" s="343"/>
    </row>
    <row r="824" spans="4:5" ht="13.5" customHeight="1" x14ac:dyDescent="0.15">
      <c r="E824" s="343"/>
    </row>
    <row r="825" spans="4:5" ht="13.5" customHeight="1" x14ac:dyDescent="0.15">
      <c r="E825" s="343"/>
    </row>
    <row r="826" spans="4:5" ht="39.75" customHeight="1" x14ac:dyDescent="0.2">
      <c r="D826" s="420"/>
    </row>
    <row r="827" spans="4:5" ht="19.5" customHeight="1" x14ac:dyDescent="0.2">
      <c r="D827" s="421"/>
    </row>
    <row r="828" spans="4:5" ht="13.5" customHeight="1" x14ac:dyDescent="0.15"/>
    <row r="829" spans="4:5" ht="13.5" customHeight="1" x14ac:dyDescent="0.15">
      <c r="E829" s="334"/>
    </row>
    <row r="830" spans="4:5" ht="13.5" customHeight="1" x14ac:dyDescent="0.15">
      <c r="E830" s="334"/>
    </row>
    <row r="831" spans="4:5" ht="13.5" customHeight="1" x14ac:dyDescent="0.15">
      <c r="E831" s="334"/>
    </row>
    <row r="832" spans="4:5" ht="13.5" customHeight="1" x14ac:dyDescent="0.15">
      <c r="E832" s="343"/>
    </row>
    <row r="833" spans="4:5" ht="23.25" customHeight="1" x14ac:dyDescent="0.15">
      <c r="D833" s="423"/>
      <c r="E833" s="334"/>
    </row>
    <row r="834" spans="4:5" ht="23.25" customHeight="1" x14ac:dyDescent="0.15">
      <c r="D834" s="423"/>
    </row>
    <row r="835" spans="4:5" ht="23.25" customHeight="1" x14ac:dyDescent="0.15"/>
    <row r="836" spans="4:5" ht="23.25" customHeight="1" x14ac:dyDescent="0.15"/>
    <row r="837" spans="4:5" ht="23.25" customHeight="1" x14ac:dyDescent="0.15"/>
    <row r="838" spans="4:5" ht="23.25" customHeight="1" x14ac:dyDescent="0.15">
      <c r="E838" s="343"/>
    </row>
    <row r="839" spans="4:5" ht="23.25" customHeight="1" x14ac:dyDescent="0.15">
      <c r="E839" s="334"/>
    </row>
    <row r="840" spans="4:5" ht="23.25" customHeight="1" x14ac:dyDescent="0.15">
      <c r="E840" s="334"/>
    </row>
    <row r="841" spans="4:5" ht="23.25" customHeight="1" x14ac:dyDescent="0.15"/>
    <row r="842" spans="4:5" ht="23.25" customHeight="1" x14ac:dyDescent="0.2">
      <c r="D842" s="420"/>
    </row>
    <row r="843" spans="4:5" ht="39.75" customHeight="1" x14ac:dyDescent="0.2">
      <c r="D843" s="420"/>
    </row>
    <row r="844" spans="4:5" ht="19.5" customHeight="1" x14ac:dyDescent="0.2">
      <c r="D844" s="421"/>
    </row>
    <row r="845" spans="4:5" ht="13.5" customHeight="1" x14ac:dyDescent="0.15"/>
    <row r="846" spans="4:5" ht="13.5" customHeight="1" x14ac:dyDescent="0.15">
      <c r="E846" s="334"/>
    </row>
    <row r="847" spans="4:5" ht="13.5" customHeight="1" x14ac:dyDescent="0.15">
      <c r="E847" s="334"/>
    </row>
    <row r="848" spans="4:5" ht="13.5" customHeight="1" x14ac:dyDescent="0.15">
      <c r="E848" s="334"/>
    </row>
    <row r="849" spans="5:5" ht="13.5" customHeight="1" x14ac:dyDescent="0.15">
      <c r="E849" s="334"/>
    </row>
    <row r="850" spans="5:5" ht="13.5" customHeight="1" x14ac:dyDescent="0.15">
      <c r="E850" s="334"/>
    </row>
    <row r="851" spans="5:5" ht="13.5" customHeight="1" x14ac:dyDescent="0.15">
      <c r="E851" s="334"/>
    </row>
    <row r="852" spans="5:5" ht="13.5" customHeight="1" x14ac:dyDescent="0.15">
      <c r="E852" s="334"/>
    </row>
    <row r="853" spans="5:5" ht="13.5" customHeight="1" x14ac:dyDescent="0.15">
      <c r="E853" s="334"/>
    </row>
    <row r="854" spans="5:5" ht="13.5" customHeight="1" x14ac:dyDescent="0.15">
      <c r="E854" s="334"/>
    </row>
    <row r="855" spans="5:5" ht="13.5" customHeight="1" x14ac:dyDescent="0.15">
      <c r="E855" s="334"/>
    </row>
    <row r="856" spans="5:5" ht="13.5" customHeight="1" x14ac:dyDescent="0.15">
      <c r="E856" s="334"/>
    </row>
    <row r="857" spans="5:5" ht="13.5" customHeight="1" x14ac:dyDescent="0.15">
      <c r="E857" s="334"/>
    </row>
    <row r="858" spans="5:5" ht="13.5" customHeight="1" x14ac:dyDescent="0.15">
      <c r="E858" s="334"/>
    </row>
    <row r="859" spans="5:5" ht="13.5" customHeight="1" x14ac:dyDescent="0.15">
      <c r="E859" s="334"/>
    </row>
    <row r="860" spans="5:5" ht="13.5" customHeight="1" x14ac:dyDescent="0.15">
      <c r="E860" s="334"/>
    </row>
    <row r="861" spans="5:5" ht="13.5" customHeight="1" x14ac:dyDescent="0.15">
      <c r="E861" s="334"/>
    </row>
    <row r="862" spans="5:5" ht="13.5" customHeight="1" x14ac:dyDescent="0.15">
      <c r="E862" s="334"/>
    </row>
    <row r="863" spans="5:5" ht="13.5" customHeight="1" x14ac:dyDescent="0.15">
      <c r="E863" s="343"/>
    </row>
    <row r="864" spans="5:5" ht="13.5" customHeight="1" x14ac:dyDescent="0.15">
      <c r="E864" s="334"/>
    </row>
    <row r="865" spans="4:5" ht="14.25" customHeight="1" x14ac:dyDescent="0.15">
      <c r="E865" s="334"/>
    </row>
    <row r="866" spans="4:5" ht="14.25" customHeight="1" x14ac:dyDescent="0.15">
      <c r="E866" s="334"/>
    </row>
    <row r="867" spans="4:5" ht="14.25" customHeight="1" x14ac:dyDescent="0.15">
      <c r="E867" s="334"/>
    </row>
    <row r="868" spans="4:5" ht="14.25" customHeight="1" x14ac:dyDescent="0.15">
      <c r="E868" s="334"/>
    </row>
    <row r="869" spans="4:5" ht="14.25" customHeight="1" x14ac:dyDescent="0.15">
      <c r="E869" s="334"/>
    </row>
    <row r="870" spans="4:5" ht="14.25" customHeight="1" x14ac:dyDescent="0.15">
      <c r="E870" s="334"/>
    </row>
    <row r="871" spans="4:5" ht="14.25" customHeight="1" x14ac:dyDescent="0.15">
      <c r="E871" s="334"/>
    </row>
    <row r="872" spans="4:5" ht="14.25" customHeight="1" x14ac:dyDescent="0.15">
      <c r="E872" s="334"/>
    </row>
    <row r="873" spans="4:5" ht="14.25" customHeight="1" x14ac:dyDescent="0.15">
      <c r="E873" s="334"/>
    </row>
    <row r="874" spans="4:5" ht="13.5" customHeight="1" x14ac:dyDescent="0.15">
      <c r="E874" s="334"/>
    </row>
    <row r="875" spans="4:5" ht="39.75" customHeight="1" x14ac:dyDescent="0.2">
      <c r="D875" s="420"/>
      <c r="E875" s="334"/>
    </row>
    <row r="876" spans="4:5" ht="19.5" customHeight="1" x14ac:dyDescent="0.2">
      <c r="D876" s="421"/>
      <c r="E876" s="334"/>
    </row>
    <row r="877" spans="4:5" ht="13.5" customHeight="1" x14ac:dyDescent="0.15">
      <c r="E877" s="334"/>
    </row>
    <row r="878" spans="4:5" ht="13.5" customHeight="1" x14ac:dyDescent="0.15">
      <c r="E878" s="334"/>
    </row>
    <row r="879" spans="4:5" ht="13.5" customHeight="1" x14ac:dyDescent="0.15">
      <c r="E879" s="334"/>
    </row>
    <row r="880" spans="4:5" ht="13.5" customHeight="1" x14ac:dyDescent="0.15">
      <c r="E880" s="334"/>
    </row>
    <row r="881" spans="5:5" ht="13.5" customHeight="1" x14ac:dyDescent="0.15">
      <c r="E881" s="334"/>
    </row>
    <row r="882" spans="5:5" ht="13.5" customHeight="1" x14ac:dyDescent="0.15">
      <c r="E882" s="334"/>
    </row>
    <row r="883" spans="5:5" ht="13.5" customHeight="1" x14ac:dyDescent="0.15">
      <c r="E883" s="334"/>
    </row>
    <row r="884" spans="5:5" ht="13.5" customHeight="1" x14ac:dyDescent="0.15">
      <c r="E884" s="334"/>
    </row>
    <row r="885" spans="5:5" ht="13.5" customHeight="1" x14ac:dyDescent="0.15">
      <c r="E885" s="334"/>
    </row>
    <row r="886" spans="5:5" ht="13.5" customHeight="1" x14ac:dyDescent="0.15">
      <c r="E886" s="334"/>
    </row>
    <row r="887" spans="5:5" ht="13.5" customHeight="1" x14ac:dyDescent="0.15">
      <c r="E887" s="334"/>
    </row>
    <row r="888" spans="5:5" ht="13.5" customHeight="1" x14ac:dyDescent="0.15">
      <c r="E888" s="343"/>
    </row>
    <row r="889" spans="5:5" ht="13.5" customHeight="1" x14ac:dyDescent="0.15">
      <c r="E889" s="343"/>
    </row>
    <row r="890" spans="5:5" ht="13.5" customHeight="1" x14ac:dyDescent="0.15">
      <c r="E890" s="343"/>
    </row>
    <row r="891" spans="5:5" ht="13.5" customHeight="1" x14ac:dyDescent="0.15">
      <c r="E891" s="334"/>
    </row>
    <row r="892" spans="5:5" ht="13.5" customHeight="1" x14ac:dyDescent="0.15">
      <c r="E892" s="343"/>
    </row>
    <row r="893" spans="5:5" ht="13.5" customHeight="1" x14ac:dyDescent="0.15">
      <c r="E893" s="343"/>
    </row>
    <row r="894" spans="5:5" ht="13.5" customHeight="1" x14ac:dyDescent="0.15">
      <c r="E894" s="334"/>
    </row>
    <row r="895" spans="5:5" ht="13.5" customHeight="1" x14ac:dyDescent="0.15">
      <c r="E895" s="343"/>
    </row>
    <row r="896" spans="5:5" ht="13.5" customHeight="1" x14ac:dyDescent="0.15">
      <c r="E896" s="343"/>
    </row>
    <row r="897" spans="4:5" ht="13.5" customHeight="1" x14ac:dyDescent="0.15">
      <c r="E897" s="343"/>
    </row>
    <row r="898" spans="4:5" ht="13.5" customHeight="1" x14ac:dyDescent="0.15">
      <c r="E898" s="343"/>
    </row>
    <row r="899" spans="4:5" ht="13.5" customHeight="1" x14ac:dyDescent="0.15">
      <c r="E899" s="343"/>
    </row>
    <row r="900" spans="4:5" ht="13.5" customHeight="1" x14ac:dyDescent="0.15">
      <c r="E900" s="343"/>
    </row>
    <row r="901" spans="4:5" ht="13.5" customHeight="1" x14ac:dyDescent="0.15">
      <c r="E901" s="343"/>
    </row>
    <row r="902" spans="4:5" ht="13.5" customHeight="1" x14ac:dyDescent="0.15">
      <c r="E902" s="343"/>
    </row>
    <row r="903" spans="4:5" ht="13.5" customHeight="1" x14ac:dyDescent="0.15">
      <c r="E903" s="343"/>
    </row>
    <row r="904" spans="4:5" ht="13.5" customHeight="1" x14ac:dyDescent="0.15">
      <c r="E904" s="343"/>
    </row>
    <row r="905" spans="4:5" ht="13.5" customHeight="1" x14ac:dyDescent="0.15">
      <c r="E905" s="343"/>
    </row>
    <row r="906" spans="4:5" ht="23.25" customHeight="1" x14ac:dyDescent="0.15">
      <c r="E906" s="334"/>
    </row>
    <row r="907" spans="4:5" ht="23.25" customHeight="1" x14ac:dyDescent="0.15">
      <c r="D907" s="423"/>
    </row>
    <row r="908" spans="4:5" ht="23.25" customHeight="1" x14ac:dyDescent="0.15"/>
    <row r="909" spans="4:5" ht="23.25" customHeight="1" x14ac:dyDescent="0.15"/>
    <row r="910" spans="4:5" ht="23.25" customHeight="1" x14ac:dyDescent="0.15"/>
    <row r="911" spans="4:5" ht="23.25" customHeight="1" x14ac:dyDescent="0.15"/>
    <row r="912" spans="4:5" ht="23.25" customHeight="1" x14ac:dyDescent="0.15"/>
    <row r="913" spans="4:5" ht="23.25" customHeight="1" x14ac:dyDescent="0.15"/>
    <row r="914" spans="4:5" ht="23.25" customHeight="1" x14ac:dyDescent="0.15"/>
    <row r="915" spans="4:5" ht="23.25" customHeight="1" x14ac:dyDescent="0.15"/>
    <row r="916" spans="4:5" ht="23.25" customHeight="1" x14ac:dyDescent="0.15"/>
    <row r="917" spans="4:5" ht="23.25" customHeight="1" x14ac:dyDescent="0.15"/>
    <row r="918" spans="4:5" ht="23.25" customHeight="1" x14ac:dyDescent="0.15"/>
    <row r="919" spans="4:5" ht="23.25" customHeight="1" x14ac:dyDescent="0.15"/>
    <row r="920" spans="4:5" ht="23.25" customHeight="1" x14ac:dyDescent="0.15"/>
    <row r="921" spans="4:5" ht="23.25" customHeight="1" x14ac:dyDescent="0.15"/>
    <row r="922" spans="4:5" ht="23.25" customHeight="1" x14ac:dyDescent="0.15"/>
    <row r="923" spans="4:5" ht="21.75" customHeight="1" x14ac:dyDescent="0.2">
      <c r="D923" s="420"/>
    </row>
    <row r="925" spans="4:5" ht="39" customHeight="1" x14ac:dyDescent="0.2">
      <c r="D925" s="420"/>
    </row>
    <row r="926" spans="4:5" ht="20.25" customHeight="1" x14ac:dyDescent="0.2">
      <c r="D926" s="421"/>
    </row>
    <row r="928" spans="4:5" x14ac:dyDescent="0.15">
      <c r="E928" s="334"/>
    </row>
    <row r="929" spans="4:9" x14ac:dyDescent="0.15">
      <c r="E929" s="334"/>
    </row>
    <row r="930" spans="4:9" x14ac:dyDescent="0.15">
      <c r="E930" s="334"/>
    </row>
    <row r="931" spans="4:9" x14ac:dyDescent="0.15">
      <c r="E931" s="334"/>
    </row>
    <row r="932" spans="4:9" x14ac:dyDescent="0.15">
      <c r="E932" s="334"/>
    </row>
    <row r="933" spans="4:9" x14ac:dyDescent="0.15">
      <c r="E933" s="334"/>
    </row>
    <row r="934" spans="4:9" ht="13.5" customHeight="1" x14ac:dyDescent="0.15">
      <c r="E934" s="334"/>
    </row>
    <row r="935" spans="4:9" ht="18.75" customHeight="1" x14ac:dyDescent="0.15">
      <c r="I935" s="425"/>
    </row>
    <row r="936" spans="4:9" ht="18.75" customHeight="1" x14ac:dyDescent="0.15">
      <c r="E936" s="334"/>
    </row>
    <row r="937" spans="4:9" x14ac:dyDescent="0.15">
      <c r="E937" s="334"/>
    </row>
    <row r="938" spans="4:9" ht="38.25" customHeight="1" x14ac:dyDescent="0.2">
      <c r="D938" s="420"/>
      <c r="I938" s="425"/>
    </row>
    <row r="939" spans="4:9" ht="19.5" customHeight="1" x14ac:dyDescent="0.2">
      <c r="D939" s="421"/>
    </row>
    <row r="941" spans="4:9" x14ac:dyDescent="0.15">
      <c r="E941" s="334"/>
    </row>
    <row r="942" spans="4:9" x14ac:dyDescent="0.15">
      <c r="E942" s="334"/>
    </row>
    <row r="943" spans="4:9" x14ac:dyDescent="0.15">
      <c r="E943" s="343"/>
    </row>
    <row r="944" spans="4:9" x14ac:dyDescent="0.15">
      <c r="E944" s="343"/>
    </row>
    <row r="945" spans="5:5" x14ac:dyDescent="0.15">
      <c r="E945" s="343"/>
    </row>
    <row r="946" spans="5:5" x14ac:dyDescent="0.15">
      <c r="E946" s="343"/>
    </row>
    <row r="947" spans="5:5" x14ac:dyDescent="0.15">
      <c r="E947" s="343"/>
    </row>
    <row r="948" spans="5:5" x14ac:dyDescent="0.15">
      <c r="E948" s="343"/>
    </row>
    <row r="949" spans="5:5" x14ac:dyDescent="0.15">
      <c r="E949" s="343"/>
    </row>
    <row r="950" spans="5:5" x14ac:dyDescent="0.15">
      <c r="E950" s="343"/>
    </row>
    <row r="951" spans="5:5" x14ac:dyDescent="0.15">
      <c r="E951" s="343"/>
    </row>
    <row r="952" spans="5:5" x14ac:dyDescent="0.15">
      <c r="E952" s="343"/>
    </row>
    <row r="953" spans="5:5" x14ac:dyDescent="0.15">
      <c r="E953" s="343"/>
    </row>
    <row r="954" spans="5:5" x14ac:dyDescent="0.15">
      <c r="E954" s="343"/>
    </row>
    <row r="955" spans="5:5" x14ac:dyDescent="0.15">
      <c r="E955" s="343"/>
    </row>
    <row r="956" spans="5:5" x14ac:dyDescent="0.15">
      <c r="E956" s="343"/>
    </row>
    <row r="957" spans="5:5" x14ac:dyDescent="0.15">
      <c r="E957" s="343"/>
    </row>
    <row r="958" spans="5:5" x14ac:dyDescent="0.15">
      <c r="E958" s="343"/>
    </row>
    <row r="959" spans="5:5" x14ac:dyDescent="0.15">
      <c r="E959" s="343"/>
    </row>
    <row r="960" spans="5:5" x14ac:dyDescent="0.15">
      <c r="E960" s="343"/>
    </row>
    <row r="961" spans="5:5" x14ac:dyDescent="0.15">
      <c r="E961" s="343"/>
    </row>
    <row r="962" spans="5:5" x14ac:dyDescent="0.15">
      <c r="E962" s="343"/>
    </row>
  </sheetData>
  <phoneticPr fontId="3"/>
  <hyperlinks>
    <hyperlink ref="G35" r:id="rId1" xr:uid="{00000000-0004-0000-0000-000000000000}"/>
  </hyperlinks>
  <pageMargins left="0.75" right="0.75" top="1" bottom="1" header="0.51200000000000001" footer="0.51200000000000001"/>
  <pageSetup paperSize="9" scale="87" fitToHeight="0" orientation="portrait" horizontalDpi="4294967293" verticalDpi="300" r:id="rId2"/>
  <headerFooter alignWithMargins="0"/>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N469"/>
  <sheetViews>
    <sheetView zoomScaleNormal="100" workbookViewId="0">
      <pane ySplit="6" topLeftCell="A323" activePane="bottomLeft" state="frozen"/>
      <selection pane="bottomLeft" activeCell="B4" sqref="B4"/>
    </sheetView>
  </sheetViews>
  <sheetFormatPr defaultColWidth="9" defaultRowHeight="24" customHeight="1" x14ac:dyDescent="0.15"/>
  <cols>
    <col min="1" max="1" width="12.5" style="103" customWidth="1"/>
    <col min="2" max="2" width="12.5" customWidth="1"/>
    <col min="3" max="3" width="64.5" customWidth="1"/>
    <col min="4" max="5" width="10.75" style="92" customWidth="1"/>
    <col min="6" max="6" width="1.375" customWidth="1"/>
    <col min="7" max="7" width="12.5" style="103" customWidth="1"/>
    <col min="8" max="8" width="12.5" customWidth="1"/>
    <col min="9" max="9" width="64.375" customWidth="1"/>
    <col min="10" max="11" width="10.75" style="92" customWidth="1"/>
  </cols>
  <sheetData>
    <row r="1" spans="1:14" ht="13.5" x14ac:dyDescent="0.15">
      <c r="A1"/>
      <c r="B1" s="567" t="s">
        <v>2445</v>
      </c>
      <c r="C1" s="725"/>
      <c r="D1" s="2"/>
      <c r="E1"/>
      <c r="G1" s="567" t="s">
        <v>2437</v>
      </c>
      <c r="J1"/>
      <c r="K1"/>
    </row>
    <row r="2" spans="1:14" ht="14.25" x14ac:dyDescent="0.15">
      <c r="A2" s="736" t="s">
        <v>2460</v>
      </c>
      <c r="B2" s="737">
        <v>345</v>
      </c>
      <c r="C2" s="765" t="s">
        <v>2465</v>
      </c>
      <c r="D2" s="2"/>
      <c r="E2"/>
      <c r="G2" s="654">
        <v>141</v>
      </c>
      <c r="H2" s="653" t="s">
        <v>2454</v>
      </c>
      <c r="J2"/>
      <c r="K2"/>
    </row>
    <row r="3" spans="1:14" ht="13.5" x14ac:dyDescent="0.15">
      <c r="A3" s="736" t="s">
        <v>2461</v>
      </c>
      <c r="B3" s="737">
        <v>345</v>
      </c>
      <c r="C3" s="725"/>
      <c r="D3" s="2"/>
      <c r="E3"/>
      <c r="G3" s="654">
        <v>241</v>
      </c>
      <c r="H3" s="653" t="s">
        <v>2455</v>
      </c>
      <c r="J3"/>
      <c r="K3"/>
    </row>
    <row r="4" spans="1:14" ht="13.5" x14ac:dyDescent="0.15">
      <c r="M4">
        <v>245</v>
      </c>
      <c r="N4">
        <v>244</v>
      </c>
    </row>
    <row r="5" spans="1:14" ht="13.5" x14ac:dyDescent="0.15">
      <c r="A5" s="1327" t="s">
        <v>760</v>
      </c>
      <c r="B5" s="1328"/>
      <c r="C5" s="1328"/>
      <c r="D5" s="1328"/>
      <c r="E5" s="1329"/>
      <c r="G5" s="1330" t="s">
        <v>761</v>
      </c>
      <c r="H5" s="1331"/>
      <c r="I5" s="1331"/>
      <c r="J5" s="1331"/>
      <c r="K5" s="1332"/>
    </row>
    <row r="6" spans="1:14" ht="14.25" thickBot="1" x14ac:dyDescent="0.2">
      <c r="A6" s="118" t="s">
        <v>386</v>
      </c>
      <c r="B6" s="119" t="s">
        <v>405</v>
      </c>
      <c r="C6" s="119" t="s">
        <v>406</v>
      </c>
      <c r="D6" s="116" t="s">
        <v>384</v>
      </c>
      <c r="E6" s="117" t="s">
        <v>394</v>
      </c>
      <c r="F6" s="119"/>
      <c r="G6" s="118" t="s">
        <v>386</v>
      </c>
      <c r="H6" s="119" t="s">
        <v>405</v>
      </c>
      <c r="I6" s="119" t="s">
        <v>406</v>
      </c>
      <c r="J6" s="116" t="s">
        <v>384</v>
      </c>
      <c r="K6" s="117" t="s">
        <v>394</v>
      </c>
    </row>
    <row r="7" spans="1:14" ht="14.25" thickTop="1" x14ac:dyDescent="0.15">
      <c r="A7" s="103" t="s">
        <v>2</v>
      </c>
      <c r="E7" s="92" t="str">
        <f>IF(D7="","",D7)</f>
        <v/>
      </c>
      <c r="G7" s="121" t="s">
        <v>2</v>
      </c>
      <c r="K7" s="92" t="str">
        <f>IF(J7="","",J7)</f>
        <v/>
      </c>
    </row>
    <row r="8" spans="1:14" ht="13.5" x14ac:dyDescent="0.15">
      <c r="A8" s="103">
        <v>40722</v>
      </c>
      <c r="B8" t="s">
        <v>55</v>
      </c>
      <c r="C8" t="s">
        <v>673</v>
      </c>
      <c r="D8" s="92">
        <v>10000</v>
      </c>
      <c r="E8" s="92">
        <f>IF(D8="","",D8)</f>
        <v>10000</v>
      </c>
      <c r="G8" s="103">
        <v>40875</v>
      </c>
      <c r="H8" t="s">
        <v>729</v>
      </c>
      <c r="I8" t="s">
        <v>754</v>
      </c>
      <c r="J8" s="92">
        <v>340000</v>
      </c>
      <c r="K8" s="92">
        <f>IF(J8="","",J8)</f>
        <v>340000</v>
      </c>
    </row>
    <row r="9" spans="1:14" ht="13.5" x14ac:dyDescent="0.15">
      <c r="A9" s="103">
        <v>40722</v>
      </c>
      <c r="B9" t="s">
        <v>59</v>
      </c>
      <c r="C9" t="s">
        <v>674</v>
      </c>
      <c r="D9" s="92">
        <v>10000</v>
      </c>
      <c r="E9" s="92">
        <f t="shared" ref="E9:E69" si="0">IF(D9="","",D9+E8)</f>
        <v>20000</v>
      </c>
      <c r="K9" s="92" t="str">
        <f t="shared" ref="K9:K72" si="1">IF(J9="","",J9+K8)</f>
        <v/>
      </c>
    </row>
    <row r="10" spans="1:14" ht="13.5" x14ac:dyDescent="0.15">
      <c r="A10" s="103">
        <v>40784</v>
      </c>
      <c r="B10" t="s">
        <v>66</v>
      </c>
      <c r="C10" t="s">
        <v>431</v>
      </c>
      <c r="D10" s="92">
        <v>10000</v>
      </c>
      <c r="E10" s="92">
        <f t="shared" si="0"/>
        <v>30000</v>
      </c>
      <c r="K10" s="92" t="str">
        <f t="shared" si="1"/>
        <v/>
      </c>
    </row>
    <row r="11" spans="1:14" ht="13.5" x14ac:dyDescent="0.15">
      <c r="A11" s="103">
        <v>40808</v>
      </c>
      <c r="B11" t="s">
        <v>142</v>
      </c>
      <c r="C11" t="s">
        <v>432</v>
      </c>
      <c r="D11" s="92">
        <v>30000</v>
      </c>
      <c r="E11" s="92">
        <f t="shared" si="0"/>
        <v>60000</v>
      </c>
      <c r="K11" s="92" t="str">
        <f t="shared" si="1"/>
        <v/>
      </c>
    </row>
    <row r="12" spans="1:14" ht="13.5" x14ac:dyDescent="0.15">
      <c r="A12" s="103">
        <v>40815</v>
      </c>
      <c r="B12" t="s">
        <v>94</v>
      </c>
      <c r="C12" t="s">
        <v>675</v>
      </c>
      <c r="D12" s="92">
        <v>30000</v>
      </c>
      <c r="E12" s="92">
        <f t="shared" si="0"/>
        <v>90000</v>
      </c>
      <c r="K12" s="92" t="str">
        <f t="shared" si="1"/>
        <v/>
      </c>
    </row>
    <row r="13" spans="1:14" ht="13.5" x14ac:dyDescent="0.15">
      <c r="A13" s="103">
        <v>40829</v>
      </c>
      <c r="B13" t="s">
        <v>77</v>
      </c>
      <c r="C13" t="s">
        <v>748</v>
      </c>
      <c r="D13" s="92">
        <v>30000</v>
      </c>
      <c r="E13" s="92">
        <f t="shared" si="0"/>
        <v>120000</v>
      </c>
      <c r="K13" s="92" t="str">
        <f t="shared" si="1"/>
        <v/>
      </c>
    </row>
    <row r="14" spans="1:14" ht="13.5" x14ac:dyDescent="0.15">
      <c r="A14" s="103">
        <v>40829</v>
      </c>
      <c r="B14" t="s">
        <v>77</v>
      </c>
      <c r="C14" t="s">
        <v>749</v>
      </c>
      <c r="D14" s="92">
        <v>10000</v>
      </c>
      <c r="E14" s="92">
        <f t="shared" si="0"/>
        <v>130000</v>
      </c>
      <c r="K14" s="92" t="str">
        <f t="shared" si="1"/>
        <v/>
      </c>
    </row>
    <row r="15" spans="1:14" ht="13.5" x14ac:dyDescent="0.15">
      <c r="A15" s="103">
        <v>40829</v>
      </c>
      <c r="B15" t="s">
        <v>77</v>
      </c>
      <c r="C15" t="s">
        <v>437</v>
      </c>
      <c r="D15" s="92">
        <v>30000</v>
      </c>
      <c r="E15" s="92">
        <f t="shared" si="0"/>
        <v>160000</v>
      </c>
      <c r="K15" s="92" t="str">
        <f t="shared" si="1"/>
        <v/>
      </c>
    </row>
    <row r="16" spans="1:14" ht="13.5" x14ac:dyDescent="0.15">
      <c r="A16" s="103">
        <v>40829</v>
      </c>
      <c r="B16" t="s">
        <v>77</v>
      </c>
      <c r="C16" t="s">
        <v>678</v>
      </c>
      <c r="D16" s="92">
        <v>10000</v>
      </c>
      <c r="E16" s="92">
        <f t="shared" si="0"/>
        <v>170000</v>
      </c>
      <c r="K16" s="92" t="str">
        <f t="shared" si="1"/>
        <v/>
      </c>
    </row>
    <row r="17" spans="1:11" ht="13.5" x14ac:dyDescent="0.15">
      <c r="A17" s="103">
        <v>40829</v>
      </c>
      <c r="B17" t="s">
        <v>77</v>
      </c>
      <c r="C17" t="s">
        <v>750</v>
      </c>
      <c r="D17" s="92">
        <v>10000</v>
      </c>
      <c r="E17" s="92">
        <f t="shared" si="0"/>
        <v>180000</v>
      </c>
      <c r="K17" s="92" t="str">
        <f t="shared" si="1"/>
        <v/>
      </c>
    </row>
    <row r="18" spans="1:11" ht="13.5" x14ac:dyDescent="0.15">
      <c r="A18" s="103">
        <v>40829</v>
      </c>
      <c r="B18" t="s">
        <v>77</v>
      </c>
      <c r="C18" t="s">
        <v>680</v>
      </c>
      <c r="D18" s="92">
        <v>10000</v>
      </c>
      <c r="E18" s="92">
        <f t="shared" si="0"/>
        <v>190000</v>
      </c>
      <c r="K18" s="92" t="str">
        <f t="shared" si="1"/>
        <v/>
      </c>
    </row>
    <row r="19" spans="1:11" ht="13.5" x14ac:dyDescent="0.15">
      <c r="A19" s="103">
        <v>40829</v>
      </c>
      <c r="B19" t="s">
        <v>77</v>
      </c>
      <c r="C19" t="s">
        <v>751</v>
      </c>
      <c r="D19" s="92">
        <v>10000</v>
      </c>
      <c r="E19" s="92">
        <f t="shared" si="0"/>
        <v>200000</v>
      </c>
      <c r="K19" s="92" t="str">
        <f t="shared" si="1"/>
        <v/>
      </c>
    </row>
    <row r="20" spans="1:11" ht="13.5" x14ac:dyDescent="0.15">
      <c r="A20" s="103">
        <v>40841</v>
      </c>
      <c r="B20" t="s">
        <v>142</v>
      </c>
      <c r="C20" t="s">
        <v>682</v>
      </c>
      <c r="D20" s="92">
        <v>10000</v>
      </c>
      <c r="E20" s="92">
        <f t="shared" si="0"/>
        <v>210000</v>
      </c>
      <c r="K20" s="92" t="str">
        <f t="shared" si="1"/>
        <v/>
      </c>
    </row>
    <row r="21" spans="1:11" ht="13.5" x14ac:dyDescent="0.15">
      <c r="A21" s="103">
        <v>40848</v>
      </c>
      <c r="B21" t="s">
        <v>409</v>
      </c>
      <c r="C21" t="s">
        <v>752</v>
      </c>
      <c r="D21" s="92">
        <v>50000</v>
      </c>
      <c r="E21" s="92">
        <f t="shared" si="0"/>
        <v>260000</v>
      </c>
      <c r="K21" s="92" t="str">
        <f t="shared" si="1"/>
        <v/>
      </c>
    </row>
    <row r="22" spans="1:11" ht="13.5" x14ac:dyDescent="0.15">
      <c r="A22" s="103">
        <v>40851</v>
      </c>
      <c r="B22" t="s">
        <v>94</v>
      </c>
      <c r="C22" t="s">
        <v>445</v>
      </c>
      <c r="D22" s="92">
        <v>50000</v>
      </c>
      <c r="E22" s="92">
        <f t="shared" si="0"/>
        <v>310000</v>
      </c>
      <c r="K22" s="92" t="str">
        <f t="shared" si="1"/>
        <v/>
      </c>
    </row>
    <row r="23" spans="1:11" ht="13.5" x14ac:dyDescent="0.15">
      <c r="A23" s="103">
        <v>40869</v>
      </c>
      <c r="B23" t="s">
        <v>446</v>
      </c>
      <c r="C23" t="s">
        <v>753</v>
      </c>
      <c r="D23" s="92">
        <v>30000</v>
      </c>
      <c r="E23" s="92">
        <f t="shared" si="0"/>
        <v>340000</v>
      </c>
      <c r="K23" s="92" t="str">
        <f t="shared" si="1"/>
        <v/>
      </c>
    </row>
    <row r="24" spans="1:11" ht="13.5" x14ac:dyDescent="0.15">
      <c r="A24" s="103">
        <v>40882</v>
      </c>
      <c r="B24" t="s">
        <v>142</v>
      </c>
      <c r="C24" t="s">
        <v>755</v>
      </c>
      <c r="D24" s="92">
        <v>10000</v>
      </c>
      <c r="E24" s="92">
        <f t="shared" si="0"/>
        <v>350000</v>
      </c>
      <c r="K24" s="92" t="str">
        <f t="shared" si="1"/>
        <v/>
      </c>
    </row>
    <row r="25" spans="1:11" ht="13.5" x14ac:dyDescent="0.15">
      <c r="A25" s="103">
        <v>40882</v>
      </c>
      <c r="B25" t="s">
        <v>142</v>
      </c>
      <c r="C25" t="s">
        <v>686</v>
      </c>
      <c r="D25" s="92">
        <v>50000</v>
      </c>
      <c r="E25" s="92">
        <f t="shared" si="0"/>
        <v>400000</v>
      </c>
      <c r="K25" s="92" t="str">
        <f t="shared" si="1"/>
        <v/>
      </c>
    </row>
    <row r="26" spans="1:11" ht="13.5" x14ac:dyDescent="0.15">
      <c r="A26" s="103">
        <v>40903</v>
      </c>
      <c r="B26" t="s">
        <v>142</v>
      </c>
      <c r="C26" t="s">
        <v>687</v>
      </c>
      <c r="D26" s="92">
        <v>30000</v>
      </c>
      <c r="E26" s="92">
        <f t="shared" si="0"/>
        <v>430000</v>
      </c>
      <c r="K26" s="92" t="str">
        <f t="shared" si="1"/>
        <v/>
      </c>
    </row>
    <row r="27" spans="1:11" ht="13.5" x14ac:dyDescent="0.15">
      <c r="A27" s="103">
        <v>40903</v>
      </c>
      <c r="B27" t="s">
        <v>142</v>
      </c>
      <c r="C27" t="s">
        <v>688</v>
      </c>
      <c r="D27" s="92">
        <v>10000</v>
      </c>
      <c r="E27" s="92">
        <f t="shared" si="0"/>
        <v>440000</v>
      </c>
      <c r="K27" s="92" t="str">
        <f t="shared" si="1"/>
        <v/>
      </c>
    </row>
    <row r="28" spans="1:11" ht="13.5" x14ac:dyDescent="0.15">
      <c r="A28" s="103">
        <v>40903</v>
      </c>
      <c r="B28" t="s">
        <v>321</v>
      </c>
      <c r="C28" t="s">
        <v>689</v>
      </c>
      <c r="D28" s="92">
        <v>50000</v>
      </c>
      <c r="E28" s="92">
        <f t="shared" si="0"/>
        <v>490000</v>
      </c>
      <c r="K28" s="92" t="str">
        <f t="shared" si="1"/>
        <v/>
      </c>
    </row>
    <row r="29" spans="1:11" ht="13.5" x14ac:dyDescent="0.15">
      <c r="A29" s="103">
        <v>40903</v>
      </c>
      <c r="B29" t="s">
        <v>321</v>
      </c>
      <c r="C29" t="s">
        <v>690</v>
      </c>
      <c r="D29" s="92">
        <v>10000</v>
      </c>
      <c r="E29" s="92">
        <f t="shared" si="0"/>
        <v>500000</v>
      </c>
      <c r="K29" s="92" t="str">
        <f t="shared" si="1"/>
        <v/>
      </c>
    </row>
    <row r="30" spans="1:11" ht="13.5" x14ac:dyDescent="0.15">
      <c r="E30" s="92" t="str">
        <f t="shared" si="0"/>
        <v/>
      </c>
      <c r="K30" s="92" t="str">
        <f t="shared" si="1"/>
        <v/>
      </c>
    </row>
    <row r="31" spans="1:11" ht="14.25" thickBot="1" x14ac:dyDescent="0.2">
      <c r="A31" s="120"/>
      <c r="B31" s="119"/>
      <c r="C31" s="119"/>
      <c r="D31" s="116"/>
      <c r="E31" s="116" t="str">
        <f t="shared" si="0"/>
        <v/>
      </c>
      <c r="F31" s="119"/>
      <c r="G31" s="120"/>
      <c r="H31" s="119"/>
      <c r="I31" s="119"/>
      <c r="J31" s="116"/>
      <c r="K31" s="116" t="str">
        <f t="shared" si="1"/>
        <v/>
      </c>
    </row>
    <row r="32" spans="1:11" ht="14.25" thickTop="1" x14ac:dyDescent="0.15">
      <c r="A32" s="103" t="s">
        <v>468</v>
      </c>
      <c r="E32" s="92">
        <v>100000</v>
      </c>
      <c r="G32" s="103" t="s">
        <v>468</v>
      </c>
      <c r="K32" s="92" t="str">
        <f t="shared" si="1"/>
        <v/>
      </c>
    </row>
    <row r="33" spans="1:11" ht="13.5" x14ac:dyDescent="0.15">
      <c r="A33" s="103">
        <v>40918</v>
      </c>
      <c r="B33" t="s">
        <v>77</v>
      </c>
      <c r="C33" t="s">
        <v>696</v>
      </c>
      <c r="D33" s="92">
        <v>10000</v>
      </c>
      <c r="E33" s="92">
        <f>IF(D33="","",D33)</f>
        <v>10000</v>
      </c>
      <c r="G33" s="103">
        <v>40939</v>
      </c>
      <c r="H33" t="s">
        <v>729</v>
      </c>
      <c r="I33" t="s">
        <v>754</v>
      </c>
      <c r="J33" s="92">
        <v>310000</v>
      </c>
      <c r="K33" s="92">
        <f>IF(J33="","",J33)</f>
        <v>310000</v>
      </c>
    </row>
    <row r="34" spans="1:11" ht="13.5" x14ac:dyDescent="0.15">
      <c r="A34" s="103">
        <v>40918</v>
      </c>
      <c r="B34" t="s">
        <v>77</v>
      </c>
      <c r="C34" t="s">
        <v>697</v>
      </c>
      <c r="D34" s="92">
        <v>30000</v>
      </c>
      <c r="E34" s="92">
        <f>IF(D34="","",D34+E33)</f>
        <v>40000</v>
      </c>
      <c r="G34" s="103">
        <v>40994</v>
      </c>
      <c r="H34" t="s">
        <v>729</v>
      </c>
      <c r="I34" t="s">
        <v>754</v>
      </c>
      <c r="J34" s="92">
        <v>110000</v>
      </c>
      <c r="K34" s="92">
        <f t="shared" si="1"/>
        <v>420000</v>
      </c>
    </row>
    <row r="35" spans="1:11" ht="13.5" x14ac:dyDescent="0.15">
      <c r="A35" s="103">
        <v>40924</v>
      </c>
      <c r="B35" t="s">
        <v>77</v>
      </c>
      <c r="C35" t="s">
        <v>698</v>
      </c>
      <c r="D35" s="92">
        <v>50000</v>
      </c>
      <c r="E35" s="92">
        <f t="shared" si="0"/>
        <v>90000</v>
      </c>
      <c r="G35" s="103">
        <v>40994</v>
      </c>
      <c r="H35" t="s">
        <v>729</v>
      </c>
      <c r="I35" t="s">
        <v>754</v>
      </c>
      <c r="J35" s="92">
        <v>110000</v>
      </c>
      <c r="K35" s="92">
        <f t="shared" si="1"/>
        <v>530000</v>
      </c>
    </row>
    <row r="36" spans="1:11" ht="13.5" x14ac:dyDescent="0.15">
      <c r="A36" s="103">
        <v>40926</v>
      </c>
      <c r="B36" t="s">
        <v>456</v>
      </c>
      <c r="C36" t="s">
        <v>699</v>
      </c>
      <c r="D36" s="92">
        <v>10000</v>
      </c>
      <c r="E36" s="92">
        <f t="shared" si="0"/>
        <v>100000</v>
      </c>
      <c r="K36" s="92" t="str">
        <f t="shared" si="1"/>
        <v/>
      </c>
    </row>
    <row r="37" spans="1:11" ht="13.5" x14ac:dyDescent="0.15">
      <c r="A37" s="103">
        <v>40939</v>
      </c>
      <c r="B37" t="s">
        <v>77</v>
      </c>
      <c r="C37" t="s">
        <v>458</v>
      </c>
      <c r="D37" s="92">
        <v>50000</v>
      </c>
      <c r="E37" s="92">
        <f t="shared" si="0"/>
        <v>150000</v>
      </c>
      <c r="K37" s="92" t="str">
        <f t="shared" si="1"/>
        <v/>
      </c>
    </row>
    <row r="38" spans="1:11" ht="13.5" x14ac:dyDescent="0.15">
      <c r="A38" s="103">
        <v>40954</v>
      </c>
      <c r="B38" t="s">
        <v>142</v>
      </c>
      <c r="C38" t="s">
        <v>701</v>
      </c>
      <c r="D38" s="92">
        <v>30000</v>
      </c>
      <c r="E38" s="92">
        <f t="shared" si="0"/>
        <v>180000</v>
      </c>
      <c r="K38" s="92" t="str">
        <f t="shared" si="1"/>
        <v/>
      </c>
    </row>
    <row r="39" spans="1:11" ht="13.5" x14ac:dyDescent="0.15">
      <c r="A39" s="103">
        <v>40967</v>
      </c>
      <c r="B39" t="s">
        <v>456</v>
      </c>
      <c r="C39" t="s">
        <v>756</v>
      </c>
      <c r="D39" s="92">
        <v>10000</v>
      </c>
      <c r="E39" s="92">
        <f t="shared" si="0"/>
        <v>190000</v>
      </c>
      <c r="K39" s="92" t="str">
        <f t="shared" si="1"/>
        <v/>
      </c>
    </row>
    <row r="40" spans="1:11" ht="13.5" x14ac:dyDescent="0.15">
      <c r="A40" s="103">
        <v>40984</v>
      </c>
      <c r="B40" t="s">
        <v>77</v>
      </c>
      <c r="C40" t="s">
        <v>757</v>
      </c>
      <c r="D40" s="92">
        <v>10000</v>
      </c>
      <c r="E40" s="92">
        <f t="shared" si="0"/>
        <v>200000</v>
      </c>
      <c r="K40" s="92" t="str">
        <f t="shared" si="1"/>
        <v/>
      </c>
    </row>
    <row r="41" spans="1:11" ht="13.5" x14ac:dyDescent="0.15">
      <c r="A41" s="103">
        <v>40984</v>
      </c>
      <c r="B41" t="s">
        <v>77</v>
      </c>
      <c r="C41" t="s">
        <v>758</v>
      </c>
      <c r="D41" s="92">
        <v>10000</v>
      </c>
      <c r="E41" s="92">
        <f t="shared" si="0"/>
        <v>210000</v>
      </c>
      <c r="K41" s="92" t="str">
        <f t="shared" si="1"/>
        <v/>
      </c>
    </row>
    <row r="42" spans="1:11" ht="13.5" x14ac:dyDescent="0.15">
      <c r="A42" s="103">
        <v>40994</v>
      </c>
      <c r="B42" t="s">
        <v>409</v>
      </c>
      <c r="C42" t="s">
        <v>707</v>
      </c>
      <c r="D42" s="92">
        <v>50000</v>
      </c>
      <c r="E42" s="92">
        <f t="shared" si="0"/>
        <v>260000</v>
      </c>
      <c r="K42" s="92" t="str">
        <f t="shared" si="1"/>
        <v/>
      </c>
    </row>
    <row r="43" spans="1:11" ht="13.5" x14ac:dyDescent="0.15">
      <c r="A43" s="103">
        <v>40994</v>
      </c>
      <c r="B43" t="s">
        <v>409</v>
      </c>
      <c r="C43" t="s">
        <v>708</v>
      </c>
      <c r="D43" s="92">
        <v>10000</v>
      </c>
      <c r="E43" s="92">
        <f t="shared" si="0"/>
        <v>270000</v>
      </c>
      <c r="K43" s="92" t="str">
        <f t="shared" si="1"/>
        <v/>
      </c>
    </row>
    <row r="44" spans="1:11" ht="13.5" x14ac:dyDescent="0.15">
      <c r="A44" s="103">
        <v>40994</v>
      </c>
      <c r="B44" t="s">
        <v>409</v>
      </c>
      <c r="C44" t="s">
        <v>759</v>
      </c>
      <c r="D44" s="92">
        <v>50000</v>
      </c>
      <c r="E44" s="92">
        <f t="shared" si="0"/>
        <v>320000</v>
      </c>
      <c r="K44" s="92" t="str">
        <f t="shared" si="1"/>
        <v/>
      </c>
    </row>
    <row r="45" spans="1:11" ht="13.5" x14ac:dyDescent="0.15">
      <c r="A45" s="103">
        <v>40994</v>
      </c>
      <c r="B45" t="s">
        <v>409</v>
      </c>
      <c r="C45" t="s">
        <v>710</v>
      </c>
      <c r="D45" s="92">
        <v>50000</v>
      </c>
      <c r="E45" s="92">
        <f t="shared" si="0"/>
        <v>370000</v>
      </c>
      <c r="K45" s="92" t="str">
        <f t="shared" si="1"/>
        <v/>
      </c>
    </row>
    <row r="46" spans="1:11" ht="13.5" x14ac:dyDescent="0.15">
      <c r="A46" s="103">
        <v>41074</v>
      </c>
      <c r="B46" t="s">
        <v>94</v>
      </c>
      <c r="C46" t="s">
        <v>713</v>
      </c>
      <c r="D46" s="92">
        <v>50000</v>
      </c>
      <c r="E46" s="92">
        <f t="shared" si="0"/>
        <v>420000</v>
      </c>
      <c r="K46" s="92" t="str">
        <f t="shared" si="1"/>
        <v/>
      </c>
    </row>
    <row r="47" spans="1:11" ht="13.5" x14ac:dyDescent="0.15">
      <c r="A47" s="103">
        <v>41079</v>
      </c>
      <c r="B47" t="s">
        <v>77</v>
      </c>
      <c r="C47" t="s">
        <v>714</v>
      </c>
      <c r="D47" s="92">
        <v>30000</v>
      </c>
      <c r="E47" s="92">
        <f t="shared" si="0"/>
        <v>450000</v>
      </c>
      <c r="K47" s="92" t="str">
        <f t="shared" si="1"/>
        <v/>
      </c>
    </row>
    <row r="48" spans="1:11" ht="13.5" x14ac:dyDescent="0.15">
      <c r="A48" s="103">
        <v>41087</v>
      </c>
      <c r="B48" t="s">
        <v>456</v>
      </c>
      <c r="C48" t="s">
        <v>715</v>
      </c>
      <c r="D48" s="92">
        <v>30000</v>
      </c>
      <c r="E48" s="92">
        <f t="shared" si="0"/>
        <v>480000</v>
      </c>
      <c r="K48" s="92" t="str">
        <f t="shared" si="1"/>
        <v/>
      </c>
    </row>
    <row r="49" spans="1:12" ht="13.5" x14ac:dyDescent="0.15">
      <c r="A49" s="103">
        <v>41092</v>
      </c>
      <c r="B49" t="s">
        <v>77</v>
      </c>
      <c r="C49" t="s">
        <v>776</v>
      </c>
      <c r="D49" s="92">
        <v>50000</v>
      </c>
      <c r="E49" s="92">
        <f t="shared" si="0"/>
        <v>530000</v>
      </c>
      <c r="K49" s="92" t="str">
        <f t="shared" si="1"/>
        <v/>
      </c>
    </row>
    <row r="50" spans="1:12" ht="13.5" x14ac:dyDescent="0.15">
      <c r="A50" s="103">
        <v>41180</v>
      </c>
      <c r="B50" t="s">
        <v>474</v>
      </c>
      <c r="C50" t="s">
        <v>475</v>
      </c>
      <c r="D50" s="92">
        <v>50000</v>
      </c>
      <c r="E50" s="92">
        <f t="shared" si="0"/>
        <v>580000</v>
      </c>
      <c r="K50" s="92" t="str">
        <f t="shared" si="1"/>
        <v/>
      </c>
    </row>
    <row r="51" spans="1:12" ht="13.5" x14ac:dyDescent="0.15">
      <c r="A51" s="103">
        <v>41211</v>
      </c>
      <c r="B51" t="s">
        <v>142</v>
      </c>
      <c r="C51" t="s">
        <v>718</v>
      </c>
      <c r="D51" s="92">
        <v>10000</v>
      </c>
      <c r="E51" s="92">
        <f t="shared" si="0"/>
        <v>590000</v>
      </c>
      <c r="K51" s="92" t="str">
        <f t="shared" si="1"/>
        <v/>
      </c>
    </row>
    <row r="52" spans="1:12" ht="13.5" x14ac:dyDescent="0.15">
      <c r="A52" s="103">
        <v>41214</v>
      </c>
      <c r="B52" t="s">
        <v>321</v>
      </c>
      <c r="C52" t="s">
        <v>719</v>
      </c>
      <c r="D52" s="92">
        <v>50000</v>
      </c>
      <c r="E52" s="92">
        <f t="shared" si="0"/>
        <v>640000</v>
      </c>
      <c r="K52" s="92" t="str">
        <f t="shared" si="1"/>
        <v/>
      </c>
    </row>
    <row r="53" spans="1:12" ht="13.5" x14ac:dyDescent="0.15">
      <c r="A53" s="103">
        <v>41249</v>
      </c>
      <c r="B53" t="s">
        <v>478</v>
      </c>
      <c r="C53" t="s">
        <v>479</v>
      </c>
      <c r="D53" s="92">
        <v>10000</v>
      </c>
      <c r="E53" s="92">
        <f t="shared" si="0"/>
        <v>650000</v>
      </c>
      <c r="K53" s="92" t="str">
        <f t="shared" si="1"/>
        <v/>
      </c>
    </row>
    <row r="54" spans="1:12" ht="13.5" x14ac:dyDescent="0.15">
      <c r="A54" s="103">
        <v>41250</v>
      </c>
      <c r="B54" t="s">
        <v>94</v>
      </c>
      <c r="C54" t="s">
        <v>480</v>
      </c>
      <c r="D54" s="92">
        <v>50000</v>
      </c>
      <c r="E54" s="92">
        <f t="shared" si="0"/>
        <v>700000</v>
      </c>
      <c r="K54" s="92" t="str">
        <f t="shared" si="1"/>
        <v/>
      </c>
    </row>
    <row r="55" spans="1:12" ht="13.5" x14ac:dyDescent="0.15">
      <c r="A55" s="103">
        <v>41257</v>
      </c>
      <c r="B55" t="s">
        <v>94</v>
      </c>
      <c r="C55" t="s">
        <v>481</v>
      </c>
      <c r="D55" s="92">
        <v>30000</v>
      </c>
      <c r="E55" s="92">
        <f t="shared" si="0"/>
        <v>730000</v>
      </c>
      <c r="K55" s="92" t="str">
        <f t="shared" si="1"/>
        <v/>
      </c>
    </row>
    <row r="56" spans="1:12" ht="13.5" x14ac:dyDescent="0.15">
      <c r="A56" s="103">
        <v>41268</v>
      </c>
      <c r="B56" t="s">
        <v>321</v>
      </c>
      <c r="C56" t="s">
        <v>720</v>
      </c>
      <c r="D56" s="92">
        <v>10000</v>
      </c>
      <c r="E56" s="92">
        <f t="shared" si="0"/>
        <v>740000</v>
      </c>
      <c r="K56" s="92" t="str">
        <f t="shared" si="1"/>
        <v/>
      </c>
    </row>
    <row r="57" spans="1:12" ht="13.5" x14ac:dyDescent="0.15">
      <c r="A57" s="103">
        <v>41269</v>
      </c>
      <c r="B57" t="s">
        <v>419</v>
      </c>
      <c r="C57" t="s">
        <v>721</v>
      </c>
      <c r="D57" s="92">
        <v>10000</v>
      </c>
      <c r="E57" s="92">
        <f t="shared" si="0"/>
        <v>750000</v>
      </c>
      <c r="K57" s="92" t="str">
        <f t="shared" si="1"/>
        <v/>
      </c>
    </row>
    <row r="58" spans="1:12" ht="13.5" x14ac:dyDescent="0.15">
      <c r="A58" s="103">
        <v>41269</v>
      </c>
      <c r="B58" t="s">
        <v>77</v>
      </c>
      <c r="C58" t="s">
        <v>722</v>
      </c>
      <c r="D58" s="92">
        <v>10000</v>
      </c>
      <c r="E58" s="92">
        <f t="shared" si="0"/>
        <v>760000</v>
      </c>
      <c r="K58" s="92" t="str">
        <f t="shared" si="1"/>
        <v/>
      </c>
    </row>
    <row r="59" spans="1:12" ht="13.5" x14ac:dyDescent="0.15">
      <c r="A59" s="103">
        <v>41269</v>
      </c>
      <c r="B59" t="s">
        <v>77</v>
      </c>
      <c r="C59" t="s">
        <v>723</v>
      </c>
      <c r="D59" s="92">
        <v>10000</v>
      </c>
      <c r="E59" s="92">
        <f t="shared" si="0"/>
        <v>770000</v>
      </c>
      <c r="K59" s="92" t="str">
        <f t="shared" si="1"/>
        <v/>
      </c>
    </row>
    <row r="60" spans="1:12" ht="13.5" x14ac:dyDescent="0.15">
      <c r="A60" s="103">
        <v>41269</v>
      </c>
      <c r="B60" t="s">
        <v>77</v>
      </c>
      <c r="C60" t="s">
        <v>724</v>
      </c>
      <c r="D60" s="92">
        <v>10000</v>
      </c>
      <c r="E60" s="92">
        <f t="shared" si="0"/>
        <v>780000</v>
      </c>
      <c r="K60" s="92" t="str">
        <f t="shared" si="1"/>
        <v/>
      </c>
    </row>
    <row r="61" spans="1:12" ht="13.5" x14ac:dyDescent="0.15">
      <c r="A61" s="122">
        <v>41269</v>
      </c>
      <c r="B61" s="2" t="s">
        <v>77</v>
      </c>
      <c r="C61" s="2" t="s">
        <v>781</v>
      </c>
      <c r="D61" s="115">
        <v>10000</v>
      </c>
      <c r="E61" s="115">
        <f t="shared" si="0"/>
        <v>790000</v>
      </c>
      <c r="F61" s="2"/>
      <c r="G61" s="122"/>
      <c r="H61" s="2"/>
      <c r="I61" s="2"/>
      <c r="J61" s="115"/>
      <c r="K61" s="92" t="str">
        <f t="shared" si="1"/>
        <v/>
      </c>
      <c r="L61" s="2"/>
    </row>
    <row r="62" spans="1:12" ht="13.5" x14ac:dyDescent="0.15">
      <c r="A62" s="103">
        <v>41269</v>
      </c>
      <c r="B62" t="s">
        <v>77</v>
      </c>
      <c r="C62" t="s">
        <v>726</v>
      </c>
      <c r="D62" s="92">
        <v>30000</v>
      </c>
      <c r="E62" s="92">
        <f t="shared" si="0"/>
        <v>820000</v>
      </c>
      <c r="G62" s="121"/>
      <c r="K62" s="92" t="str">
        <f t="shared" si="1"/>
        <v/>
      </c>
      <c r="L62" s="2"/>
    </row>
    <row r="63" spans="1:12" ht="13.5" x14ac:dyDescent="0.15">
      <c r="A63" s="103">
        <v>41269</v>
      </c>
      <c r="B63" t="s">
        <v>77</v>
      </c>
      <c r="C63" t="s">
        <v>489</v>
      </c>
      <c r="D63" s="92">
        <v>50000</v>
      </c>
      <c r="E63" s="92">
        <f t="shared" si="0"/>
        <v>870000</v>
      </c>
      <c r="K63" s="92" t="str">
        <f t="shared" si="1"/>
        <v/>
      </c>
    </row>
    <row r="64" spans="1:12" ht="13.5" x14ac:dyDescent="0.15">
      <c r="A64" s="103">
        <v>41270</v>
      </c>
      <c r="B64" t="s">
        <v>142</v>
      </c>
      <c r="C64" t="s">
        <v>727</v>
      </c>
      <c r="D64" s="92">
        <v>30000</v>
      </c>
      <c r="E64" s="92">
        <f t="shared" si="0"/>
        <v>900000</v>
      </c>
      <c r="K64" s="92" t="str">
        <f t="shared" si="1"/>
        <v/>
      </c>
    </row>
    <row r="65" spans="1:11" ht="13.5" x14ac:dyDescent="0.15">
      <c r="A65" s="103">
        <v>41271</v>
      </c>
      <c r="B65" t="s">
        <v>446</v>
      </c>
      <c r="C65" t="s">
        <v>728</v>
      </c>
      <c r="D65" s="92">
        <v>30000</v>
      </c>
      <c r="E65" s="92">
        <f t="shared" si="0"/>
        <v>930000</v>
      </c>
      <c r="K65" s="92" t="str">
        <f t="shared" si="1"/>
        <v/>
      </c>
    </row>
    <row r="66" spans="1:11" ht="13.5" x14ac:dyDescent="0.15">
      <c r="A66" s="103">
        <v>41271</v>
      </c>
      <c r="B66" t="s">
        <v>142</v>
      </c>
      <c r="C66" t="s">
        <v>782</v>
      </c>
      <c r="D66" s="92">
        <v>30000</v>
      </c>
      <c r="E66" s="92">
        <f t="shared" si="0"/>
        <v>960000</v>
      </c>
      <c r="K66" s="92" t="str">
        <f t="shared" si="1"/>
        <v/>
      </c>
    </row>
    <row r="67" spans="1:11" ht="13.5" x14ac:dyDescent="0.15">
      <c r="A67" s="103">
        <v>41271</v>
      </c>
      <c r="B67" t="s">
        <v>142</v>
      </c>
      <c r="C67" t="s">
        <v>783</v>
      </c>
      <c r="D67" s="92">
        <v>10000</v>
      </c>
      <c r="E67" s="92">
        <f t="shared" si="0"/>
        <v>970000</v>
      </c>
      <c r="K67" s="92" t="str">
        <f t="shared" si="1"/>
        <v/>
      </c>
    </row>
    <row r="68" spans="1:11" ht="13.5" x14ac:dyDescent="0.15">
      <c r="E68" s="92" t="str">
        <f t="shared" si="0"/>
        <v/>
      </c>
      <c r="K68" s="92" t="str">
        <f t="shared" si="1"/>
        <v/>
      </c>
    </row>
    <row r="69" spans="1:11" ht="13.5" x14ac:dyDescent="0.15">
      <c r="E69" s="92" t="str">
        <f t="shared" si="0"/>
        <v/>
      </c>
      <c r="K69" s="92" t="str">
        <f t="shared" si="1"/>
        <v/>
      </c>
    </row>
    <row r="70" spans="1:11" ht="13.5" x14ac:dyDescent="0.15">
      <c r="E70" s="92" t="str">
        <f t="shared" ref="E70:E132" si="2">IF(D70="","",D70+E69)</f>
        <v/>
      </c>
      <c r="K70" s="92" t="str">
        <f t="shared" si="1"/>
        <v/>
      </c>
    </row>
    <row r="71" spans="1:11" ht="13.5" x14ac:dyDescent="0.15">
      <c r="E71" s="92" t="str">
        <f t="shared" si="2"/>
        <v/>
      </c>
      <c r="K71" s="92" t="str">
        <f t="shared" si="1"/>
        <v/>
      </c>
    </row>
    <row r="72" spans="1:11" ht="14.25" thickBot="1" x14ac:dyDescent="0.2">
      <c r="A72" s="120"/>
      <c r="B72" s="119"/>
      <c r="C72" s="119"/>
      <c r="D72" s="116"/>
      <c r="E72" s="116" t="str">
        <f>IF(D72="","",D72+E71)</f>
        <v/>
      </c>
      <c r="F72" s="119"/>
      <c r="G72" s="120"/>
      <c r="H72" s="119"/>
      <c r="I72" s="119"/>
      <c r="J72" s="116"/>
      <c r="K72" s="116" t="str">
        <f t="shared" si="1"/>
        <v/>
      </c>
    </row>
    <row r="73" spans="1:11" ht="14.25" thickTop="1" x14ac:dyDescent="0.15">
      <c r="A73" s="103" t="s">
        <v>492</v>
      </c>
      <c r="E73" s="92">
        <v>600000</v>
      </c>
      <c r="G73" s="103" t="s">
        <v>492</v>
      </c>
      <c r="K73" s="92" t="str">
        <f t="shared" ref="K73:K136" si="3">IF(J73="","",J73+K72)</f>
        <v/>
      </c>
    </row>
    <row r="74" spans="1:11" ht="13.5" x14ac:dyDescent="0.15">
      <c r="A74" s="103">
        <v>41290</v>
      </c>
      <c r="B74" t="s">
        <v>77</v>
      </c>
      <c r="C74" t="s">
        <v>787</v>
      </c>
      <c r="D74" s="92">
        <v>10000</v>
      </c>
      <c r="E74" s="92">
        <f>IF(D74="","",D74)</f>
        <v>10000</v>
      </c>
      <c r="G74" s="103">
        <v>41283</v>
      </c>
      <c r="H74" t="s">
        <v>729</v>
      </c>
      <c r="I74" t="s">
        <v>754</v>
      </c>
      <c r="J74" s="92">
        <v>600000</v>
      </c>
      <c r="K74" s="92">
        <f>IF(J74="","",J74)</f>
        <v>600000</v>
      </c>
    </row>
    <row r="75" spans="1:11" ht="13.5" x14ac:dyDescent="0.15">
      <c r="A75" s="103">
        <v>41291</v>
      </c>
      <c r="B75" t="s">
        <v>77</v>
      </c>
      <c r="C75" t="s">
        <v>494</v>
      </c>
      <c r="D75" s="92">
        <v>30000</v>
      </c>
      <c r="E75" s="92">
        <f>IF(D75="","",D75+E74)</f>
        <v>40000</v>
      </c>
      <c r="G75" s="103">
        <v>41362</v>
      </c>
      <c r="H75" t="s">
        <v>729</v>
      </c>
      <c r="I75" t="s">
        <v>754</v>
      </c>
      <c r="J75" s="92">
        <v>160000</v>
      </c>
      <c r="K75" s="92">
        <f t="shared" si="3"/>
        <v>760000</v>
      </c>
    </row>
    <row r="76" spans="1:11" ht="13.5" x14ac:dyDescent="0.15">
      <c r="A76" s="103">
        <v>41331</v>
      </c>
      <c r="B76" t="s">
        <v>495</v>
      </c>
      <c r="C76" t="s">
        <v>791</v>
      </c>
      <c r="D76" s="92">
        <v>10000</v>
      </c>
      <c r="E76" s="92">
        <f t="shared" si="2"/>
        <v>50000</v>
      </c>
      <c r="G76" s="103">
        <v>41612</v>
      </c>
      <c r="H76" t="s">
        <v>729</v>
      </c>
      <c r="I76" t="s">
        <v>823</v>
      </c>
      <c r="J76" s="92">
        <v>239000</v>
      </c>
      <c r="K76" s="92">
        <f t="shared" si="3"/>
        <v>999000</v>
      </c>
    </row>
    <row r="77" spans="1:11" ht="13.5" x14ac:dyDescent="0.15">
      <c r="A77" s="103">
        <v>41339</v>
      </c>
      <c r="B77" t="s">
        <v>497</v>
      </c>
      <c r="C77" t="s">
        <v>498</v>
      </c>
      <c r="D77" s="92">
        <v>10000</v>
      </c>
      <c r="E77" s="92">
        <f t="shared" si="2"/>
        <v>60000</v>
      </c>
      <c r="G77" s="103">
        <v>41633</v>
      </c>
      <c r="H77" t="s">
        <v>729</v>
      </c>
      <c r="I77" t="s">
        <v>823</v>
      </c>
      <c r="J77" s="92">
        <v>240000</v>
      </c>
      <c r="K77" s="92">
        <f t="shared" si="3"/>
        <v>1239000</v>
      </c>
    </row>
    <row r="78" spans="1:11" ht="13.5" x14ac:dyDescent="0.15">
      <c r="A78" s="103">
        <v>41344</v>
      </c>
      <c r="B78" t="s">
        <v>142</v>
      </c>
      <c r="C78" t="s">
        <v>793</v>
      </c>
      <c r="D78" s="92">
        <v>30000</v>
      </c>
      <c r="E78" s="92">
        <f t="shared" si="2"/>
        <v>90000</v>
      </c>
      <c r="K78" s="92" t="str">
        <f t="shared" si="3"/>
        <v/>
      </c>
    </row>
    <row r="79" spans="1:11" ht="13.5" x14ac:dyDescent="0.15">
      <c r="A79" s="103">
        <v>41344</v>
      </c>
      <c r="B79" t="s">
        <v>409</v>
      </c>
      <c r="C79" t="s">
        <v>795</v>
      </c>
      <c r="D79" s="92">
        <v>50000</v>
      </c>
      <c r="E79" s="92">
        <f t="shared" si="2"/>
        <v>140000</v>
      </c>
      <c r="K79" s="92" t="str">
        <f t="shared" si="3"/>
        <v/>
      </c>
    </row>
    <row r="80" spans="1:11" ht="13.5" x14ac:dyDescent="0.15">
      <c r="A80" s="103">
        <v>41344</v>
      </c>
      <c r="B80" t="s">
        <v>409</v>
      </c>
      <c r="C80" t="s">
        <v>796</v>
      </c>
      <c r="D80" s="92">
        <v>10000</v>
      </c>
      <c r="E80" s="92">
        <f t="shared" si="2"/>
        <v>150000</v>
      </c>
      <c r="K80" s="92" t="str">
        <f t="shared" si="3"/>
        <v/>
      </c>
    </row>
    <row r="81" spans="1:11" ht="13.5" x14ac:dyDescent="0.15">
      <c r="A81" s="103">
        <v>41344</v>
      </c>
      <c r="B81" t="s">
        <v>409</v>
      </c>
      <c r="C81" t="s">
        <v>797</v>
      </c>
      <c r="D81" s="92">
        <v>10000</v>
      </c>
      <c r="E81" s="92">
        <f t="shared" si="2"/>
        <v>160000</v>
      </c>
      <c r="K81" s="92" t="str">
        <f t="shared" si="3"/>
        <v/>
      </c>
    </row>
    <row r="82" spans="1:11" ht="13.5" x14ac:dyDescent="0.15">
      <c r="A82" s="103">
        <v>41460</v>
      </c>
      <c r="B82" t="s">
        <v>407</v>
      </c>
      <c r="C82" t="s">
        <v>806</v>
      </c>
      <c r="D82" s="92">
        <v>30000</v>
      </c>
      <c r="E82" s="92">
        <f t="shared" si="2"/>
        <v>190000</v>
      </c>
      <c r="K82" s="92" t="str">
        <f t="shared" si="3"/>
        <v/>
      </c>
    </row>
    <row r="83" spans="1:11" ht="13.5" x14ac:dyDescent="0.15">
      <c r="A83" s="103">
        <v>41467</v>
      </c>
      <c r="B83" t="s">
        <v>321</v>
      </c>
      <c r="C83" t="s">
        <v>807</v>
      </c>
      <c r="D83" s="92">
        <v>50000</v>
      </c>
      <c r="E83" s="92">
        <f t="shared" si="2"/>
        <v>240000</v>
      </c>
      <c r="K83" s="92" t="str">
        <f t="shared" si="3"/>
        <v/>
      </c>
    </row>
    <row r="84" spans="1:11" ht="13.5" x14ac:dyDescent="0.15">
      <c r="A84" s="103">
        <v>41480</v>
      </c>
      <c r="B84" t="s">
        <v>142</v>
      </c>
      <c r="C84" t="s">
        <v>810</v>
      </c>
      <c r="D84" s="92">
        <v>50000</v>
      </c>
      <c r="E84" s="92">
        <f t="shared" si="2"/>
        <v>290000</v>
      </c>
      <c r="K84" s="92" t="str">
        <f t="shared" si="3"/>
        <v/>
      </c>
    </row>
    <row r="85" spans="1:11" ht="13.5" x14ac:dyDescent="0.15">
      <c r="A85" s="103">
        <v>41487</v>
      </c>
      <c r="B85" t="s">
        <v>77</v>
      </c>
      <c r="C85" t="s">
        <v>506</v>
      </c>
      <c r="D85" s="92">
        <v>30000</v>
      </c>
      <c r="E85" s="92">
        <f t="shared" si="2"/>
        <v>320000</v>
      </c>
      <c r="K85" s="92" t="str">
        <f t="shared" si="3"/>
        <v/>
      </c>
    </row>
    <row r="86" spans="1:11" ht="13.5" x14ac:dyDescent="0.15">
      <c r="A86" s="103">
        <v>41519</v>
      </c>
      <c r="B86" t="s">
        <v>77</v>
      </c>
      <c r="C86" t="s">
        <v>507</v>
      </c>
      <c r="D86" s="92">
        <v>10000</v>
      </c>
      <c r="E86" s="92">
        <f t="shared" si="2"/>
        <v>330000</v>
      </c>
      <c r="K86" s="92" t="str">
        <f t="shared" si="3"/>
        <v/>
      </c>
    </row>
    <row r="87" spans="1:11" ht="13.5" x14ac:dyDescent="0.15">
      <c r="A87" s="103">
        <v>41536</v>
      </c>
      <c r="B87" t="s">
        <v>142</v>
      </c>
      <c r="C87" t="s">
        <v>242</v>
      </c>
      <c r="D87" s="92">
        <v>30000</v>
      </c>
      <c r="E87" s="92">
        <f t="shared" si="2"/>
        <v>360000</v>
      </c>
      <c r="K87" s="92" t="str">
        <f t="shared" si="3"/>
        <v/>
      </c>
    </row>
    <row r="88" spans="1:11" ht="13.5" x14ac:dyDescent="0.15">
      <c r="A88" s="103">
        <v>41536</v>
      </c>
      <c r="B88" t="s">
        <v>94</v>
      </c>
      <c r="C88" t="s">
        <v>814</v>
      </c>
      <c r="D88" s="92">
        <v>50000</v>
      </c>
      <c r="E88" s="92">
        <f t="shared" si="2"/>
        <v>410000</v>
      </c>
      <c r="K88" s="92" t="str">
        <f t="shared" si="3"/>
        <v/>
      </c>
    </row>
    <row r="89" spans="1:11" ht="13.5" x14ac:dyDescent="0.15">
      <c r="A89" s="103">
        <v>41550</v>
      </c>
      <c r="B89" t="s">
        <v>80</v>
      </c>
      <c r="C89" t="s">
        <v>815</v>
      </c>
      <c r="D89" s="92">
        <v>10000</v>
      </c>
      <c r="E89" s="92">
        <f t="shared" si="2"/>
        <v>420000</v>
      </c>
      <c r="K89" s="92" t="str">
        <f t="shared" si="3"/>
        <v/>
      </c>
    </row>
    <row r="90" spans="1:11" ht="13.5" x14ac:dyDescent="0.15">
      <c r="A90" s="103">
        <v>41550</v>
      </c>
      <c r="B90" t="s">
        <v>80</v>
      </c>
      <c r="C90" t="s">
        <v>816</v>
      </c>
      <c r="D90" s="92">
        <v>9000</v>
      </c>
      <c r="E90" s="92">
        <f t="shared" si="2"/>
        <v>429000</v>
      </c>
      <c r="K90" s="92" t="str">
        <f t="shared" si="3"/>
        <v/>
      </c>
    </row>
    <row r="91" spans="1:11" ht="13.5" x14ac:dyDescent="0.15">
      <c r="A91" s="103">
        <v>41604</v>
      </c>
      <c r="B91" t="s">
        <v>321</v>
      </c>
      <c r="C91" t="s">
        <v>510</v>
      </c>
      <c r="D91" s="92">
        <v>10000</v>
      </c>
      <c r="E91" s="92">
        <f t="shared" si="2"/>
        <v>439000</v>
      </c>
      <c r="K91" s="92" t="str">
        <f t="shared" si="3"/>
        <v/>
      </c>
    </row>
    <row r="92" spans="1:11" ht="13.5" x14ac:dyDescent="0.15">
      <c r="A92" s="103">
        <v>41618</v>
      </c>
      <c r="B92" t="s">
        <v>142</v>
      </c>
      <c r="C92" t="s">
        <v>824</v>
      </c>
      <c r="D92" s="92">
        <v>10000</v>
      </c>
      <c r="E92" s="92">
        <f t="shared" si="2"/>
        <v>449000</v>
      </c>
      <c r="K92" s="92" t="str">
        <f t="shared" si="3"/>
        <v/>
      </c>
    </row>
    <row r="93" spans="1:11" ht="13.5" x14ac:dyDescent="0.15">
      <c r="A93" s="103">
        <v>41632</v>
      </c>
      <c r="B93" t="s">
        <v>77</v>
      </c>
      <c r="C93" t="s">
        <v>825</v>
      </c>
      <c r="D93" s="92">
        <v>50000</v>
      </c>
      <c r="E93" s="92">
        <f t="shared" si="2"/>
        <v>499000</v>
      </c>
      <c r="K93" s="92" t="str">
        <f t="shared" si="3"/>
        <v/>
      </c>
    </row>
    <row r="94" spans="1:11" ht="13.5" x14ac:dyDescent="0.15">
      <c r="A94" s="103">
        <v>41632</v>
      </c>
      <c r="B94" t="s">
        <v>77</v>
      </c>
      <c r="C94" t="s">
        <v>826</v>
      </c>
      <c r="D94" s="92">
        <v>30000</v>
      </c>
      <c r="E94" s="92">
        <f t="shared" si="2"/>
        <v>529000</v>
      </c>
      <c r="K94" s="92" t="str">
        <f t="shared" si="3"/>
        <v/>
      </c>
    </row>
    <row r="95" spans="1:11" ht="13.5" x14ac:dyDescent="0.15">
      <c r="A95" s="103">
        <v>41632</v>
      </c>
      <c r="B95" t="s">
        <v>77</v>
      </c>
      <c r="C95" t="s">
        <v>827</v>
      </c>
      <c r="D95" s="92">
        <v>10000</v>
      </c>
      <c r="E95" s="92">
        <f t="shared" si="2"/>
        <v>539000</v>
      </c>
      <c r="K95" s="92" t="str">
        <f t="shared" si="3"/>
        <v/>
      </c>
    </row>
    <row r="96" spans="1:11" ht="13.5" x14ac:dyDescent="0.15">
      <c r="A96" s="103">
        <v>41632</v>
      </c>
      <c r="B96" t="s">
        <v>77</v>
      </c>
      <c r="C96" t="s">
        <v>828</v>
      </c>
      <c r="D96" s="92">
        <v>10000</v>
      </c>
      <c r="E96" s="92">
        <f t="shared" si="2"/>
        <v>549000</v>
      </c>
      <c r="K96" s="92" t="str">
        <f t="shared" si="3"/>
        <v/>
      </c>
    </row>
    <row r="97" spans="1:11" ht="13.5" x14ac:dyDescent="0.15">
      <c r="A97" s="103">
        <v>41632</v>
      </c>
      <c r="B97" t="s">
        <v>77</v>
      </c>
      <c r="C97" t="s">
        <v>829</v>
      </c>
      <c r="D97" s="92">
        <v>30000</v>
      </c>
      <c r="E97" s="92">
        <f t="shared" si="2"/>
        <v>579000</v>
      </c>
      <c r="K97" s="92" t="str">
        <f t="shared" si="3"/>
        <v/>
      </c>
    </row>
    <row r="98" spans="1:11" ht="13.5" x14ac:dyDescent="0.15">
      <c r="A98" s="103">
        <v>41632</v>
      </c>
      <c r="B98" t="s">
        <v>77</v>
      </c>
      <c r="C98" t="s">
        <v>830</v>
      </c>
      <c r="D98" s="92">
        <v>30000</v>
      </c>
      <c r="E98" s="92">
        <f t="shared" si="2"/>
        <v>609000</v>
      </c>
      <c r="K98" s="92" t="str">
        <f t="shared" si="3"/>
        <v/>
      </c>
    </row>
    <row r="99" spans="1:11" ht="13.5" x14ac:dyDescent="0.15">
      <c r="A99" s="103">
        <v>41632</v>
      </c>
      <c r="B99" t="s">
        <v>77</v>
      </c>
      <c r="C99" t="s">
        <v>831</v>
      </c>
      <c r="D99" s="92">
        <v>50000</v>
      </c>
      <c r="E99" s="92">
        <f t="shared" si="2"/>
        <v>659000</v>
      </c>
      <c r="K99" s="92" t="str">
        <f t="shared" si="3"/>
        <v/>
      </c>
    </row>
    <row r="100" spans="1:11" ht="13.5" x14ac:dyDescent="0.15">
      <c r="A100" s="103">
        <v>41633</v>
      </c>
      <c r="B100" t="s">
        <v>142</v>
      </c>
      <c r="C100" t="s">
        <v>835</v>
      </c>
      <c r="D100" s="92">
        <v>10000</v>
      </c>
      <c r="E100" s="92">
        <f t="shared" si="2"/>
        <v>669000</v>
      </c>
      <c r="K100" s="92" t="str">
        <f t="shared" si="3"/>
        <v/>
      </c>
    </row>
    <row r="101" spans="1:11" ht="13.5" x14ac:dyDescent="0.15">
      <c r="A101" s="103">
        <v>41634</v>
      </c>
      <c r="B101" t="s">
        <v>142</v>
      </c>
      <c r="C101" t="s">
        <v>836</v>
      </c>
      <c r="D101" s="92">
        <v>10000</v>
      </c>
      <c r="E101" s="92">
        <f t="shared" si="2"/>
        <v>679000</v>
      </c>
      <c r="K101" s="92" t="str">
        <f t="shared" si="3"/>
        <v/>
      </c>
    </row>
    <row r="102" spans="1:11" ht="13.5" x14ac:dyDescent="0.15">
      <c r="A102" s="103">
        <v>41634</v>
      </c>
      <c r="B102" t="s">
        <v>446</v>
      </c>
      <c r="C102" t="s">
        <v>837</v>
      </c>
      <c r="D102" s="92">
        <v>30000</v>
      </c>
      <c r="E102" s="92">
        <f t="shared" si="2"/>
        <v>709000</v>
      </c>
      <c r="K102" s="92" t="str">
        <f t="shared" si="3"/>
        <v/>
      </c>
    </row>
    <row r="103" spans="1:11" ht="13.5" x14ac:dyDescent="0.15">
      <c r="A103" s="103">
        <v>42000</v>
      </c>
      <c r="B103" t="s">
        <v>495</v>
      </c>
      <c r="C103" t="s">
        <v>838</v>
      </c>
      <c r="D103" s="92">
        <v>10000</v>
      </c>
      <c r="E103" s="92">
        <f t="shared" si="2"/>
        <v>719000</v>
      </c>
      <c r="K103" s="92" t="str">
        <f t="shared" si="3"/>
        <v/>
      </c>
    </row>
    <row r="104" spans="1:11" ht="13.5" x14ac:dyDescent="0.15">
      <c r="E104" s="92" t="str">
        <f t="shared" si="2"/>
        <v/>
      </c>
      <c r="K104" s="92" t="str">
        <f t="shared" si="3"/>
        <v/>
      </c>
    </row>
    <row r="105" spans="1:11" ht="13.5" x14ac:dyDescent="0.15">
      <c r="E105" s="92" t="str">
        <f t="shared" si="2"/>
        <v/>
      </c>
      <c r="K105" s="92" t="str">
        <f t="shared" si="3"/>
        <v/>
      </c>
    </row>
    <row r="106" spans="1:11" ht="13.5" x14ac:dyDescent="0.15">
      <c r="E106" s="92" t="str">
        <f t="shared" si="2"/>
        <v/>
      </c>
      <c r="K106" s="92" t="str">
        <f t="shared" si="3"/>
        <v/>
      </c>
    </row>
    <row r="107" spans="1:11" ht="13.5" x14ac:dyDescent="0.15">
      <c r="E107" s="92" t="str">
        <f t="shared" si="2"/>
        <v/>
      </c>
      <c r="K107" s="92" t="str">
        <f t="shared" si="3"/>
        <v/>
      </c>
    </row>
    <row r="108" spans="1:11" ht="13.5" x14ac:dyDescent="0.15">
      <c r="E108" s="92" t="str">
        <f t="shared" si="2"/>
        <v/>
      </c>
      <c r="K108" s="92" t="str">
        <f t="shared" si="3"/>
        <v/>
      </c>
    </row>
    <row r="109" spans="1:11" ht="13.5" x14ac:dyDescent="0.15">
      <c r="E109" s="92" t="str">
        <f t="shared" si="2"/>
        <v/>
      </c>
      <c r="K109" s="92" t="str">
        <f t="shared" si="3"/>
        <v/>
      </c>
    </row>
    <row r="110" spans="1:11" ht="14.25" thickBot="1" x14ac:dyDescent="0.2">
      <c r="A110" s="120"/>
      <c r="B110" s="119"/>
      <c r="C110" s="119"/>
      <c r="D110" s="116"/>
      <c r="E110" s="116" t="str">
        <f>IF(D110="","",D110+E109)</f>
        <v/>
      </c>
      <c r="F110" s="119"/>
      <c r="G110" s="120"/>
      <c r="H110" s="119"/>
      <c r="I110" s="119"/>
      <c r="J110" s="116"/>
      <c r="K110" s="116" t="str">
        <f t="shared" si="3"/>
        <v/>
      </c>
    </row>
    <row r="111" spans="1:11" ht="14.25" thickTop="1" x14ac:dyDescent="0.15">
      <c r="A111" s="103" t="s">
        <v>522</v>
      </c>
      <c r="E111" s="92">
        <v>10000</v>
      </c>
      <c r="G111" s="103" t="s">
        <v>522</v>
      </c>
      <c r="K111" s="92" t="str">
        <f t="shared" si="3"/>
        <v/>
      </c>
    </row>
    <row r="112" spans="1:11" ht="13.5" x14ac:dyDescent="0.15">
      <c r="A112" s="103">
        <v>41687</v>
      </c>
      <c r="B112" t="s">
        <v>419</v>
      </c>
      <c r="C112" t="s">
        <v>842</v>
      </c>
      <c r="D112" s="92">
        <v>10000</v>
      </c>
      <c r="E112" s="92">
        <f>IF(D112="","",D112)</f>
        <v>10000</v>
      </c>
      <c r="G112" s="103">
        <v>41726</v>
      </c>
      <c r="H112" t="s">
        <v>729</v>
      </c>
      <c r="I112" t="s">
        <v>823</v>
      </c>
      <c r="J112" s="92">
        <v>290000</v>
      </c>
      <c r="K112" s="92">
        <f>IF(J112="","",J112)</f>
        <v>290000</v>
      </c>
    </row>
    <row r="113" spans="1:11" ht="13.5" x14ac:dyDescent="0.15">
      <c r="A113" s="103">
        <v>41723</v>
      </c>
      <c r="B113" t="s">
        <v>77</v>
      </c>
      <c r="C113" t="s">
        <v>524</v>
      </c>
      <c r="D113" s="92">
        <v>30000</v>
      </c>
      <c r="E113" s="92">
        <f t="shared" si="2"/>
        <v>40000</v>
      </c>
      <c r="G113" s="103">
        <v>41759</v>
      </c>
      <c r="H113" t="s">
        <v>729</v>
      </c>
      <c r="I113" t="s">
        <v>823</v>
      </c>
      <c r="J113" s="92">
        <v>130000</v>
      </c>
      <c r="K113" s="92">
        <f t="shared" si="3"/>
        <v>420000</v>
      </c>
    </row>
    <row r="114" spans="1:11" ht="13.5" x14ac:dyDescent="0.15">
      <c r="A114" s="103">
        <v>41726</v>
      </c>
      <c r="B114" t="s">
        <v>497</v>
      </c>
      <c r="C114" t="s">
        <v>844</v>
      </c>
      <c r="D114" s="92">
        <v>10000</v>
      </c>
      <c r="E114" s="92">
        <f t="shared" si="2"/>
        <v>50000</v>
      </c>
      <c r="G114" s="103">
        <v>41851</v>
      </c>
      <c r="H114" t="s">
        <v>729</v>
      </c>
      <c r="I114" t="s">
        <v>823</v>
      </c>
      <c r="J114" s="92">
        <v>150000</v>
      </c>
      <c r="K114" s="92">
        <f t="shared" si="3"/>
        <v>570000</v>
      </c>
    </row>
    <row r="115" spans="1:11" ht="13.5" x14ac:dyDescent="0.15">
      <c r="A115" s="103">
        <v>41726</v>
      </c>
      <c r="B115" t="s">
        <v>142</v>
      </c>
      <c r="C115" t="s">
        <v>845</v>
      </c>
      <c r="D115" s="92">
        <v>30000</v>
      </c>
      <c r="E115" s="92">
        <f t="shared" si="2"/>
        <v>80000</v>
      </c>
      <c r="G115" s="103">
        <v>41982</v>
      </c>
      <c r="H115" t="s">
        <v>729</v>
      </c>
      <c r="I115" t="s">
        <v>823</v>
      </c>
      <c r="J115" s="92">
        <v>170000</v>
      </c>
      <c r="K115" s="92">
        <f t="shared" si="3"/>
        <v>740000</v>
      </c>
    </row>
    <row r="116" spans="1:11" ht="13.5" x14ac:dyDescent="0.15">
      <c r="A116" s="103">
        <v>41726</v>
      </c>
      <c r="B116" t="s">
        <v>409</v>
      </c>
      <c r="C116" t="s">
        <v>846</v>
      </c>
      <c r="D116" s="92">
        <v>50000</v>
      </c>
      <c r="E116" s="92">
        <f t="shared" si="2"/>
        <v>130000</v>
      </c>
      <c r="G116" s="103">
        <v>41995</v>
      </c>
      <c r="H116" t="s">
        <v>729</v>
      </c>
      <c r="I116" t="s">
        <v>823</v>
      </c>
      <c r="J116" s="92">
        <v>90000</v>
      </c>
      <c r="K116" s="92">
        <f t="shared" si="3"/>
        <v>830000</v>
      </c>
    </row>
    <row r="117" spans="1:11" ht="13.5" x14ac:dyDescent="0.15">
      <c r="A117" s="103">
        <v>41726</v>
      </c>
      <c r="B117" t="s">
        <v>409</v>
      </c>
      <c r="C117" t="s">
        <v>847</v>
      </c>
      <c r="D117" s="92">
        <v>50000</v>
      </c>
      <c r="E117" s="92">
        <f t="shared" si="2"/>
        <v>180000</v>
      </c>
      <c r="K117" s="92" t="str">
        <f t="shared" si="3"/>
        <v/>
      </c>
    </row>
    <row r="118" spans="1:11" ht="13.5" x14ac:dyDescent="0.15">
      <c r="A118" s="103">
        <v>41726</v>
      </c>
      <c r="B118" t="s">
        <v>529</v>
      </c>
      <c r="C118" t="s">
        <v>848</v>
      </c>
      <c r="D118" s="92">
        <v>50000</v>
      </c>
      <c r="E118" s="92">
        <f t="shared" si="2"/>
        <v>230000</v>
      </c>
      <c r="K118" s="92" t="str">
        <f t="shared" si="3"/>
        <v/>
      </c>
    </row>
    <row r="119" spans="1:11" ht="13.5" x14ac:dyDescent="0.15">
      <c r="A119" s="103">
        <v>41726</v>
      </c>
      <c r="B119" t="s">
        <v>529</v>
      </c>
      <c r="C119" t="s">
        <v>849</v>
      </c>
      <c r="D119" s="92">
        <v>30000</v>
      </c>
      <c r="E119" s="92">
        <f t="shared" si="2"/>
        <v>260000</v>
      </c>
      <c r="K119" s="92" t="str">
        <f t="shared" si="3"/>
        <v/>
      </c>
    </row>
    <row r="120" spans="1:11" ht="13.5" x14ac:dyDescent="0.15">
      <c r="A120" s="103">
        <v>41726</v>
      </c>
      <c r="B120" t="s">
        <v>529</v>
      </c>
      <c r="C120" t="s">
        <v>850</v>
      </c>
      <c r="D120" s="92">
        <v>10000</v>
      </c>
      <c r="E120" s="92">
        <f t="shared" si="2"/>
        <v>270000</v>
      </c>
      <c r="K120" s="92" t="str">
        <f t="shared" si="3"/>
        <v/>
      </c>
    </row>
    <row r="121" spans="1:11" ht="13.5" x14ac:dyDescent="0.15">
      <c r="A121" s="103">
        <v>41729</v>
      </c>
      <c r="B121" t="s">
        <v>419</v>
      </c>
      <c r="C121" t="s">
        <v>851</v>
      </c>
      <c r="D121" s="92">
        <v>50000</v>
      </c>
      <c r="E121" s="92">
        <f t="shared" si="2"/>
        <v>320000</v>
      </c>
      <c r="K121" s="92" t="str">
        <f t="shared" si="3"/>
        <v/>
      </c>
    </row>
    <row r="122" spans="1:11" ht="13.5" x14ac:dyDescent="0.15">
      <c r="A122" s="103">
        <v>41771</v>
      </c>
      <c r="B122" t="s">
        <v>142</v>
      </c>
      <c r="C122" t="s">
        <v>534</v>
      </c>
      <c r="D122" s="92">
        <v>50000</v>
      </c>
      <c r="E122" s="92">
        <f t="shared" si="2"/>
        <v>370000</v>
      </c>
      <c r="K122" s="92" t="str">
        <f t="shared" si="3"/>
        <v/>
      </c>
    </row>
    <row r="123" spans="1:11" ht="13.5" x14ac:dyDescent="0.15">
      <c r="A123" s="103">
        <v>41771</v>
      </c>
      <c r="B123" t="s">
        <v>142</v>
      </c>
      <c r="C123" t="s">
        <v>535</v>
      </c>
      <c r="D123" s="92">
        <v>10000</v>
      </c>
      <c r="E123" s="92">
        <f t="shared" si="2"/>
        <v>380000</v>
      </c>
      <c r="K123" s="92" t="str">
        <f t="shared" si="3"/>
        <v/>
      </c>
    </row>
    <row r="124" spans="1:11" ht="13.5" x14ac:dyDescent="0.15">
      <c r="A124" s="103">
        <v>41785</v>
      </c>
      <c r="B124" t="s">
        <v>407</v>
      </c>
      <c r="C124" t="s">
        <v>855</v>
      </c>
      <c r="D124" s="92">
        <v>30000</v>
      </c>
      <c r="E124" s="92">
        <f t="shared" si="2"/>
        <v>410000</v>
      </c>
      <c r="K124" s="92" t="str">
        <f t="shared" si="3"/>
        <v/>
      </c>
    </row>
    <row r="125" spans="1:11" ht="13.5" x14ac:dyDescent="0.15">
      <c r="A125" s="103">
        <v>41789</v>
      </c>
      <c r="B125" t="s">
        <v>409</v>
      </c>
      <c r="C125" t="s">
        <v>860</v>
      </c>
      <c r="D125" s="92">
        <v>10000</v>
      </c>
      <c r="E125" s="92">
        <f t="shared" si="2"/>
        <v>420000</v>
      </c>
      <c r="K125" s="92" t="str">
        <f t="shared" si="3"/>
        <v/>
      </c>
    </row>
    <row r="126" spans="1:11" ht="13.5" x14ac:dyDescent="0.15">
      <c r="A126" s="103">
        <v>41792</v>
      </c>
      <c r="B126" t="s">
        <v>321</v>
      </c>
      <c r="C126" t="s">
        <v>861</v>
      </c>
      <c r="D126" s="92">
        <v>50000</v>
      </c>
      <c r="E126" s="92">
        <f t="shared" si="2"/>
        <v>470000</v>
      </c>
      <c r="K126" s="92" t="str">
        <f t="shared" si="3"/>
        <v/>
      </c>
    </row>
    <row r="127" spans="1:11" ht="13.5" x14ac:dyDescent="0.15">
      <c r="A127" s="103">
        <v>41891</v>
      </c>
      <c r="B127" t="s">
        <v>77</v>
      </c>
      <c r="C127" t="s">
        <v>865</v>
      </c>
      <c r="D127" s="92">
        <v>10000</v>
      </c>
      <c r="E127" s="92">
        <f t="shared" si="2"/>
        <v>480000</v>
      </c>
      <c r="K127" s="92" t="str">
        <f t="shared" si="3"/>
        <v/>
      </c>
    </row>
    <row r="128" spans="1:11" ht="13.5" x14ac:dyDescent="0.15">
      <c r="A128" s="103">
        <v>41907</v>
      </c>
      <c r="B128" t="s">
        <v>94</v>
      </c>
      <c r="C128" t="s">
        <v>866</v>
      </c>
      <c r="D128" s="92">
        <v>50000</v>
      </c>
      <c r="E128" s="92">
        <f t="shared" si="2"/>
        <v>530000</v>
      </c>
      <c r="K128" s="92" t="str">
        <f t="shared" si="3"/>
        <v/>
      </c>
    </row>
    <row r="129" spans="1:11" ht="13.5" x14ac:dyDescent="0.15">
      <c r="A129" s="103">
        <v>41907</v>
      </c>
      <c r="B129" t="s">
        <v>77</v>
      </c>
      <c r="C129" t="s">
        <v>867</v>
      </c>
      <c r="D129" s="92">
        <v>30000</v>
      </c>
      <c r="E129" s="92">
        <f t="shared" si="2"/>
        <v>560000</v>
      </c>
      <c r="K129" s="92" t="str">
        <f t="shared" si="3"/>
        <v/>
      </c>
    </row>
    <row r="130" spans="1:11" ht="13.5" x14ac:dyDescent="0.15">
      <c r="A130" s="103">
        <v>41927</v>
      </c>
      <c r="B130" t="s">
        <v>147</v>
      </c>
      <c r="C130" t="s">
        <v>868</v>
      </c>
      <c r="D130" s="92">
        <v>50000</v>
      </c>
      <c r="E130" s="92">
        <f t="shared" si="2"/>
        <v>610000</v>
      </c>
      <c r="K130" s="92" t="str">
        <f t="shared" si="3"/>
        <v/>
      </c>
    </row>
    <row r="131" spans="1:11" ht="13.5" x14ac:dyDescent="0.15">
      <c r="A131" s="103">
        <v>41939</v>
      </c>
      <c r="B131" t="s">
        <v>869</v>
      </c>
      <c r="C131" t="s">
        <v>870</v>
      </c>
      <c r="D131" s="92">
        <v>30000</v>
      </c>
      <c r="E131" s="92">
        <f t="shared" si="2"/>
        <v>640000</v>
      </c>
      <c r="K131" s="92" t="str">
        <f t="shared" si="3"/>
        <v/>
      </c>
    </row>
    <row r="132" spans="1:11" ht="13.5" x14ac:dyDescent="0.15">
      <c r="A132" s="103">
        <v>41956</v>
      </c>
      <c r="B132" t="s">
        <v>142</v>
      </c>
      <c r="C132" t="s">
        <v>871</v>
      </c>
      <c r="D132" s="92">
        <v>50000</v>
      </c>
      <c r="E132" s="92">
        <f t="shared" si="2"/>
        <v>690000</v>
      </c>
      <c r="K132" s="92" t="str">
        <f t="shared" si="3"/>
        <v/>
      </c>
    </row>
    <row r="133" spans="1:11" ht="13.5" x14ac:dyDescent="0.15">
      <c r="A133" s="103">
        <v>41960</v>
      </c>
      <c r="B133" t="s">
        <v>446</v>
      </c>
      <c r="C133" t="s">
        <v>872</v>
      </c>
      <c r="D133" s="92">
        <v>30000</v>
      </c>
      <c r="E133" s="92">
        <f t="shared" ref="E133:E195" si="4">IF(D133="","",D133+E132)</f>
        <v>720000</v>
      </c>
      <c r="K133" s="92" t="str">
        <f t="shared" si="3"/>
        <v/>
      </c>
    </row>
    <row r="134" spans="1:11" ht="13.5" x14ac:dyDescent="0.15">
      <c r="A134" s="103">
        <v>41961</v>
      </c>
      <c r="B134" t="s">
        <v>142</v>
      </c>
      <c r="C134" t="s">
        <v>873</v>
      </c>
      <c r="D134" s="92">
        <v>10000</v>
      </c>
      <c r="E134" s="92">
        <f t="shared" si="4"/>
        <v>730000</v>
      </c>
      <c r="K134" s="92" t="str">
        <f t="shared" si="3"/>
        <v/>
      </c>
    </row>
    <row r="135" spans="1:11" ht="13.5" x14ac:dyDescent="0.15">
      <c r="A135" s="103">
        <v>41999</v>
      </c>
      <c r="B135" t="s">
        <v>77</v>
      </c>
      <c r="C135" t="s">
        <v>875</v>
      </c>
      <c r="D135" s="92">
        <v>10000</v>
      </c>
      <c r="E135" s="92">
        <f t="shared" si="4"/>
        <v>740000</v>
      </c>
      <c r="K135" s="92" t="str">
        <f t="shared" si="3"/>
        <v/>
      </c>
    </row>
    <row r="136" spans="1:11" ht="13.5" x14ac:dyDescent="0.15">
      <c r="A136" s="103">
        <v>41999</v>
      </c>
      <c r="B136" t="s">
        <v>77</v>
      </c>
      <c r="C136" t="s">
        <v>876</v>
      </c>
      <c r="D136" s="92">
        <v>10000</v>
      </c>
      <c r="E136" s="92">
        <f t="shared" si="4"/>
        <v>750000</v>
      </c>
      <c r="K136" s="92" t="str">
        <f t="shared" si="3"/>
        <v/>
      </c>
    </row>
    <row r="137" spans="1:11" ht="13.5" x14ac:dyDescent="0.15">
      <c r="A137" s="103">
        <v>41999</v>
      </c>
      <c r="B137" t="s">
        <v>77</v>
      </c>
      <c r="C137" t="s">
        <v>877</v>
      </c>
      <c r="D137" s="92">
        <v>10000</v>
      </c>
      <c r="E137" s="92">
        <f t="shared" si="4"/>
        <v>760000</v>
      </c>
      <c r="K137" s="92" t="str">
        <f t="shared" ref="K137:K200" si="5">IF(J137="","",J137+K136)</f>
        <v/>
      </c>
    </row>
    <row r="138" spans="1:11" ht="13.5" x14ac:dyDescent="0.15">
      <c r="A138" s="103">
        <v>41999</v>
      </c>
      <c r="B138" t="s">
        <v>77</v>
      </c>
      <c r="C138" t="s">
        <v>878</v>
      </c>
      <c r="D138" s="92">
        <v>30000</v>
      </c>
      <c r="E138" s="92">
        <f t="shared" si="4"/>
        <v>790000</v>
      </c>
      <c r="K138" s="92" t="str">
        <f t="shared" si="5"/>
        <v/>
      </c>
    </row>
    <row r="139" spans="1:11" ht="13.5" x14ac:dyDescent="0.15">
      <c r="A139" s="103">
        <v>41999</v>
      </c>
      <c r="B139" t="s">
        <v>77</v>
      </c>
      <c r="C139" t="s">
        <v>879</v>
      </c>
      <c r="D139" s="92">
        <v>30000</v>
      </c>
      <c r="E139" s="92">
        <f t="shared" si="4"/>
        <v>820000</v>
      </c>
      <c r="K139" s="92" t="str">
        <f t="shared" si="5"/>
        <v/>
      </c>
    </row>
    <row r="140" spans="1:11" ht="13.5" x14ac:dyDescent="0.15">
      <c r="A140" s="103">
        <v>41999</v>
      </c>
      <c r="B140" t="s">
        <v>77</v>
      </c>
      <c r="C140" t="s">
        <v>880</v>
      </c>
      <c r="D140" s="92">
        <v>50000</v>
      </c>
      <c r="E140" s="92">
        <f t="shared" si="4"/>
        <v>870000</v>
      </c>
      <c r="K140" s="92" t="str">
        <f t="shared" si="5"/>
        <v/>
      </c>
    </row>
    <row r="141" spans="1:11" ht="13.5" x14ac:dyDescent="0.15">
      <c r="A141" s="103">
        <v>41999</v>
      </c>
      <c r="B141" t="s">
        <v>77</v>
      </c>
      <c r="C141" t="s">
        <v>415</v>
      </c>
      <c r="D141" s="92">
        <v>10000</v>
      </c>
      <c r="E141" s="92">
        <f t="shared" si="4"/>
        <v>880000</v>
      </c>
      <c r="K141" s="92" t="str">
        <f t="shared" si="5"/>
        <v/>
      </c>
    </row>
    <row r="142" spans="1:11" ht="13.5" x14ac:dyDescent="0.15">
      <c r="A142" s="103">
        <v>41997</v>
      </c>
      <c r="B142" t="s">
        <v>416</v>
      </c>
      <c r="C142" t="s">
        <v>417</v>
      </c>
      <c r="D142" s="92">
        <v>10000</v>
      </c>
      <c r="E142" s="92">
        <f t="shared" si="4"/>
        <v>890000</v>
      </c>
      <c r="K142" s="92" t="str">
        <f t="shared" si="5"/>
        <v/>
      </c>
    </row>
    <row r="143" spans="1:11" ht="13.5" x14ac:dyDescent="0.15">
      <c r="E143" s="92" t="str">
        <f t="shared" si="4"/>
        <v/>
      </c>
      <c r="K143" s="92" t="str">
        <f t="shared" si="5"/>
        <v/>
      </c>
    </row>
    <row r="144" spans="1:11" ht="13.5" x14ac:dyDescent="0.15">
      <c r="E144" s="92" t="str">
        <f t="shared" si="4"/>
        <v/>
      </c>
      <c r="K144" s="92" t="str">
        <f t="shared" si="5"/>
        <v/>
      </c>
    </row>
    <row r="145" spans="1:11" ht="13.5" x14ac:dyDescent="0.15">
      <c r="E145" s="92" t="str">
        <f t="shared" si="4"/>
        <v/>
      </c>
      <c r="K145" s="92" t="str">
        <f t="shared" si="5"/>
        <v/>
      </c>
    </row>
    <row r="146" spans="1:11" ht="14.25" thickBot="1" x14ac:dyDescent="0.2">
      <c r="A146" s="120"/>
      <c r="B146" s="119"/>
      <c r="C146" s="119"/>
      <c r="D146" s="116"/>
      <c r="E146" s="116" t="str">
        <f t="shared" si="4"/>
        <v/>
      </c>
      <c r="F146" s="119"/>
      <c r="G146" s="120"/>
      <c r="H146" s="119"/>
      <c r="I146" s="119"/>
      <c r="J146" s="116"/>
      <c r="K146" s="116" t="str">
        <f t="shared" si="5"/>
        <v/>
      </c>
    </row>
    <row r="147" spans="1:11" ht="14.25" thickTop="1" x14ac:dyDescent="0.15">
      <c r="A147" s="103" t="s">
        <v>546</v>
      </c>
      <c r="E147" s="92" t="str">
        <f t="shared" si="4"/>
        <v/>
      </c>
      <c r="G147" s="103" t="s">
        <v>546</v>
      </c>
      <c r="K147" s="92" t="str">
        <f t="shared" si="5"/>
        <v/>
      </c>
    </row>
    <row r="148" spans="1:11" ht="13.5" x14ac:dyDescent="0.15">
      <c r="A148" s="103">
        <v>42037</v>
      </c>
      <c r="B148" t="s">
        <v>416</v>
      </c>
      <c r="C148" t="s">
        <v>353</v>
      </c>
      <c r="D148" s="92">
        <v>10000</v>
      </c>
      <c r="E148" s="92">
        <f>IF(D148="","",D148)</f>
        <v>10000</v>
      </c>
      <c r="G148" s="103">
        <v>42089</v>
      </c>
      <c r="H148" t="s">
        <v>729</v>
      </c>
      <c r="I148" t="s">
        <v>885</v>
      </c>
      <c r="J148" s="92">
        <v>250000</v>
      </c>
      <c r="K148" s="92">
        <f>IF(J148="","",J148)</f>
        <v>250000</v>
      </c>
    </row>
    <row r="149" spans="1:11" ht="13.5" x14ac:dyDescent="0.15">
      <c r="A149" s="103">
        <v>42044</v>
      </c>
      <c r="B149" t="s">
        <v>321</v>
      </c>
      <c r="C149" t="s">
        <v>355</v>
      </c>
      <c r="D149" s="92">
        <v>10000</v>
      </c>
      <c r="E149" s="92">
        <f>IF(D149="","",D149+E148)</f>
        <v>20000</v>
      </c>
      <c r="G149" s="103">
        <v>42195</v>
      </c>
      <c r="H149" t="s">
        <v>729</v>
      </c>
      <c r="I149" t="s">
        <v>1487</v>
      </c>
      <c r="J149" s="92">
        <v>140000</v>
      </c>
      <c r="K149" s="92">
        <f t="shared" si="5"/>
        <v>390000</v>
      </c>
    </row>
    <row r="150" spans="1:11" ht="13.5" x14ac:dyDescent="0.15">
      <c r="A150" s="103">
        <v>42051</v>
      </c>
      <c r="B150" t="s">
        <v>142</v>
      </c>
      <c r="C150" t="s">
        <v>881</v>
      </c>
      <c r="D150" s="92">
        <v>30000</v>
      </c>
      <c r="E150" s="92">
        <f t="shared" si="4"/>
        <v>50000</v>
      </c>
      <c r="G150" s="103">
        <v>42304</v>
      </c>
      <c r="H150" t="s">
        <v>729</v>
      </c>
      <c r="I150" t="s">
        <v>1487</v>
      </c>
      <c r="J150" s="92">
        <v>150000</v>
      </c>
      <c r="K150" s="92">
        <f t="shared" si="5"/>
        <v>540000</v>
      </c>
    </row>
    <row r="151" spans="1:11" ht="13.5" x14ac:dyDescent="0.15">
      <c r="A151" s="103">
        <v>42065</v>
      </c>
      <c r="B151" t="s">
        <v>419</v>
      </c>
      <c r="C151" t="s">
        <v>882</v>
      </c>
      <c r="D151" s="92">
        <v>10000</v>
      </c>
      <c r="E151" s="92">
        <f t="shared" si="4"/>
        <v>60000</v>
      </c>
      <c r="G151" s="103">
        <v>42347</v>
      </c>
      <c r="H151" t="s">
        <v>729</v>
      </c>
      <c r="I151" t="s">
        <v>1487</v>
      </c>
      <c r="J151" s="92">
        <v>240000</v>
      </c>
      <c r="K151" s="92">
        <f t="shared" si="5"/>
        <v>780000</v>
      </c>
    </row>
    <row r="152" spans="1:11" ht="13.5" x14ac:dyDescent="0.15">
      <c r="A152" s="103">
        <v>42089</v>
      </c>
      <c r="B152" t="s">
        <v>142</v>
      </c>
      <c r="C152" t="s">
        <v>884</v>
      </c>
      <c r="D152" s="92">
        <v>30000</v>
      </c>
      <c r="E152" s="92">
        <f t="shared" si="4"/>
        <v>90000</v>
      </c>
      <c r="G152" s="103">
        <v>42368</v>
      </c>
      <c r="H152" t="s">
        <v>729</v>
      </c>
      <c r="I152" t="s">
        <v>1487</v>
      </c>
      <c r="J152" s="92">
        <v>100000</v>
      </c>
      <c r="K152" s="92">
        <f t="shared" si="5"/>
        <v>880000</v>
      </c>
    </row>
    <row r="153" spans="1:11" ht="13.5" x14ac:dyDescent="0.15">
      <c r="A153" s="103">
        <v>42089</v>
      </c>
      <c r="B153" t="s">
        <v>409</v>
      </c>
      <c r="C153" t="s">
        <v>894</v>
      </c>
      <c r="D153" s="92">
        <v>50000</v>
      </c>
      <c r="E153" s="92">
        <f t="shared" si="4"/>
        <v>140000</v>
      </c>
      <c r="K153" s="92" t="str">
        <f t="shared" si="5"/>
        <v/>
      </c>
    </row>
    <row r="154" spans="1:11" ht="13.5" x14ac:dyDescent="0.15">
      <c r="A154" s="103">
        <v>42135</v>
      </c>
      <c r="B154" t="s">
        <v>142</v>
      </c>
      <c r="C154" t="s">
        <v>890</v>
      </c>
      <c r="D154" s="92">
        <v>50000</v>
      </c>
      <c r="E154" s="92">
        <f t="shared" si="4"/>
        <v>190000</v>
      </c>
      <c r="K154" s="92" t="str">
        <f t="shared" si="5"/>
        <v/>
      </c>
    </row>
    <row r="155" spans="1:11" ht="13.5" x14ac:dyDescent="0.15">
      <c r="A155" s="103">
        <v>42152</v>
      </c>
      <c r="B155" t="s">
        <v>407</v>
      </c>
      <c r="C155" t="s">
        <v>891</v>
      </c>
      <c r="D155" s="92">
        <v>30000</v>
      </c>
      <c r="E155" s="92">
        <f t="shared" si="4"/>
        <v>220000</v>
      </c>
      <c r="K155" s="92" t="str">
        <f t="shared" si="5"/>
        <v/>
      </c>
    </row>
    <row r="156" spans="1:11" ht="13.5" x14ac:dyDescent="0.15">
      <c r="A156" s="103">
        <v>42177</v>
      </c>
      <c r="B156" t="s">
        <v>321</v>
      </c>
      <c r="C156" t="s">
        <v>893</v>
      </c>
      <c r="D156" s="92">
        <v>50000</v>
      </c>
      <c r="E156" s="92">
        <f t="shared" si="4"/>
        <v>270000</v>
      </c>
      <c r="K156" s="92" t="str">
        <f t="shared" si="5"/>
        <v/>
      </c>
    </row>
    <row r="157" spans="1:11" ht="13.5" x14ac:dyDescent="0.15">
      <c r="A157" s="103">
        <v>42241</v>
      </c>
      <c r="B157" t="s">
        <v>77</v>
      </c>
      <c r="C157" t="s">
        <v>1500</v>
      </c>
      <c r="D157" s="92">
        <v>30000</v>
      </c>
      <c r="E157" s="92">
        <f t="shared" si="4"/>
        <v>300000</v>
      </c>
      <c r="K157" s="92" t="str">
        <f t="shared" si="5"/>
        <v/>
      </c>
    </row>
    <row r="158" spans="1:11" ht="13.5" x14ac:dyDescent="0.15">
      <c r="A158" s="103">
        <v>42254</v>
      </c>
      <c r="B158" t="s">
        <v>94</v>
      </c>
      <c r="C158" t="s">
        <v>1513</v>
      </c>
      <c r="D158" s="92">
        <v>50000</v>
      </c>
      <c r="E158" s="92">
        <f t="shared" si="4"/>
        <v>350000</v>
      </c>
      <c r="K158" s="92" t="str">
        <f t="shared" si="5"/>
        <v/>
      </c>
    </row>
    <row r="159" spans="1:11" ht="13.5" x14ac:dyDescent="0.15">
      <c r="A159" s="103">
        <v>42279</v>
      </c>
      <c r="B159" t="s">
        <v>142</v>
      </c>
      <c r="C159" t="s">
        <v>1522</v>
      </c>
      <c r="D159" s="92">
        <v>30000</v>
      </c>
      <c r="E159" s="92">
        <f t="shared" si="4"/>
        <v>380000</v>
      </c>
      <c r="K159" s="92" t="str">
        <f t="shared" si="5"/>
        <v/>
      </c>
    </row>
    <row r="160" spans="1:11" ht="13.5" x14ac:dyDescent="0.15">
      <c r="A160" s="103">
        <v>42282</v>
      </c>
      <c r="B160" t="s">
        <v>409</v>
      </c>
      <c r="C160" t="s">
        <v>1517</v>
      </c>
      <c r="D160" s="92">
        <v>10000</v>
      </c>
      <c r="E160" s="92">
        <f t="shared" si="4"/>
        <v>390000</v>
      </c>
      <c r="K160" s="92" t="str">
        <f t="shared" si="5"/>
        <v/>
      </c>
    </row>
    <row r="161" spans="1:11" ht="13.5" x14ac:dyDescent="0.15">
      <c r="A161" s="103">
        <v>42299</v>
      </c>
      <c r="B161" t="s">
        <v>1529</v>
      </c>
      <c r="C161" t="s">
        <v>1530</v>
      </c>
      <c r="D161" s="92">
        <v>10000</v>
      </c>
      <c r="E161" s="92">
        <f t="shared" si="4"/>
        <v>400000</v>
      </c>
      <c r="K161" s="92" t="str">
        <f t="shared" si="5"/>
        <v/>
      </c>
    </row>
    <row r="162" spans="1:11" ht="13.5" x14ac:dyDescent="0.15">
      <c r="A162" s="103">
        <v>42300</v>
      </c>
      <c r="B162" t="s">
        <v>94</v>
      </c>
      <c r="C162" t="s">
        <v>1531</v>
      </c>
      <c r="D162" s="92">
        <v>50000</v>
      </c>
      <c r="E162" s="92">
        <f t="shared" si="4"/>
        <v>450000</v>
      </c>
      <c r="K162" s="92" t="str">
        <f t="shared" si="5"/>
        <v/>
      </c>
    </row>
    <row r="163" spans="1:11" ht="13.5" x14ac:dyDescent="0.15">
      <c r="A163" s="103">
        <v>42314</v>
      </c>
      <c r="B163" t="s">
        <v>446</v>
      </c>
      <c r="C163" t="s">
        <v>1535</v>
      </c>
      <c r="D163" s="92">
        <v>30000</v>
      </c>
      <c r="E163" s="92">
        <f t="shared" si="4"/>
        <v>480000</v>
      </c>
      <c r="K163" s="92" t="str">
        <f t="shared" si="5"/>
        <v/>
      </c>
    </row>
    <row r="164" spans="1:11" ht="13.5" x14ac:dyDescent="0.15">
      <c r="A164" s="103">
        <v>42332</v>
      </c>
      <c r="B164" t="s">
        <v>1554</v>
      </c>
      <c r="C164" t="s">
        <v>1553</v>
      </c>
      <c r="D164" s="92">
        <v>50000</v>
      </c>
      <c r="E164" s="92">
        <f t="shared" si="4"/>
        <v>530000</v>
      </c>
      <c r="K164" s="92" t="str">
        <f t="shared" si="5"/>
        <v/>
      </c>
    </row>
    <row r="165" spans="1:11" ht="13.5" x14ac:dyDescent="0.15">
      <c r="A165" s="103">
        <v>42335</v>
      </c>
      <c r="B165" t="s">
        <v>1558</v>
      </c>
      <c r="C165" t="s">
        <v>1548</v>
      </c>
      <c r="D165" s="92">
        <v>10000</v>
      </c>
      <c r="E165" s="92">
        <f t="shared" si="4"/>
        <v>540000</v>
      </c>
      <c r="K165" s="92" t="str">
        <f t="shared" si="5"/>
        <v/>
      </c>
    </row>
    <row r="166" spans="1:11" ht="13.5" x14ac:dyDescent="0.15">
      <c r="A166" s="103">
        <v>42335</v>
      </c>
      <c r="B166" t="s">
        <v>1558</v>
      </c>
      <c r="C166" t="s">
        <v>1550</v>
      </c>
      <c r="D166" s="92">
        <v>100000</v>
      </c>
      <c r="E166" s="92">
        <f t="shared" si="4"/>
        <v>640000</v>
      </c>
      <c r="K166" s="92" t="str">
        <f t="shared" si="5"/>
        <v/>
      </c>
    </row>
    <row r="167" spans="1:11" ht="13.5" x14ac:dyDescent="0.15">
      <c r="A167" s="103">
        <v>42355</v>
      </c>
      <c r="B167" t="s">
        <v>321</v>
      </c>
      <c r="C167" t="s">
        <v>1559</v>
      </c>
      <c r="D167" s="92">
        <v>10000</v>
      </c>
      <c r="E167" s="92">
        <f t="shared" si="4"/>
        <v>650000</v>
      </c>
      <c r="K167" s="92" t="str">
        <f t="shared" si="5"/>
        <v/>
      </c>
    </row>
    <row r="168" spans="1:11" ht="13.5" x14ac:dyDescent="0.15">
      <c r="A168" s="103">
        <v>42356</v>
      </c>
      <c r="B168" t="s">
        <v>142</v>
      </c>
      <c r="C168" t="s">
        <v>1614</v>
      </c>
      <c r="D168" s="92">
        <v>10000</v>
      </c>
      <c r="E168" s="92">
        <f t="shared" si="4"/>
        <v>660000</v>
      </c>
      <c r="K168" s="92" t="str">
        <f t="shared" si="5"/>
        <v/>
      </c>
    </row>
    <row r="169" spans="1:11" ht="13.5" x14ac:dyDescent="0.15">
      <c r="A169" s="103">
        <v>42368</v>
      </c>
      <c r="B169" t="s">
        <v>409</v>
      </c>
      <c r="C169" t="s">
        <v>1615</v>
      </c>
      <c r="D169" s="92">
        <v>50000</v>
      </c>
      <c r="E169" s="92">
        <f t="shared" si="4"/>
        <v>710000</v>
      </c>
      <c r="K169" s="92" t="str">
        <f t="shared" si="5"/>
        <v/>
      </c>
    </row>
    <row r="170" spans="1:11" ht="13.5" x14ac:dyDescent="0.15">
      <c r="A170" s="103">
        <v>42368</v>
      </c>
      <c r="B170" t="s">
        <v>142</v>
      </c>
      <c r="C170" t="s">
        <v>1619</v>
      </c>
      <c r="D170" s="92">
        <v>50000</v>
      </c>
      <c r="E170" s="92">
        <f t="shared" si="4"/>
        <v>760000</v>
      </c>
      <c r="K170" s="92" t="str">
        <f t="shared" si="5"/>
        <v/>
      </c>
    </row>
    <row r="171" spans="1:11" ht="13.5" x14ac:dyDescent="0.15">
      <c r="E171" s="92" t="str">
        <f t="shared" si="4"/>
        <v/>
      </c>
      <c r="K171" s="92" t="str">
        <f t="shared" si="5"/>
        <v/>
      </c>
    </row>
    <row r="172" spans="1:11" ht="13.5" x14ac:dyDescent="0.15">
      <c r="E172" s="92" t="str">
        <f t="shared" si="4"/>
        <v/>
      </c>
      <c r="K172" s="92" t="str">
        <f t="shared" si="5"/>
        <v/>
      </c>
    </row>
    <row r="173" spans="1:11" ht="13.5" x14ac:dyDescent="0.15">
      <c r="E173" s="92" t="str">
        <f t="shared" si="4"/>
        <v/>
      </c>
      <c r="K173" s="92" t="str">
        <f t="shared" si="5"/>
        <v/>
      </c>
    </row>
    <row r="174" spans="1:11" ht="14.25" thickBot="1" x14ac:dyDescent="0.2">
      <c r="A174" s="120"/>
      <c r="B174" s="119"/>
      <c r="C174" s="119"/>
      <c r="D174" s="116"/>
      <c r="E174" s="116" t="str">
        <f>IF(D174="","",D174+E173)</f>
        <v/>
      </c>
      <c r="F174" s="119"/>
      <c r="G174" s="120"/>
      <c r="H174" s="119"/>
      <c r="I174" s="119"/>
      <c r="J174" s="119"/>
      <c r="K174" s="116" t="str">
        <f t="shared" si="5"/>
        <v/>
      </c>
    </row>
    <row r="175" spans="1:11" ht="14.25" thickTop="1" x14ac:dyDescent="0.15">
      <c r="A175" s="103" t="s">
        <v>1630</v>
      </c>
      <c r="E175" s="92" t="str">
        <f>IF(D175="","",D175+E174)</f>
        <v/>
      </c>
      <c r="G175" s="103" t="s">
        <v>1630</v>
      </c>
      <c r="K175" s="92" t="str">
        <f t="shared" si="5"/>
        <v/>
      </c>
    </row>
    <row r="176" spans="1:11" ht="13.5" x14ac:dyDescent="0.15">
      <c r="A176" s="103">
        <v>42390</v>
      </c>
      <c r="B176" t="s">
        <v>142</v>
      </c>
      <c r="C176" t="s">
        <v>1662</v>
      </c>
      <c r="D176" s="92">
        <v>10000</v>
      </c>
      <c r="E176" s="92">
        <f>IF(D176="","",D176)</f>
        <v>10000</v>
      </c>
      <c r="G176" s="103">
        <v>42730</v>
      </c>
      <c r="H176" t="s">
        <v>729</v>
      </c>
      <c r="I176" t="s">
        <v>1487</v>
      </c>
      <c r="J176" s="92">
        <v>540000</v>
      </c>
      <c r="K176" s="92">
        <f>IF(J176="","",J176)</f>
        <v>540000</v>
      </c>
    </row>
    <row r="177" spans="1:11" ht="13.5" x14ac:dyDescent="0.15">
      <c r="A177" s="103">
        <v>42419</v>
      </c>
      <c r="B177" t="s">
        <v>497</v>
      </c>
      <c r="C177" t="s">
        <v>1665</v>
      </c>
      <c r="D177" s="92">
        <v>10000</v>
      </c>
      <c r="E177" s="92">
        <f t="shared" si="4"/>
        <v>20000</v>
      </c>
      <c r="G177" s="103">
        <v>42730</v>
      </c>
      <c r="H177" t="s">
        <v>729</v>
      </c>
      <c r="I177" t="s">
        <v>1487</v>
      </c>
      <c r="J177" s="92">
        <v>40000</v>
      </c>
      <c r="K177" s="92">
        <f t="shared" si="5"/>
        <v>580000</v>
      </c>
    </row>
    <row r="178" spans="1:11" ht="13.5" x14ac:dyDescent="0.15">
      <c r="A178" s="103">
        <v>42485</v>
      </c>
      <c r="B178" t="s">
        <v>142</v>
      </c>
      <c r="C178" t="s">
        <v>1716</v>
      </c>
      <c r="D178" s="92">
        <v>30000</v>
      </c>
      <c r="E178" s="92">
        <f t="shared" si="4"/>
        <v>50000</v>
      </c>
      <c r="G178" s="103">
        <v>42730</v>
      </c>
      <c r="H178" t="s">
        <v>729</v>
      </c>
      <c r="I178" t="s">
        <v>1487</v>
      </c>
      <c r="J178" s="92">
        <v>200000</v>
      </c>
      <c r="K178" s="92">
        <f t="shared" si="5"/>
        <v>780000</v>
      </c>
    </row>
    <row r="179" spans="1:11" ht="13.5" x14ac:dyDescent="0.15">
      <c r="A179" s="103">
        <v>42516</v>
      </c>
      <c r="B179" t="s">
        <v>407</v>
      </c>
      <c r="C179" t="s">
        <v>1724</v>
      </c>
      <c r="D179" s="92">
        <v>30000</v>
      </c>
      <c r="E179" s="92">
        <f t="shared" si="4"/>
        <v>80000</v>
      </c>
      <c r="G179" s="103">
        <v>42730</v>
      </c>
      <c r="H179" t="s">
        <v>729</v>
      </c>
      <c r="I179" t="s">
        <v>1487</v>
      </c>
      <c r="J179" s="92">
        <v>230000</v>
      </c>
      <c r="K179" s="92">
        <f t="shared" si="5"/>
        <v>1010000</v>
      </c>
    </row>
    <row r="180" spans="1:11" ht="13.5" x14ac:dyDescent="0.15">
      <c r="A180" s="103">
        <v>42516</v>
      </c>
      <c r="B180" t="s">
        <v>409</v>
      </c>
      <c r="C180" t="s">
        <v>1728</v>
      </c>
      <c r="D180" s="92">
        <v>50000</v>
      </c>
      <c r="E180" s="92">
        <f t="shared" si="4"/>
        <v>130000</v>
      </c>
      <c r="K180" s="92" t="str">
        <f t="shared" si="5"/>
        <v/>
      </c>
    </row>
    <row r="181" spans="1:11" ht="13.5" x14ac:dyDescent="0.15">
      <c r="A181" s="103">
        <v>42520</v>
      </c>
      <c r="B181" t="s">
        <v>142</v>
      </c>
      <c r="C181" t="s">
        <v>1706</v>
      </c>
      <c r="D181" s="92">
        <v>10000</v>
      </c>
      <c r="E181" s="92">
        <f t="shared" si="4"/>
        <v>140000</v>
      </c>
      <c r="K181" s="92" t="str">
        <f t="shared" si="5"/>
        <v/>
      </c>
    </row>
    <row r="182" spans="1:11" ht="13.5" x14ac:dyDescent="0.15">
      <c r="A182" s="103">
        <v>42520</v>
      </c>
      <c r="B182" t="s">
        <v>419</v>
      </c>
      <c r="C182" t="s">
        <v>1548</v>
      </c>
      <c r="D182" s="92">
        <v>10000</v>
      </c>
      <c r="E182" s="92">
        <f t="shared" si="4"/>
        <v>150000</v>
      </c>
      <c r="K182" s="92" t="str">
        <f t="shared" si="5"/>
        <v/>
      </c>
    </row>
    <row r="183" spans="1:11" ht="13.5" x14ac:dyDescent="0.15">
      <c r="A183" s="103">
        <v>42520</v>
      </c>
      <c r="B183" t="s">
        <v>419</v>
      </c>
      <c r="C183" t="s">
        <v>1550</v>
      </c>
      <c r="D183" s="92">
        <v>100000</v>
      </c>
      <c r="E183" s="92">
        <f t="shared" si="4"/>
        <v>250000</v>
      </c>
      <c r="K183" s="92" t="str">
        <f t="shared" si="5"/>
        <v/>
      </c>
    </row>
    <row r="184" spans="1:11" ht="13.5" x14ac:dyDescent="0.15">
      <c r="A184" s="103">
        <v>42542</v>
      </c>
      <c r="B184" t="s">
        <v>142</v>
      </c>
      <c r="C184" t="s">
        <v>1743</v>
      </c>
      <c r="D184" s="92">
        <v>10000</v>
      </c>
      <c r="E184" s="92">
        <f t="shared" si="4"/>
        <v>260000</v>
      </c>
      <c r="K184" s="92" t="str">
        <f t="shared" si="5"/>
        <v/>
      </c>
    </row>
    <row r="185" spans="1:11" ht="13.5" x14ac:dyDescent="0.15">
      <c r="A185" s="103">
        <v>42542</v>
      </c>
      <c r="B185" t="s">
        <v>142</v>
      </c>
      <c r="C185" t="s">
        <v>1743</v>
      </c>
      <c r="D185" s="92">
        <v>10000</v>
      </c>
      <c r="E185" s="92">
        <f t="shared" si="4"/>
        <v>270000</v>
      </c>
      <c r="K185" s="92" t="str">
        <f t="shared" si="5"/>
        <v/>
      </c>
    </row>
    <row r="186" spans="1:11" ht="13.5" x14ac:dyDescent="0.15">
      <c r="A186" s="103">
        <v>42557</v>
      </c>
      <c r="B186" t="s">
        <v>321</v>
      </c>
      <c r="C186" t="s">
        <v>1746</v>
      </c>
      <c r="D186" s="92">
        <v>50000</v>
      </c>
      <c r="E186" s="92">
        <f t="shared" si="4"/>
        <v>320000</v>
      </c>
      <c r="K186" s="92" t="str">
        <f t="shared" si="5"/>
        <v/>
      </c>
    </row>
    <row r="187" spans="1:11" ht="13.5" x14ac:dyDescent="0.15">
      <c r="A187" s="103">
        <v>42598</v>
      </c>
      <c r="B187" t="s">
        <v>142</v>
      </c>
      <c r="C187" t="s">
        <v>1756</v>
      </c>
      <c r="D187" s="92">
        <v>10000</v>
      </c>
      <c r="E187" s="92">
        <f t="shared" si="4"/>
        <v>330000</v>
      </c>
      <c r="K187" s="92" t="str">
        <f t="shared" si="5"/>
        <v/>
      </c>
    </row>
    <row r="188" spans="1:11" ht="13.5" x14ac:dyDescent="0.15">
      <c r="A188" s="103">
        <v>42634</v>
      </c>
      <c r="B188" t="s">
        <v>142</v>
      </c>
      <c r="C188" t="s">
        <v>1764</v>
      </c>
      <c r="D188" s="92">
        <v>30000</v>
      </c>
      <c r="E188" s="92">
        <f t="shared" si="4"/>
        <v>360000</v>
      </c>
      <c r="K188" s="92" t="str">
        <f t="shared" si="5"/>
        <v/>
      </c>
    </row>
    <row r="189" spans="1:11" ht="13.5" x14ac:dyDescent="0.15">
      <c r="A189" s="103">
        <v>42664</v>
      </c>
      <c r="B189" t="s">
        <v>409</v>
      </c>
      <c r="C189" t="s">
        <v>1782</v>
      </c>
      <c r="D189" s="92">
        <v>10000</v>
      </c>
      <c r="E189" s="92">
        <f t="shared" si="4"/>
        <v>370000</v>
      </c>
      <c r="K189" s="92" t="str">
        <f t="shared" si="5"/>
        <v/>
      </c>
    </row>
    <row r="190" spans="1:11" ht="13.5" x14ac:dyDescent="0.15">
      <c r="A190" s="103">
        <v>42683</v>
      </c>
      <c r="B190" t="s">
        <v>409</v>
      </c>
      <c r="C190" t="s">
        <v>1786</v>
      </c>
      <c r="D190" s="92">
        <v>50000</v>
      </c>
      <c r="E190" s="92">
        <f t="shared" si="4"/>
        <v>420000</v>
      </c>
      <c r="K190" s="92" t="str">
        <f t="shared" si="5"/>
        <v/>
      </c>
    </row>
    <row r="191" spans="1:11" ht="13.5" x14ac:dyDescent="0.15">
      <c r="A191" s="103">
        <v>42683</v>
      </c>
      <c r="B191" t="s">
        <v>409</v>
      </c>
      <c r="C191" t="s">
        <v>1788</v>
      </c>
      <c r="D191" s="92">
        <v>50000</v>
      </c>
      <c r="E191" s="92">
        <f t="shared" si="4"/>
        <v>470000</v>
      </c>
      <c r="K191" s="92" t="str">
        <f t="shared" si="5"/>
        <v/>
      </c>
    </row>
    <row r="192" spans="1:11" ht="13.5" x14ac:dyDescent="0.15">
      <c r="A192" s="103">
        <v>42704</v>
      </c>
      <c r="B192" t="s">
        <v>712</v>
      </c>
      <c r="C192" t="s">
        <v>1794</v>
      </c>
      <c r="D192" s="92">
        <v>50000</v>
      </c>
      <c r="E192" s="92">
        <f t="shared" si="4"/>
        <v>520000</v>
      </c>
      <c r="K192" s="92" t="str">
        <f t="shared" si="5"/>
        <v/>
      </c>
    </row>
    <row r="193" spans="1:11" ht="13.5" x14ac:dyDescent="0.15">
      <c r="A193" s="103">
        <v>42705</v>
      </c>
      <c r="B193" t="s">
        <v>94</v>
      </c>
      <c r="C193" t="s">
        <v>1799</v>
      </c>
      <c r="D193" s="92">
        <v>30000</v>
      </c>
      <c r="E193" s="92">
        <f t="shared" si="4"/>
        <v>550000</v>
      </c>
      <c r="K193" s="92" t="str">
        <f t="shared" si="5"/>
        <v/>
      </c>
    </row>
    <row r="194" spans="1:11" ht="13.5" x14ac:dyDescent="0.15">
      <c r="A194" s="103">
        <v>42709</v>
      </c>
      <c r="B194" t="s">
        <v>321</v>
      </c>
      <c r="C194" t="s">
        <v>1802</v>
      </c>
      <c r="D194" s="92">
        <v>10000</v>
      </c>
      <c r="E194" s="92">
        <f t="shared" si="4"/>
        <v>560000</v>
      </c>
      <c r="K194" s="92" t="str">
        <f t="shared" si="5"/>
        <v/>
      </c>
    </row>
    <row r="195" spans="1:11" ht="13.5" x14ac:dyDescent="0.15">
      <c r="A195" s="103">
        <v>42711</v>
      </c>
      <c r="B195" t="s">
        <v>142</v>
      </c>
      <c r="C195" t="s">
        <v>1806</v>
      </c>
      <c r="D195" s="92">
        <v>10000</v>
      </c>
      <c r="E195" s="92">
        <f t="shared" si="4"/>
        <v>570000</v>
      </c>
      <c r="K195" s="92" t="str">
        <f t="shared" si="5"/>
        <v/>
      </c>
    </row>
    <row r="196" spans="1:11" ht="13.5" x14ac:dyDescent="0.15">
      <c r="A196" s="103">
        <v>42730</v>
      </c>
      <c r="B196" t="s">
        <v>77</v>
      </c>
      <c r="C196" t="s">
        <v>1838</v>
      </c>
      <c r="D196" s="92">
        <v>30000</v>
      </c>
      <c r="E196" s="92">
        <f t="shared" ref="E196:E259" si="6">IF(D196="","",D196+E195)</f>
        <v>600000</v>
      </c>
      <c r="K196" s="92" t="str">
        <f t="shared" si="5"/>
        <v/>
      </c>
    </row>
    <row r="197" spans="1:11" ht="13.5" x14ac:dyDescent="0.15">
      <c r="A197" s="103">
        <v>42730</v>
      </c>
      <c r="B197" t="s">
        <v>77</v>
      </c>
      <c r="C197" t="s">
        <v>1840</v>
      </c>
      <c r="D197" s="92">
        <v>10000</v>
      </c>
      <c r="E197" s="92">
        <f t="shared" si="6"/>
        <v>610000</v>
      </c>
      <c r="K197" s="92" t="str">
        <f t="shared" si="5"/>
        <v/>
      </c>
    </row>
    <row r="198" spans="1:11" ht="13.5" x14ac:dyDescent="0.15">
      <c r="A198" s="103">
        <v>42730</v>
      </c>
      <c r="B198" t="s">
        <v>77</v>
      </c>
      <c r="C198" t="s">
        <v>1842</v>
      </c>
      <c r="D198" s="92">
        <v>10000</v>
      </c>
      <c r="E198" s="92">
        <f t="shared" si="6"/>
        <v>620000</v>
      </c>
      <c r="K198" s="92" t="str">
        <f t="shared" si="5"/>
        <v/>
      </c>
    </row>
    <row r="199" spans="1:11" ht="13.5" x14ac:dyDescent="0.15">
      <c r="A199" s="103">
        <v>42730</v>
      </c>
      <c r="B199" t="s">
        <v>77</v>
      </c>
      <c r="C199" t="s">
        <v>1844</v>
      </c>
      <c r="D199" s="92">
        <v>10000</v>
      </c>
      <c r="E199" s="92">
        <f t="shared" si="6"/>
        <v>630000</v>
      </c>
      <c r="K199" s="92" t="str">
        <f t="shared" si="5"/>
        <v/>
      </c>
    </row>
    <row r="200" spans="1:11" ht="13.5" x14ac:dyDescent="0.15">
      <c r="A200" s="103">
        <v>42730</v>
      </c>
      <c r="B200" t="s">
        <v>77</v>
      </c>
      <c r="C200" t="s">
        <v>1846</v>
      </c>
      <c r="D200" s="92">
        <v>10000</v>
      </c>
      <c r="E200" s="92">
        <f t="shared" si="6"/>
        <v>640000</v>
      </c>
      <c r="K200" s="92" t="str">
        <f t="shared" si="5"/>
        <v/>
      </c>
    </row>
    <row r="201" spans="1:11" ht="13.5" x14ac:dyDescent="0.15">
      <c r="A201" s="103">
        <v>42730</v>
      </c>
      <c r="B201" t="s">
        <v>77</v>
      </c>
      <c r="C201" t="s">
        <v>1847</v>
      </c>
      <c r="D201" s="92">
        <v>10000</v>
      </c>
      <c r="E201" s="92">
        <f t="shared" si="6"/>
        <v>650000</v>
      </c>
      <c r="K201" s="92" t="str">
        <f t="shared" ref="K201:K264" si="7">IF(J201="","",J201+K200)</f>
        <v/>
      </c>
    </row>
    <row r="202" spans="1:11" ht="13.5" x14ac:dyDescent="0.15">
      <c r="A202" s="103">
        <v>42730</v>
      </c>
      <c r="B202" t="s">
        <v>77</v>
      </c>
      <c r="C202" t="s">
        <v>1849</v>
      </c>
      <c r="D202" s="92">
        <v>10000</v>
      </c>
      <c r="E202" s="92">
        <f t="shared" si="6"/>
        <v>660000</v>
      </c>
      <c r="K202" s="92" t="str">
        <f t="shared" si="7"/>
        <v/>
      </c>
    </row>
    <row r="203" spans="1:11" ht="13.5" x14ac:dyDescent="0.15">
      <c r="A203" s="103">
        <v>42730</v>
      </c>
      <c r="B203" t="s">
        <v>77</v>
      </c>
      <c r="C203" t="s">
        <v>1851</v>
      </c>
      <c r="D203" s="92">
        <v>30000</v>
      </c>
      <c r="E203" s="92">
        <f t="shared" si="6"/>
        <v>690000</v>
      </c>
      <c r="K203" s="92" t="str">
        <f t="shared" si="7"/>
        <v/>
      </c>
    </row>
    <row r="204" spans="1:11" ht="13.5" x14ac:dyDescent="0.15">
      <c r="A204" s="103">
        <v>42730</v>
      </c>
      <c r="B204" t="s">
        <v>77</v>
      </c>
      <c r="C204" t="s">
        <v>1853</v>
      </c>
      <c r="D204" s="92">
        <v>30000</v>
      </c>
      <c r="E204" s="92">
        <f t="shared" si="6"/>
        <v>720000</v>
      </c>
      <c r="K204" s="92" t="str">
        <f t="shared" si="7"/>
        <v/>
      </c>
    </row>
    <row r="205" spans="1:11" ht="13.5" x14ac:dyDescent="0.15">
      <c r="A205" s="103">
        <v>42730</v>
      </c>
      <c r="B205" t="s">
        <v>77</v>
      </c>
      <c r="C205" t="s">
        <v>1855</v>
      </c>
      <c r="D205" s="92">
        <v>50000</v>
      </c>
      <c r="E205" s="92">
        <f t="shared" si="6"/>
        <v>770000</v>
      </c>
      <c r="K205" s="92" t="str">
        <f t="shared" si="7"/>
        <v/>
      </c>
    </row>
    <row r="206" spans="1:11" ht="13.5" x14ac:dyDescent="0.15">
      <c r="A206" s="103">
        <v>42730</v>
      </c>
      <c r="B206" t="s">
        <v>77</v>
      </c>
      <c r="C206" t="s">
        <v>1811</v>
      </c>
      <c r="D206" s="92">
        <v>30000</v>
      </c>
      <c r="E206" s="92">
        <f t="shared" si="6"/>
        <v>800000</v>
      </c>
      <c r="K206" s="92" t="str">
        <f t="shared" si="7"/>
        <v/>
      </c>
    </row>
    <row r="207" spans="1:11" ht="13.5" x14ac:dyDescent="0.15">
      <c r="A207" s="103">
        <v>42730</v>
      </c>
      <c r="B207" t="s">
        <v>77</v>
      </c>
      <c r="C207" t="s">
        <v>1815</v>
      </c>
      <c r="D207" s="92">
        <v>10000</v>
      </c>
      <c r="E207" s="92">
        <f t="shared" si="6"/>
        <v>810000</v>
      </c>
      <c r="K207" s="92" t="str">
        <f t="shared" si="7"/>
        <v/>
      </c>
    </row>
    <row r="208" spans="1:11" ht="13.5" x14ac:dyDescent="0.15">
      <c r="A208" s="103">
        <v>42730</v>
      </c>
      <c r="B208" t="s">
        <v>77</v>
      </c>
      <c r="C208" t="s">
        <v>1842</v>
      </c>
      <c r="D208" s="92">
        <v>10000</v>
      </c>
      <c r="E208" s="92">
        <f t="shared" si="6"/>
        <v>820000</v>
      </c>
      <c r="K208" s="92" t="str">
        <f t="shared" si="7"/>
        <v/>
      </c>
    </row>
    <row r="209" spans="1:11" ht="13.5" x14ac:dyDescent="0.15">
      <c r="A209" s="103">
        <v>42730</v>
      </c>
      <c r="B209" t="s">
        <v>77</v>
      </c>
      <c r="C209" t="s">
        <v>1821</v>
      </c>
      <c r="D209" s="92">
        <v>10000</v>
      </c>
      <c r="E209" s="92">
        <f t="shared" si="6"/>
        <v>830000</v>
      </c>
      <c r="K209" s="92" t="str">
        <f t="shared" si="7"/>
        <v/>
      </c>
    </row>
    <row r="210" spans="1:11" ht="13.5" x14ac:dyDescent="0.15">
      <c r="A210" s="103">
        <v>42730</v>
      </c>
      <c r="B210" t="s">
        <v>77</v>
      </c>
      <c r="C210" t="s">
        <v>1825</v>
      </c>
      <c r="D210" s="92">
        <v>10000</v>
      </c>
      <c r="E210" s="92">
        <f t="shared" si="6"/>
        <v>840000</v>
      </c>
      <c r="K210" s="92" t="str">
        <f t="shared" si="7"/>
        <v/>
      </c>
    </row>
    <row r="211" spans="1:11" ht="13.5" x14ac:dyDescent="0.15">
      <c r="A211" s="103">
        <v>42730</v>
      </c>
      <c r="B211" t="s">
        <v>77</v>
      </c>
      <c r="C211" t="s">
        <v>1831</v>
      </c>
      <c r="D211" s="92">
        <v>10000</v>
      </c>
      <c r="E211" s="92">
        <f t="shared" si="6"/>
        <v>850000</v>
      </c>
      <c r="K211" s="92" t="str">
        <f t="shared" si="7"/>
        <v/>
      </c>
    </row>
    <row r="212" spans="1:11" ht="13.5" x14ac:dyDescent="0.15">
      <c r="A212" s="103">
        <v>42730</v>
      </c>
      <c r="B212" t="s">
        <v>77</v>
      </c>
      <c r="C212" t="s">
        <v>1833</v>
      </c>
      <c r="D212" s="92">
        <v>30000</v>
      </c>
      <c r="E212" s="92">
        <f t="shared" si="6"/>
        <v>880000</v>
      </c>
      <c r="K212" s="92" t="str">
        <f t="shared" si="7"/>
        <v/>
      </c>
    </row>
    <row r="213" spans="1:11" ht="13.5" x14ac:dyDescent="0.15">
      <c r="A213" s="103">
        <v>42730</v>
      </c>
      <c r="B213" t="s">
        <v>77</v>
      </c>
      <c r="C213" t="s">
        <v>1829</v>
      </c>
      <c r="D213" s="92">
        <v>10000</v>
      </c>
      <c r="E213" s="92">
        <f t="shared" si="6"/>
        <v>890000</v>
      </c>
      <c r="K213" s="92" t="str">
        <f t="shared" si="7"/>
        <v/>
      </c>
    </row>
    <row r="214" spans="1:11" ht="13.5" x14ac:dyDescent="0.15">
      <c r="A214" s="103">
        <v>42730</v>
      </c>
      <c r="B214" t="s">
        <v>77</v>
      </c>
      <c r="C214" t="s">
        <v>1835</v>
      </c>
      <c r="D214" s="92">
        <v>30000</v>
      </c>
      <c r="E214" s="92">
        <f t="shared" si="6"/>
        <v>920000</v>
      </c>
      <c r="K214" s="92" t="str">
        <f t="shared" si="7"/>
        <v/>
      </c>
    </row>
    <row r="215" spans="1:11" ht="13.5" x14ac:dyDescent="0.15">
      <c r="A215" s="103">
        <v>42730</v>
      </c>
      <c r="B215" t="s">
        <v>77</v>
      </c>
      <c r="C215" t="s">
        <v>1855</v>
      </c>
      <c r="D215" s="92">
        <v>50000</v>
      </c>
      <c r="E215" s="92">
        <f t="shared" si="6"/>
        <v>970000</v>
      </c>
      <c r="K215" s="92" t="str">
        <f t="shared" si="7"/>
        <v/>
      </c>
    </row>
    <row r="216" spans="1:11" ht="13.5" x14ac:dyDescent="0.15">
      <c r="A216" s="103">
        <v>42730</v>
      </c>
      <c r="B216" t="s">
        <v>77</v>
      </c>
      <c r="C216" t="s">
        <v>1860</v>
      </c>
      <c r="D216" s="92">
        <v>30000</v>
      </c>
      <c r="E216" s="92">
        <f t="shared" si="6"/>
        <v>1000000</v>
      </c>
      <c r="K216" s="92" t="str">
        <f t="shared" si="7"/>
        <v/>
      </c>
    </row>
    <row r="217" spans="1:11" ht="13.5" x14ac:dyDescent="0.15">
      <c r="E217" s="92" t="str">
        <f t="shared" si="6"/>
        <v/>
      </c>
      <c r="K217" s="92" t="str">
        <f t="shared" si="7"/>
        <v/>
      </c>
    </row>
    <row r="218" spans="1:11" ht="13.5" x14ac:dyDescent="0.15">
      <c r="E218" s="92" t="str">
        <f t="shared" si="6"/>
        <v/>
      </c>
      <c r="K218" s="92" t="str">
        <f t="shared" si="7"/>
        <v/>
      </c>
    </row>
    <row r="219" spans="1:11" ht="14.25" thickBot="1" x14ac:dyDescent="0.2">
      <c r="A219" s="120"/>
      <c r="B219" s="119"/>
      <c r="C219" s="119"/>
      <c r="D219" s="116"/>
      <c r="E219" s="116" t="str">
        <f t="shared" si="6"/>
        <v/>
      </c>
      <c r="F219" s="119"/>
      <c r="G219" s="120"/>
      <c r="H219" s="119"/>
      <c r="I219" s="119"/>
      <c r="J219" s="116"/>
      <c r="K219" s="116" t="str">
        <f t="shared" si="7"/>
        <v/>
      </c>
    </row>
    <row r="220" spans="1:11" ht="14.25" thickTop="1" x14ac:dyDescent="0.15">
      <c r="A220" s="103" t="s">
        <v>1759</v>
      </c>
      <c r="E220" s="92" t="str">
        <f t="shared" si="6"/>
        <v/>
      </c>
      <c r="K220" s="92" t="str">
        <f t="shared" si="7"/>
        <v/>
      </c>
    </row>
    <row r="221" spans="1:11" ht="13.5" x14ac:dyDescent="0.15">
      <c r="A221" s="103">
        <v>42776</v>
      </c>
      <c r="B221" t="s">
        <v>142</v>
      </c>
      <c r="C221" t="s">
        <v>1930</v>
      </c>
      <c r="D221" s="92">
        <v>30000</v>
      </c>
      <c r="E221" s="92">
        <f>IF(D221="","",D221)</f>
        <v>30000</v>
      </c>
      <c r="G221" s="103">
        <v>42825</v>
      </c>
      <c r="H221" t="s">
        <v>729</v>
      </c>
      <c r="I221" t="s">
        <v>1487</v>
      </c>
      <c r="J221" s="92">
        <v>100000</v>
      </c>
      <c r="K221" s="92">
        <f>IF(J221="","",J221)</f>
        <v>100000</v>
      </c>
    </row>
    <row r="222" spans="1:11" ht="13.5" x14ac:dyDescent="0.15">
      <c r="A222" s="103">
        <v>42801</v>
      </c>
      <c r="B222" t="s">
        <v>409</v>
      </c>
      <c r="C222" t="s">
        <v>1953</v>
      </c>
      <c r="D222" s="92">
        <v>10000</v>
      </c>
      <c r="E222" s="92">
        <f t="shared" ref="E222:E240" si="8">IF(D222="","",D222+E221)</f>
        <v>40000</v>
      </c>
      <c r="G222" s="103">
        <v>43032</v>
      </c>
      <c r="H222" t="s">
        <v>729</v>
      </c>
      <c r="I222" t="s">
        <v>1487</v>
      </c>
      <c r="J222" s="92">
        <v>400000</v>
      </c>
      <c r="K222" s="92">
        <f t="shared" si="7"/>
        <v>500000</v>
      </c>
    </row>
    <row r="223" spans="1:11" ht="13.5" x14ac:dyDescent="0.15">
      <c r="A223" s="103">
        <v>42825</v>
      </c>
      <c r="B223" t="s">
        <v>456</v>
      </c>
      <c r="C223" t="s">
        <v>1963</v>
      </c>
      <c r="D223" s="92">
        <v>10000</v>
      </c>
      <c r="E223" s="92">
        <f t="shared" si="8"/>
        <v>50000</v>
      </c>
      <c r="K223" s="92" t="str">
        <f t="shared" si="7"/>
        <v/>
      </c>
    </row>
    <row r="224" spans="1:11" ht="13.5" x14ac:dyDescent="0.15">
      <c r="A224" s="103">
        <v>42825</v>
      </c>
      <c r="B224" t="s">
        <v>456</v>
      </c>
      <c r="C224" s="113" t="s">
        <v>1965</v>
      </c>
      <c r="D224" s="92">
        <v>50000</v>
      </c>
      <c r="E224" s="92">
        <f t="shared" si="8"/>
        <v>100000</v>
      </c>
      <c r="K224" s="92" t="str">
        <f t="shared" si="7"/>
        <v/>
      </c>
    </row>
    <row r="225" spans="1:11" ht="13.5" x14ac:dyDescent="0.15">
      <c r="A225" s="103">
        <v>42828</v>
      </c>
      <c r="B225" t="s">
        <v>497</v>
      </c>
      <c r="C225" t="s">
        <v>1968</v>
      </c>
      <c r="D225" s="92">
        <v>10000</v>
      </c>
      <c r="E225" s="92">
        <f t="shared" si="8"/>
        <v>110000</v>
      </c>
      <c r="K225" s="92" t="str">
        <f t="shared" si="7"/>
        <v/>
      </c>
    </row>
    <row r="226" spans="1:11" ht="13.5" x14ac:dyDescent="0.15">
      <c r="A226" s="103">
        <v>42853</v>
      </c>
      <c r="B226" t="s">
        <v>419</v>
      </c>
      <c r="C226" t="s">
        <v>1989</v>
      </c>
      <c r="D226" s="92">
        <v>50000</v>
      </c>
      <c r="E226" s="92">
        <f t="shared" si="8"/>
        <v>160000</v>
      </c>
      <c r="K226" s="92" t="str">
        <f t="shared" si="7"/>
        <v/>
      </c>
    </row>
    <row r="227" spans="1:11" ht="13.5" x14ac:dyDescent="0.15">
      <c r="A227" s="103">
        <v>42874</v>
      </c>
      <c r="B227" t="s">
        <v>407</v>
      </c>
      <c r="C227" t="s">
        <v>1724</v>
      </c>
      <c r="D227" s="92">
        <v>30000</v>
      </c>
      <c r="E227" s="92">
        <f t="shared" si="8"/>
        <v>190000</v>
      </c>
      <c r="K227" s="92" t="str">
        <f t="shared" si="7"/>
        <v/>
      </c>
    </row>
    <row r="228" spans="1:11" ht="13.5" x14ac:dyDescent="0.15">
      <c r="A228" s="103">
        <v>42894</v>
      </c>
      <c r="B228" t="s">
        <v>409</v>
      </c>
      <c r="C228" t="s">
        <v>2015</v>
      </c>
      <c r="D228" s="92">
        <v>50000</v>
      </c>
      <c r="E228" s="92">
        <f t="shared" si="8"/>
        <v>240000</v>
      </c>
      <c r="K228" s="92" t="str">
        <f t="shared" si="7"/>
        <v/>
      </c>
    </row>
    <row r="229" spans="1:11" ht="13.5" x14ac:dyDescent="0.15">
      <c r="A229" s="103">
        <v>42894</v>
      </c>
      <c r="B229" t="s">
        <v>409</v>
      </c>
      <c r="C229" t="s">
        <v>2017</v>
      </c>
      <c r="D229" s="92">
        <v>50000</v>
      </c>
      <c r="E229" s="92">
        <f t="shared" si="8"/>
        <v>290000</v>
      </c>
      <c r="K229" s="92" t="str">
        <f t="shared" si="7"/>
        <v/>
      </c>
    </row>
    <row r="230" spans="1:11" ht="13.5" x14ac:dyDescent="0.15">
      <c r="A230" s="103">
        <v>42898</v>
      </c>
      <c r="B230" t="s">
        <v>321</v>
      </c>
      <c r="C230" t="s">
        <v>2018</v>
      </c>
      <c r="D230" s="92">
        <v>50000</v>
      </c>
      <c r="E230" s="92">
        <f t="shared" si="8"/>
        <v>340000</v>
      </c>
      <c r="K230" s="92" t="str">
        <f t="shared" si="7"/>
        <v/>
      </c>
    </row>
    <row r="231" spans="1:11" ht="13.5" x14ac:dyDescent="0.15">
      <c r="A231" s="103">
        <v>42912</v>
      </c>
      <c r="B231" t="s">
        <v>419</v>
      </c>
      <c r="C231" t="s">
        <v>2008</v>
      </c>
      <c r="D231" s="92">
        <v>10000</v>
      </c>
      <c r="E231" s="92">
        <f t="shared" si="8"/>
        <v>350000</v>
      </c>
      <c r="K231" s="92" t="str">
        <f t="shared" si="7"/>
        <v/>
      </c>
    </row>
    <row r="232" spans="1:11" ht="13.5" x14ac:dyDescent="0.15">
      <c r="A232" s="103">
        <v>42912</v>
      </c>
      <c r="B232" t="s">
        <v>419</v>
      </c>
      <c r="C232" t="s">
        <v>2010</v>
      </c>
      <c r="D232" s="92">
        <v>100000</v>
      </c>
      <c r="E232" s="92">
        <f t="shared" si="8"/>
        <v>450000</v>
      </c>
      <c r="K232" s="92" t="str">
        <f t="shared" si="7"/>
        <v/>
      </c>
    </row>
    <row r="233" spans="1:11" ht="13.5" x14ac:dyDescent="0.15">
      <c r="A233" s="103">
        <v>43005</v>
      </c>
      <c r="B233" t="s">
        <v>416</v>
      </c>
      <c r="C233" t="s">
        <v>2269</v>
      </c>
      <c r="D233" s="92">
        <v>50000</v>
      </c>
      <c r="E233" s="92">
        <f t="shared" si="8"/>
        <v>500000</v>
      </c>
      <c r="K233" s="92" t="str">
        <f t="shared" si="7"/>
        <v/>
      </c>
    </row>
    <row r="234" spans="1:11" ht="13.5" x14ac:dyDescent="0.15">
      <c r="A234" s="103">
        <v>43031</v>
      </c>
      <c r="B234" t="s">
        <v>142</v>
      </c>
      <c r="C234" t="s">
        <v>2272</v>
      </c>
      <c r="D234" s="92">
        <v>30000</v>
      </c>
      <c r="E234" s="92">
        <f t="shared" si="8"/>
        <v>530000</v>
      </c>
      <c r="K234" s="92" t="str">
        <f t="shared" si="7"/>
        <v/>
      </c>
    </row>
    <row r="235" spans="1:11" ht="13.5" x14ac:dyDescent="0.15">
      <c r="A235" s="103">
        <v>43038</v>
      </c>
      <c r="B235" t="s">
        <v>409</v>
      </c>
      <c r="C235" t="s">
        <v>2275</v>
      </c>
      <c r="D235" s="92">
        <v>10000</v>
      </c>
      <c r="E235" s="92">
        <f t="shared" si="8"/>
        <v>540000</v>
      </c>
      <c r="K235" s="92" t="str">
        <f t="shared" si="7"/>
        <v/>
      </c>
    </row>
    <row r="236" spans="1:11" ht="13.5" x14ac:dyDescent="0.15">
      <c r="A236" s="103">
        <v>43039</v>
      </c>
      <c r="B236" t="s">
        <v>2280</v>
      </c>
      <c r="C236" t="s">
        <v>2394</v>
      </c>
      <c r="D236" s="92">
        <v>50000</v>
      </c>
      <c r="E236" s="92">
        <f t="shared" si="8"/>
        <v>590000</v>
      </c>
      <c r="K236" s="92" t="str">
        <f t="shared" si="7"/>
        <v/>
      </c>
    </row>
    <row r="237" spans="1:11" ht="13.5" x14ac:dyDescent="0.15">
      <c r="A237" s="103">
        <v>43073</v>
      </c>
      <c r="B237" t="s">
        <v>321</v>
      </c>
      <c r="C237" t="s">
        <v>2282</v>
      </c>
      <c r="D237" s="92">
        <v>10000</v>
      </c>
      <c r="E237" s="92">
        <f t="shared" si="8"/>
        <v>600000</v>
      </c>
      <c r="K237" s="92" t="str">
        <f t="shared" si="7"/>
        <v/>
      </c>
    </row>
    <row r="238" spans="1:11" ht="13.5" x14ac:dyDescent="0.15">
      <c r="A238" s="103">
        <v>43080</v>
      </c>
      <c r="B238" t="s">
        <v>416</v>
      </c>
      <c r="C238" t="s">
        <v>2278</v>
      </c>
      <c r="D238" s="92">
        <v>10000</v>
      </c>
      <c r="E238" s="92">
        <f t="shared" si="8"/>
        <v>610000</v>
      </c>
      <c r="K238" s="92" t="str">
        <f t="shared" si="7"/>
        <v/>
      </c>
    </row>
    <row r="239" spans="1:11" ht="13.5" x14ac:dyDescent="0.15">
      <c r="A239" s="103">
        <v>43084</v>
      </c>
      <c r="B239" t="s">
        <v>142</v>
      </c>
      <c r="C239" t="s">
        <v>2286</v>
      </c>
      <c r="D239" s="92">
        <v>10000</v>
      </c>
      <c r="E239" s="92">
        <f t="shared" si="8"/>
        <v>620000</v>
      </c>
      <c r="K239" s="92" t="str">
        <f t="shared" si="7"/>
        <v/>
      </c>
    </row>
    <row r="240" spans="1:11" ht="13.5" x14ac:dyDescent="0.15">
      <c r="A240" s="103">
        <v>43089</v>
      </c>
      <c r="B240" t="s">
        <v>145</v>
      </c>
      <c r="C240" t="s">
        <v>2288</v>
      </c>
      <c r="D240" s="92">
        <v>50000</v>
      </c>
      <c r="E240" s="92">
        <f t="shared" si="8"/>
        <v>670000</v>
      </c>
      <c r="K240" s="92" t="str">
        <f t="shared" si="7"/>
        <v/>
      </c>
    </row>
    <row r="241" spans="1:11" ht="13.5" x14ac:dyDescent="0.15">
      <c r="A241" s="103">
        <v>43089</v>
      </c>
      <c r="B241" t="s">
        <v>142</v>
      </c>
      <c r="C241" t="s">
        <v>2292</v>
      </c>
      <c r="D241" s="92">
        <v>50000</v>
      </c>
      <c r="E241" s="92">
        <f t="shared" si="6"/>
        <v>720000</v>
      </c>
      <c r="K241" s="92" t="str">
        <f t="shared" si="7"/>
        <v/>
      </c>
    </row>
    <row r="242" spans="1:11" ht="13.5" x14ac:dyDescent="0.15">
      <c r="E242" s="92" t="str">
        <f t="shared" si="6"/>
        <v/>
      </c>
      <c r="K242" s="92" t="str">
        <f t="shared" si="7"/>
        <v/>
      </c>
    </row>
    <row r="243" spans="1:11" ht="13.5" x14ac:dyDescent="0.15">
      <c r="E243" s="92" t="str">
        <f t="shared" si="6"/>
        <v/>
      </c>
      <c r="K243" s="92" t="str">
        <f t="shared" si="7"/>
        <v/>
      </c>
    </row>
    <row r="244" spans="1:11" ht="13.5" x14ac:dyDescent="0.15">
      <c r="E244" s="92" t="str">
        <f t="shared" si="6"/>
        <v/>
      </c>
      <c r="K244" s="92" t="str">
        <f t="shared" si="7"/>
        <v/>
      </c>
    </row>
    <row r="245" spans="1:11" ht="14.25" thickBot="1" x14ac:dyDescent="0.2">
      <c r="A245" s="120"/>
      <c r="B245" s="119"/>
      <c r="C245" s="119"/>
      <c r="D245" s="116"/>
      <c r="E245" s="116" t="str">
        <f t="shared" si="6"/>
        <v/>
      </c>
      <c r="F245" s="119"/>
      <c r="G245" s="120"/>
      <c r="H245" s="119"/>
      <c r="I245" s="119"/>
      <c r="J245" s="116"/>
      <c r="K245" s="116" t="str">
        <f t="shared" si="7"/>
        <v/>
      </c>
    </row>
    <row r="246" spans="1:11" ht="14.25" thickTop="1" x14ac:dyDescent="0.15">
      <c r="A246" s="103" t="s">
        <v>1760</v>
      </c>
      <c r="E246" s="92" t="str">
        <f t="shared" si="6"/>
        <v/>
      </c>
      <c r="K246" s="92" t="str">
        <f t="shared" si="7"/>
        <v/>
      </c>
    </row>
    <row r="247" spans="1:11" ht="13.5" x14ac:dyDescent="0.15">
      <c r="A247" s="103">
        <v>43144</v>
      </c>
      <c r="B247" t="s">
        <v>497</v>
      </c>
      <c r="C247" t="s">
        <v>2397</v>
      </c>
      <c r="D247" s="92">
        <v>10000</v>
      </c>
      <c r="E247" s="92">
        <f>IF(D247="","",D247)</f>
        <v>10000</v>
      </c>
      <c r="G247" s="103">
        <v>43180</v>
      </c>
      <c r="H247" t="s">
        <v>729</v>
      </c>
      <c r="I247" t="s">
        <v>1487</v>
      </c>
      <c r="J247" s="92">
        <v>480000</v>
      </c>
      <c r="K247" s="92">
        <f>IF(J247="","",J247)</f>
        <v>480000</v>
      </c>
    </row>
    <row r="248" spans="1:11" ht="13.5" x14ac:dyDescent="0.15">
      <c r="A248" s="103">
        <v>43178</v>
      </c>
      <c r="B248" t="s">
        <v>142</v>
      </c>
      <c r="C248" t="s">
        <v>2480</v>
      </c>
      <c r="D248" s="92">
        <v>30000</v>
      </c>
      <c r="E248" s="92">
        <f t="shared" si="6"/>
        <v>40000</v>
      </c>
      <c r="G248" s="103">
        <v>43461</v>
      </c>
      <c r="H248" t="s">
        <v>2719</v>
      </c>
      <c r="J248" s="92">
        <v>310000</v>
      </c>
      <c r="K248" s="92">
        <f t="shared" si="7"/>
        <v>790000</v>
      </c>
    </row>
    <row r="249" spans="1:11" ht="13.5" x14ac:dyDescent="0.15">
      <c r="A249" s="103">
        <v>43180</v>
      </c>
      <c r="B249" t="s">
        <v>77</v>
      </c>
      <c r="C249" t="s">
        <v>2482</v>
      </c>
      <c r="D249" s="92">
        <v>30000</v>
      </c>
      <c r="E249" s="92">
        <f t="shared" si="6"/>
        <v>70000</v>
      </c>
      <c r="K249" s="92" t="str">
        <f t="shared" si="7"/>
        <v/>
      </c>
    </row>
    <row r="250" spans="1:11" ht="13.5" x14ac:dyDescent="0.15">
      <c r="A250" s="103">
        <v>43180</v>
      </c>
      <c r="B250" t="s">
        <v>77</v>
      </c>
      <c r="C250" t="s">
        <v>1840</v>
      </c>
      <c r="D250" s="92">
        <v>10000</v>
      </c>
      <c r="E250" s="92">
        <f t="shared" si="6"/>
        <v>80000</v>
      </c>
      <c r="K250" s="92" t="str">
        <f t="shared" si="7"/>
        <v/>
      </c>
    </row>
    <row r="251" spans="1:11" ht="13.5" x14ac:dyDescent="0.15">
      <c r="A251" s="103">
        <v>43180</v>
      </c>
      <c r="B251" t="s">
        <v>77</v>
      </c>
      <c r="C251" t="s">
        <v>2485</v>
      </c>
      <c r="D251" s="92">
        <v>30000</v>
      </c>
      <c r="E251" s="92">
        <f t="shared" si="6"/>
        <v>110000</v>
      </c>
      <c r="K251" s="92" t="str">
        <f t="shared" si="7"/>
        <v/>
      </c>
    </row>
    <row r="252" spans="1:11" ht="13.5" x14ac:dyDescent="0.15">
      <c r="A252" s="103">
        <v>43180</v>
      </c>
      <c r="B252" t="s">
        <v>77</v>
      </c>
      <c r="C252" t="s">
        <v>2487</v>
      </c>
      <c r="D252" s="92">
        <v>10000</v>
      </c>
      <c r="E252" s="92">
        <f t="shared" si="6"/>
        <v>120000</v>
      </c>
      <c r="K252" s="92" t="str">
        <f t="shared" si="7"/>
        <v/>
      </c>
    </row>
    <row r="253" spans="1:11" ht="13.5" x14ac:dyDescent="0.15">
      <c r="A253" s="103">
        <v>43180</v>
      </c>
      <c r="B253" t="s">
        <v>77</v>
      </c>
      <c r="C253" t="s">
        <v>2489</v>
      </c>
      <c r="D253" s="92">
        <v>10000</v>
      </c>
      <c r="E253" s="92">
        <f t="shared" si="6"/>
        <v>130000</v>
      </c>
      <c r="K253" s="92" t="str">
        <f t="shared" si="7"/>
        <v/>
      </c>
    </row>
    <row r="254" spans="1:11" ht="13.5" x14ac:dyDescent="0.15">
      <c r="A254" s="103">
        <v>43180</v>
      </c>
      <c r="B254" t="s">
        <v>77</v>
      </c>
      <c r="C254" t="s">
        <v>2491</v>
      </c>
      <c r="D254" s="92">
        <v>10000</v>
      </c>
      <c r="E254" s="92">
        <f t="shared" si="6"/>
        <v>140000</v>
      </c>
      <c r="K254" s="92" t="str">
        <f t="shared" si="7"/>
        <v/>
      </c>
    </row>
    <row r="255" spans="1:11" ht="13.5" x14ac:dyDescent="0.15">
      <c r="A255" s="103">
        <v>43180</v>
      </c>
      <c r="B255" t="s">
        <v>77</v>
      </c>
      <c r="C255" t="s">
        <v>2493</v>
      </c>
      <c r="D255" s="92">
        <v>30000</v>
      </c>
      <c r="E255" s="92">
        <f t="shared" si="6"/>
        <v>170000</v>
      </c>
      <c r="K255" s="92" t="str">
        <f t="shared" si="7"/>
        <v/>
      </c>
    </row>
    <row r="256" spans="1:11" ht="13.5" x14ac:dyDescent="0.15">
      <c r="A256" s="103">
        <v>43180</v>
      </c>
      <c r="B256" t="s">
        <v>77</v>
      </c>
      <c r="C256" t="s">
        <v>2555</v>
      </c>
      <c r="D256" s="92">
        <v>50000</v>
      </c>
      <c r="E256" s="92">
        <f t="shared" si="6"/>
        <v>220000</v>
      </c>
      <c r="K256" s="92" t="str">
        <f t="shared" si="7"/>
        <v/>
      </c>
    </row>
    <row r="257" spans="1:11" ht="13.5" x14ac:dyDescent="0.15">
      <c r="A257" s="103">
        <v>43180</v>
      </c>
      <c r="B257" t="s">
        <v>77</v>
      </c>
      <c r="C257" t="s">
        <v>2496</v>
      </c>
      <c r="D257" s="92">
        <v>10000</v>
      </c>
      <c r="E257" s="92">
        <f t="shared" si="6"/>
        <v>230000</v>
      </c>
      <c r="K257" s="92" t="str">
        <f t="shared" si="7"/>
        <v/>
      </c>
    </row>
    <row r="258" spans="1:11" ht="13.5" x14ac:dyDescent="0.15">
      <c r="A258" s="103">
        <v>43180</v>
      </c>
      <c r="B258" t="s">
        <v>77</v>
      </c>
      <c r="C258" t="s">
        <v>2497</v>
      </c>
      <c r="D258" s="92">
        <v>30000</v>
      </c>
      <c r="E258" s="92">
        <f t="shared" si="6"/>
        <v>260000</v>
      </c>
      <c r="K258" s="92" t="str">
        <f t="shared" si="7"/>
        <v/>
      </c>
    </row>
    <row r="259" spans="1:11" ht="13.5" x14ac:dyDescent="0.15">
      <c r="A259" s="103">
        <v>43180</v>
      </c>
      <c r="B259" t="s">
        <v>77</v>
      </c>
      <c r="C259" t="s">
        <v>1851</v>
      </c>
      <c r="D259" s="92">
        <v>30000</v>
      </c>
      <c r="E259" s="92">
        <f t="shared" si="6"/>
        <v>290000</v>
      </c>
      <c r="K259" s="92" t="str">
        <f t="shared" si="7"/>
        <v/>
      </c>
    </row>
    <row r="260" spans="1:11" ht="13.5" x14ac:dyDescent="0.15">
      <c r="A260" s="103">
        <v>43188</v>
      </c>
      <c r="B260" t="s">
        <v>94</v>
      </c>
      <c r="C260" t="s">
        <v>2477</v>
      </c>
      <c r="D260" s="92">
        <v>30000</v>
      </c>
      <c r="E260" s="92">
        <f>IF(D260="","",D260+E259)</f>
        <v>320000</v>
      </c>
      <c r="K260" s="92" t="str">
        <f t="shared" si="7"/>
        <v/>
      </c>
    </row>
    <row r="261" spans="1:11" ht="13.5" x14ac:dyDescent="0.15">
      <c r="A261" s="103">
        <v>43252</v>
      </c>
      <c r="B261" t="s">
        <v>321</v>
      </c>
      <c r="C261" t="s">
        <v>2596</v>
      </c>
      <c r="D261" s="92">
        <v>50000</v>
      </c>
      <c r="E261" s="92">
        <f>IF(D261="","",D261+E260)</f>
        <v>370000</v>
      </c>
      <c r="K261" s="92" t="str">
        <f t="shared" si="7"/>
        <v/>
      </c>
    </row>
    <row r="262" spans="1:11" ht="13.5" x14ac:dyDescent="0.15">
      <c r="A262" s="103">
        <v>43287</v>
      </c>
      <c r="B262" t="s">
        <v>456</v>
      </c>
      <c r="C262" t="s">
        <v>2601</v>
      </c>
      <c r="D262" s="92">
        <v>30000</v>
      </c>
      <c r="E262" s="92">
        <f>IF(D262="","",D262+E261)</f>
        <v>400000</v>
      </c>
      <c r="K262" s="92" t="str">
        <f t="shared" si="7"/>
        <v/>
      </c>
    </row>
    <row r="263" spans="1:11" ht="13.5" x14ac:dyDescent="0.15">
      <c r="A263" s="103">
        <v>43291</v>
      </c>
      <c r="B263" t="s">
        <v>409</v>
      </c>
      <c r="C263" t="s">
        <v>2604</v>
      </c>
      <c r="D263" s="92">
        <v>10000</v>
      </c>
      <c r="E263" s="92">
        <f t="shared" ref="E263:E319" si="9">IF(D263="","",D263+E262)</f>
        <v>410000</v>
      </c>
      <c r="K263" s="92" t="str">
        <f t="shared" si="7"/>
        <v/>
      </c>
    </row>
    <row r="264" spans="1:11" ht="13.5" x14ac:dyDescent="0.15">
      <c r="A264" s="103">
        <v>43370</v>
      </c>
      <c r="B264" t="s">
        <v>142</v>
      </c>
      <c r="C264" t="s">
        <v>2607</v>
      </c>
      <c r="D264" s="92">
        <v>30000</v>
      </c>
      <c r="E264" s="92">
        <f t="shared" si="9"/>
        <v>440000</v>
      </c>
      <c r="K264" s="92" t="str">
        <f t="shared" si="7"/>
        <v/>
      </c>
    </row>
    <row r="265" spans="1:11" ht="13.5" x14ac:dyDescent="0.15">
      <c r="A265" s="103">
        <v>43423</v>
      </c>
      <c r="B265" t="s">
        <v>2628</v>
      </c>
      <c r="C265" t="s">
        <v>2629</v>
      </c>
      <c r="D265" s="92">
        <v>30000</v>
      </c>
      <c r="E265" s="92">
        <f t="shared" si="9"/>
        <v>470000</v>
      </c>
      <c r="K265" s="92" t="str">
        <f t="shared" ref="K265:K319" si="10">IF(J265="","",J265+K264)</f>
        <v/>
      </c>
    </row>
    <row r="266" spans="1:11" ht="13.5" x14ac:dyDescent="0.15">
      <c r="A266" s="103">
        <v>43440</v>
      </c>
      <c r="B266" t="s">
        <v>142</v>
      </c>
      <c r="C266" t="s">
        <v>2621</v>
      </c>
      <c r="D266" s="92">
        <v>10000</v>
      </c>
      <c r="E266" s="92">
        <f t="shared" si="9"/>
        <v>480000</v>
      </c>
      <c r="K266" s="92" t="str">
        <f t="shared" si="10"/>
        <v/>
      </c>
    </row>
    <row r="267" spans="1:11" ht="13.5" x14ac:dyDescent="0.15">
      <c r="A267" s="103">
        <v>43440</v>
      </c>
      <c r="B267" t="s">
        <v>321</v>
      </c>
      <c r="C267" t="s">
        <v>2622</v>
      </c>
      <c r="D267" s="92">
        <v>10000</v>
      </c>
      <c r="E267" s="92">
        <f t="shared" si="9"/>
        <v>490000</v>
      </c>
      <c r="K267" s="92" t="str">
        <f t="shared" si="10"/>
        <v/>
      </c>
    </row>
    <row r="268" spans="1:11" ht="13.5" x14ac:dyDescent="0.15">
      <c r="A268" s="103">
        <v>43451</v>
      </c>
      <c r="B268" t="s">
        <v>77</v>
      </c>
      <c r="C268" t="s">
        <v>2689</v>
      </c>
      <c r="D268" s="92">
        <v>60000</v>
      </c>
      <c r="E268" s="92">
        <f t="shared" si="9"/>
        <v>550000</v>
      </c>
      <c r="K268" s="92" t="str">
        <f t="shared" si="10"/>
        <v/>
      </c>
    </row>
    <row r="269" spans="1:11" ht="13.5" x14ac:dyDescent="0.15">
      <c r="A269" s="103">
        <v>43453</v>
      </c>
      <c r="B269" t="s">
        <v>77</v>
      </c>
      <c r="C269" t="s">
        <v>2693</v>
      </c>
      <c r="D269" s="92">
        <v>30000</v>
      </c>
      <c r="E269" s="92">
        <f t="shared" si="9"/>
        <v>580000</v>
      </c>
      <c r="K269" s="92" t="str">
        <f t="shared" si="10"/>
        <v/>
      </c>
    </row>
    <row r="270" spans="1:11" ht="13.5" x14ac:dyDescent="0.15">
      <c r="A270" s="103">
        <v>43453</v>
      </c>
      <c r="B270" t="s">
        <v>77</v>
      </c>
      <c r="C270" t="s">
        <v>2694</v>
      </c>
      <c r="D270" s="92">
        <v>10000</v>
      </c>
      <c r="E270" s="92">
        <f t="shared" si="9"/>
        <v>590000</v>
      </c>
      <c r="K270" s="92" t="str">
        <f t="shared" si="10"/>
        <v/>
      </c>
    </row>
    <row r="271" spans="1:11" ht="13.5" x14ac:dyDescent="0.15">
      <c r="A271" s="103">
        <v>43453</v>
      </c>
      <c r="B271" t="s">
        <v>77</v>
      </c>
      <c r="C271" t="s">
        <v>2696</v>
      </c>
      <c r="D271" s="92">
        <v>10000</v>
      </c>
      <c r="E271" s="92">
        <f t="shared" si="9"/>
        <v>600000</v>
      </c>
      <c r="K271" s="92" t="str">
        <f t="shared" si="10"/>
        <v/>
      </c>
    </row>
    <row r="272" spans="1:11" ht="13.5" x14ac:dyDescent="0.15">
      <c r="A272" s="103">
        <v>43453</v>
      </c>
      <c r="B272" t="s">
        <v>77</v>
      </c>
      <c r="C272" t="s">
        <v>2697</v>
      </c>
      <c r="D272" s="92">
        <v>30000</v>
      </c>
      <c r="E272" s="92">
        <f t="shared" si="9"/>
        <v>630000</v>
      </c>
      <c r="K272" s="92" t="str">
        <f t="shared" si="10"/>
        <v/>
      </c>
    </row>
    <row r="273" spans="1:11" ht="13.5" x14ac:dyDescent="0.15">
      <c r="A273" s="103">
        <v>43453</v>
      </c>
      <c r="B273" t="s">
        <v>77</v>
      </c>
      <c r="C273" t="s">
        <v>2698</v>
      </c>
      <c r="D273" s="92">
        <v>10000</v>
      </c>
      <c r="E273" s="92">
        <f t="shared" si="9"/>
        <v>640000</v>
      </c>
      <c r="K273" s="92" t="str">
        <f t="shared" si="10"/>
        <v/>
      </c>
    </row>
    <row r="274" spans="1:11" ht="13.5" x14ac:dyDescent="0.15">
      <c r="A274" s="103">
        <v>43453</v>
      </c>
      <c r="B274" t="s">
        <v>77</v>
      </c>
      <c r="C274" t="s">
        <v>2699</v>
      </c>
      <c r="D274" s="92">
        <v>10000</v>
      </c>
      <c r="E274" s="92">
        <f t="shared" si="9"/>
        <v>650000</v>
      </c>
      <c r="K274" s="92" t="str">
        <f t="shared" si="10"/>
        <v/>
      </c>
    </row>
    <row r="275" spans="1:11" ht="13.5" x14ac:dyDescent="0.15">
      <c r="A275" s="103">
        <v>43453</v>
      </c>
      <c r="B275" t="s">
        <v>77</v>
      </c>
      <c r="C275" t="s">
        <v>2700</v>
      </c>
      <c r="D275" s="92">
        <v>30000</v>
      </c>
      <c r="E275" s="92">
        <f t="shared" si="9"/>
        <v>680000</v>
      </c>
      <c r="K275" s="92" t="str">
        <f t="shared" si="10"/>
        <v/>
      </c>
    </row>
    <row r="276" spans="1:11" ht="13.5" x14ac:dyDescent="0.15">
      <c r="A276" s="103">
        <v>43453</v>
      </c>
      <c r="B276" t="s">
        <v>77</v>
      </c>
      <c r="C276" t="s">
        <v>2701</v>
      </c>
      <c r="D276" s="92">
        <v>10000</v>
      </c>
      <c r="E276" s="92">
        <f t="shared" si="9"/>
        <v>690000</v>
      </c>
      <c r="K276" s="92" t="str">
        <f t="shared" si="10"/>
        <v/>
      </c>
    </row>
    <row r="277" spans="1:11" ht="13.5" x14ac:dyDescent="0.15">
      <c r="A277" s="103">
        <v>43453</v>
      </c>
      <c r="B277" t="s">
        <v>2270</v>
      </c>
      <c r="C277" t="s">
        <v>2702</v>
      </c>
      <c r="D277" s="92">
        <v>30000</v>
      </c>
      <c r="E277" s="92">
        <f t="shared" si="9"/>
        <v>720000</v>
      </c>
      <c r="K277" s="92" t="str">
        <f t="shared" si="10"/>
        <v/>
      </c>
    </row>
    <row r="278" spans="1:11" ht="13.5" x14ac:dyDescent="0.15">
      <c r="A278" s="103">
        <v>43453</v>
      </c>
      <c r="B278" t="s">
        <v>77</v>
      </c>
      <c r="C278" t="s">
        <v>2704</v>
      </c>
      <c r="D278" s="92">
        <v>30000</v>
      </c>
      <c r="E278" s="92">
        <f t="shared" si="9"/>
        <v>750000</v>
      </c>
      <c r="K278" s="92" t="str">
        <f t="shared" si="10"/>
        <v/>
      </c>
    </row>
    <row r="279" spans="1:11" ht="13.5" x14ac:dyDescent="0.15">
      <c r="A279" s="103">
        <v>43453</v>
      </c>
      <c r="B279" t="s">
        <v>77</v>
      </c>
      <c r="C279" t="s">
        <v>2705</v>
      </c>
      <c r="D279" s="92">
        <v>50000</v>
      </c>
      <c r="E279" s="92">
        <f t="shared" si="9"/>
        <v>800000</v>
      </c>
      <c r="K279" s="92" t="str">
        <f t="shared" si="10"/>
        <v/>
      </c>
    </row>
    <row r="280" spans="1:11" ht="13.5" x14ac:dyDescent="0.15">
      <c r="A280" s="103">
        <v>43461</v>
      </c>
      <c r="B280" t="s">
        <v>409</v>
      </c>
      <c r="C280" t="s">
        <v>2707</v>
      </c>
      <c r="D280" s="92">
        <v>50000</v>
      </c>
      <c r="E280" s="92">
        <f t="shared" si="9"/>
        <v>850000</v>
      </c>
      <c r="K280" s="92" t="str">
        <f t="shared" si="10"/>
        <v/>
      </c>
    </row>
    <row r="281" spans="1:11" ht="13.5" x14ac:dyDescent="0.15">
      <c r="A281" s="103">
        <v>43453</v>
      </c>
      <c r="B281" t="s">
        <v>409</v>
      </c>
      <c r="C281" t="s">
        <v>2716</v>
      </c>
      <c r="D281" s="92">
        <v>10000</v>
      </c>
      <c r="E281" s="92">
        <f t="shared" si="9"/>
        <v>860000</v>
      </c>
      <c r="K281" s="92" t="str">
        <f t="shared" si="10"/>
        <v/>
      </c>
    </row>
    <row r="282" spans="1:11" ht="13.5" x14ac:dyDescent="0.15">
      <c r="A282" s="103">
        <v>43461</v>
      </c>
      <c r="B282" t="s">
        <v>142</v>
      </c>
      <c r="C282" t="s">
        <v>2708</v>
      </c>
      <c r="D282" s="92">
        <v>10000</v>
      </c>
      <c r="E282" s="92">
        <f t="shared" si="9"/>
        <v>870000</v>
      </c>
      <c r="K282" s="92" t="str">
        <f t="shared" si="10"/>
        <v/>
      </c>
    </row>
    <row r="283" spans="1:11" ht="13.5" x14ac:dyDescent="0.15">
      <c r="E283" s="92" t="str">
        <f t="shared" si="9"/>
        <v/>
      </c>
      <c r="K283" s="92" t="str">
        <f t="shared" si="10"/>
        <v/>
      </c>
    </row>
    <row r="284" spans="1:11" ht="13.5" x14ac:dyDescent="0.15">
      <c r="E284" s="92" t="str">
        <f t="shared" si="9"/>
        <v/>
      </c>
      <c r="K284" s="92" t="str">
        <f t="shared" si="10"/>
        <v/>
      </c>
    </row>
    <row r="285" spans="1:11" ht="14.25" thickBot="1" x14ac:dyDescent="0.2">
      <c r="A285" s="120"/>
      <c r="B285" s="120"/>
      <c r="C285" s="120"/>
      <c r="D285" s="120"/>
      <c r="E285" s="116" t="str">
        <f t="shared" si="9"/>
        <v/>
      </c>
      <c r="F285" s="120"/>
      <c r="G285" s="120"/>
      <c r="H285" s="120"/>
      <c r="I285" s="120"/>
      <c r="J285" s="120"/>
      <c r="K285" s="116" t="str">
        <f t="shared" si="10"/>
        <v/>
      </c>
    </row>
    <row r="286" spans="1:11" ht="14.25" thickTop="1" x14ac:dyDescent="0.15">
      <c r="A286" s="103" t="s">
        <v>3039</v>
      </c>
      <c r="E286" s="92" t="str">
        <f t="shared" si="9"/>
        <v/>
      </c>
      <c r="K286" s="92" t="str">
        <f t="shared" si="10"/>
        <v/>
      </c>
    </row>
    <row r="287" spans="1:11" ht="13.5" x14ac:dyDescent="0.15">
      <c r="A287" s="103">
        <v>43475</v>
      </c>
      <c r="B287" t="s">
        <v>3315</v>
      </c>
      <c r="C287" t="s">
        <v>3316</v>
      </c>
      <c r="D287" s="92">
        <v>10000</v>
      </c>
      <c r="E287" s="92">
        <f>IF(D287="","",D287)</f>
        <v>10000</v>
      </c>
      <c r="G287" s="103">
        <v>43697</v>
      </c>
      <c r="H287" t="s">
        <v>3327</v>
      </c>
      <c r="J287" s="92">
        <v>710000</v>
      </c>
      <c r="K287" s="92">
        <f>IF(J287="","",J287)</f>
        <v>710000</v>
      </c>
    </row>
    <row r="288" spans="1:11" ht="13.5" x14ac:dyDescent="0.15">
      <c r="A288" s="103">
        <v>43475</v>
      </c>
      <c r="B288" t="s">
        <v>3315</v>
      </c>
      <c r="C288" t="s">
        <v>3317</v>
      </c>
      <c r="D288" s="92">
        <v>50000</v>
      </c>
      <c r="E288" s="92">
        <f t="shared" si="9"/>
        <v>60000</v>
      </c>
      <c r="K288" s="92" t="str">
        <f t="shared" si="10"/>
        <v/>
      </c>
    </row>
    <row r="289" spans="1:11" ht="13.5" x14ac:dyDescent="0.15">
      <c r="A289" s="103">
        <v>43475</v>
      </c>
      <c r="B289" t="s">
        <v>3318</v>
      </c>
      <c r="C289" t="s">
        <v>3319</v>
      </c>
      <c r="D289" s="92">
        <v>50000</v>
      </c>
      <c r="E289" s="92">
        <f t="shared" si="9"/>
        <v>110000</v>
      </c>
      <c r="K289" s="92" t="str">
        <f t="shared" si="10"/>
        <v/>
      </c>
    </row>
    <row r="290" spans="1:11" ht="13.5" x14ac:dyDescent="0.15">
      <c r="A290" s="103">
        <v>43488</v>
      </c>
      <c r="B290" t="s">
        <v>3315</v>
      </c>
      <c r="C290" t="s">
        <v>3320</v>
      </c>
      <c r="D290" s="92">
        <v>50000</v>
      </c>
      <c r="E290" s="92">
        <f t="shared" si="9"/>
        <v>160000</v>
      </c>
      <c r="K290" s="92" t="str">
        <f t="shared" si="10"/>
        <v/>
      </c>
    </row>
    <row r="291" spans="1:11" ht="13.5" x14ac:dyDescent="0.15">
      <c r="A291" s="103">
        <v>43488</v>
      </c>
      <c r="B291" t="s">
        <v>1521</v>
      </c>
      <c r="C291" t="s">
        <v>2846</v>
      </c>
      <c r="D291" s="92">
        <v>50000</v>
      </c>
      <c r="E291" s="92">
        <f t="shared" si="9"/>
        <v>210000</v>
      </c>
      <c r="K291" s="92" t="str">
        <f t="shared" si="10"/>
        <v/>
      </c>
    </row>
    <row r="292" spans="1:11" ht="13.5" x14ac:dyDescent="0.15">
      <c r="A292" s="103">
        <v>43516</v>
      </c>
      <c r="B292" t="s">
        <v>1521</v>
      </c>
      <c r="C292" t="s">
        <v>2969</v>
      </c>
      <c r="D292" s="92">
        <v>30000</v>
      </c>
      <c r="E292" s="92">
        <f t="shared" si="9"/>
        <v>240000</v>
      </c>
      <c r="K292" s="92" t="str">
        <f t="shared" si="10"/>
        <v/>
      </c>
    </row>
    <row r="293" spans="1:11" ht="13.5" x14ac:dyDescent="0.15">
      <c r="A293" s="103">
        <v>43535</v>
      </c>
      <c r="B293" t="s">
        <v>2971</v>
      </c>
      <c r="C293" t="s">
        <v>2972</v>
      </c>
      <c r="D293" s="92">
        <v>10000</v>
      </c>
      <c r="E293" s="92">
        <f t="shared" si="9"/>
        <v>250000</v>
      </c>
      <c r="K293" s="92" t="str">
        <f t="shared" si="10"/>
        <v/>
      </c>
    </row>
    <row r="294" spans="1:11" ht="13.5" x14ac:dyDescent="0.15">
      <c r="A294" s="103">
        <v>43571</v>
      </c>
      <c r="B294" t="s">
        <v>2615</v>
      </c>
      <c r="C294" t="s">
        <v>2980</v>
      </c>
      <c r="D294" s="92">
        <v>50000</v>
      </c>
      <c r="E294" s="92">
        <f t="shared" si="9"/>
        <v>300000</v>
      </c>
      <c r="K294" s="92" t="str">
        <f t="shared" si="10"/>
        <v/>
      </c>
    </row>
    <row r="295" spans="1:11" ht="13.5" x14ac:dyDescent="0.15">
      <c r="A295" s="103">
        <v>43608</v>
      </c>
      <c r="B295" t="s">
        <v>2615</v>
      </c>
      <c r="C295" t="s">
        <v>2989</v>
      </c>
      <c r="D295" s="92">
        <v>50000</v>
      </c>
      <c r="E295" s="92">
        <f t="shared" si="9"/>
        <v>350000</v>
      </c>
      <c r="K295" s="92" t="str">
        <f t="shared" si="10"/>
        <v/>
      </c>
    </row>
    <row r="296" spans="1:11" ht="13.5" x14ac:dyDescent="0.15">
      <c r="A296" s="103">
        <v>43616</v>
      </c>
      <c r="B296" t="s">
        <v>1563</v>
      </c>
      <c r="C296" t="s">
        <v>2990</v>
      </c>
      <c r="D296" s="92">
        <v>50000</v>
      </c>
      <c r="E296" s="92">
        <f t="shared" si="9"/>
        <v>400000</v>
      </c>
      <c r="K296" s="92" t="str">
        <f t="shared" si="10"/>
        <v/>
      </c>
    </row>
    <row r="297" spans="1:11" ht="13.5" x14ac:dyDescent="0.15">
      <c r="A297" s="103">
        <v>43648</v>
      </c>
      <c r="B297" t="s">
        <v>2615</v>
      </c>
      <c r="C297" t="s">
        <v>2993</v>
      </c>
      <c r="D297" s="92">
        <v>10000</v>
      </c>
      <c r="E297" s="92">
        <f t="shared" si="9"/>
        <v>410000</v>
      </c>
      <c r="K297" s="92" t="str">
        <f t="shared" si="10"/>
        <v/>
      </c>
    </row>
    <row r="298" spans="1:11" ht="13.5" x14ac:dyDescent="0.15">
      <c r="A298" s="103">
        <v>43648</v>
      </c>
      <c r="B298" t="s">
        <v>1521</v>
      </c>
      <c r="C298" t="s">
        <v>2812</v>
      </c>
      <c r="D298" s="92">
        <v>30000</v>
      </c>
      <c r="E298" s="92">
        <f t="shared" si="9"/>
        <v>440000</v>
      </c>
      <c r="K298" s="92" t="str">
        <f t="shared" si="10"/>
        <v/>
      </c>
    </row>
    <row r="299" spans="1:11" ht="13.5" x14ac:dyDescent="0.15">
      <c r="A299" s="103">
        <v>43656</v>
      </c>
      <c r="B299" t="s">
        <v>2822</v>
      </c>
      <c r="C299" t="s">
        <v>2995</v>
      </c>
      <c r="D299" s="92">
        <v>30000</v>
      </c>
      <c r="E299" s="92">
        <f t="shared" si="9"/>
        <v>470000</v>
      </c>
      <c r="K299" s="92" t="str">
        <f t="shared" si="10"/>
        <v/>
      </c>
    </row>
    <row r="300" spans="1:11" ht="13.5" x14ac:dyDescent="0.15">
      <c r="A300" s="103">
        <v>43698</v>
      </c>
      <c r="B300" t="s">
        <v>2615</v>
      </c>
      <c r="C300" t="s">
        <v>2997</v>
      </c>
      <c r="D300" s="92">
        <v>50000</v>
      </c>
      <c r="E300" s="92">
        <f t="shared" si="9"/>
        <v>520000</v>
      </c>
      <c r="K300" s="92" t="str">
        <f t="shared" si="10"/>
        <v/>
      </c>
    </row>
    <row r="301" spans="1:11" ht="13.5" x14ac:dyDescent="0.15">
      <c r="A301" s="103">
        <v>43747</v>
      </c>
      <c r="B301" t="s">
        <v>1521</v>
      </c>
      <c r="C301" s="2" t="s">
        <v>3321</v>
      </c>
      <c r="D301" s="92">
        <v>30000</v>
      </c>
      <c r="E301" s="92">
        <f t="shared" si="9"/>
        <v>550000</v>
      </c>
      <c r="K301" s="92" t="str">
        <f t="shared" si="10"/>
        <v/>
      </c>
    </row>
    <row r="302" spans="1:11" ht="13.5" x14ac:dyDescent="0.15">
      <c r="A302" s="103">
        <v>43766</v>
      </c>
      <c r="B302" t="s">
        <v>1521</v>
      </c>
      <c r="C302" t="s">
        <v>2999</v>
      </c>
      <c r="D302" s="92">
        <v>50000</v>
      </c>
      <c r="E302" s="92">
        <f t="shared" si="9"/>
        <v>600000</v>
      </c>
      <c r="K302" s="92" t="str">
        <f t="shared" si="10"/>
        <v/>
      </c>
    </row>
    <row r="303" spans="1:11" ht="13.5" x14ac:dyDescent="0.15">
      <c r="A303" s="103">
        <v>43766</v>
      </c>
      <c r="B303" t="s">
        <v>1521</v>
      </c>
      <c r="C303" t="s">
        <v>3001</v>
      </c>
      <c r="D303" s="92">
        <v>10000</v>
      </c>
      <c r="E303" s="92">
        <f t="shared" si="9"/>
        <v>610000</v>
      </c>
      <c r="K303" s="92" t="str">
        <f t="shared" si="10"/>
        <v/>
      </c>
    </row>
    <row r="304" spans="1:11" ht="13.5" x14ac:dyDescent="0.15">
      <c r="A304" s="103">
        <v>43774</v>
      </c>
      <c r="B304" s="2" t="s">
        <v>1521</v>
      </c>
      <c r="C304" t="s">
        <v>2846</v>
      </c>
      <c r="D304" s="92">
        <v>50000</v>
      </c>
      <c r="E304" s="92">
        <f t="shared" si="9"/>
        <v>660000</v>
      </c>
      <c r="K304" s="92" t="str">
        <f t="shared" si="10"/>
        <v/>
      </c>
    </row>
    <row r="305" spans="1:11" ht="13.5" x14ac:dyDescent="0.15">
      <c r="A305" s="103">
        <v>43785</v>
      </c>
      <c r="B305" s="2" t="s">
        <v>2822</v>
      </c>
      <c r="C305" s="2" t="s">
        <v>2995</v>
      </c>
      <c r="D305" s="92">
        <v>30000</v>
      </c>
      <c r="E305" s="92">
        <f t="shared" si="9"/>
        <v>690000</v>
      </c>
      <c r="K305" s="92" t="str">
        <f t="shared" si="10"/>
        <v/>
      </c>
    </row>
    <row r="306" spans="1:11" ht="13.5" x14ac:dyDescent="0.15">
      <c r="A306" s="103">
        <v>43801</v>
      </c>
      <c r="B306" s="2" t="s">
        <v>1563</v>
      </c>
      <c r="C306" s="2" t="s">
        <v>2912</v>
      </c>
      <c r="D306" s="92">
        <v>10000</v>
      </c>
      <c r="E306" s="92">
        <f t="shared" si="9"/>
        <v>700000</v>
      </c>
      <c r="K306" s="92" t="str">
        <f t="shared" si="10"/>
        <v/>
      </c>
    </row>
    <row r="307" spans="1:11" ht="13.5" x14ac:dyDescent="0.15">
      <c r="A307" s="103">
        <v>43814</v>
      </c>
      <c r="B307" s="2" t="s">
        <v>1521</v>
      </c>
      <c r="C307" s="2" t="s">
        <v>2913</v>
      </c>
      <c r="D307" s="92">
        <v>10000</v>
      </c>
      <c r="E307" s="92">
        <f t="shared" si="9"/>
        <v>710000</v>
      </c>
      <c r="K307" s="92" t="str">
        <f t="shared" si="10"/>
        <v/>
      </c>
    </row>
    <row r="308" spans="1:11" ht="13.5" x14ac:dyDescent="0.15">
      <c r="A308" s="103">
        <v>43818</v>
      </c>
      <c r="B308" s="2" t="s">
        <v>1521</v>
      </c>
      <c r="C308" s="2" t="s">
        <v>3110</v>
      </c>
      <c r="D308" s="92">
        <v>10000</v>
      </c>
      <c r="E308" s="92">
        <f t="shared" si="9"/>
        <v>720000</v>
      </c>
      <c r="K308" s="92" t="str">
        <f t="shared" si="10"/>
        <v/>
      </c>
    </row>
    <row r="309" spans="1:11" ht="13.5" x14ac:dyDescent="0.15">
      <c r="A309" s="103">
        <v>43819</v>
      </c>
      <c r="B309" s="2" t="s">
        <v>1510</v>
      </c>
      <c r="C309" s="2" t="s">
        <v>2907</v>
      </c>
      <c r="D309" s="92">
        <v>30000</v>
      </c>
      <c r="E309" s="92">
        <f t="shared" si="9"/>
        <v>750000</v>
      </c>
      <c r="K309" s="92" t="str">
        <f t="shared" si="10"/>
        <v/>
      </c>
    </row>
    <row r="310" spans="1:11" ht="13.5" x14ac:dyDescent="0.15">
      <c r="A310" s="103">
        <v>43819</v>
      </c>
      <c r="B310" s="2" t="s">
        <v>1510</v>
      </c>
      <c r="C310" s="2" t="s">
        <v>2908</v>
      </c>
      <c r="D310" s="92">
        <v>10000</v>
      </c>
      <c r="E310" s="92">
        <f t="shared" si="9"/>
        <v>760000</v>
      </c>
      <c r="K310" s="92" t="str">
        <f t="shared" si="10"/>
        <v/>
      </c>
    </row>
    <row r="311" spans="1:11" ht="13.5" x14ac:dyDescent="0.15">
      <c r="A311" s="103">
        <v>43819</v>
      </c>
      <c r="B311" s="2" t="s">
        <v>1510</v>
      </c>
      <c r="C311" s="2" t="s">
        <v>2914</v>
      </c>
      <c r="D311" s="92">
        <v>10000</v>
      </c>
      <c r="E311" s="92">
        <f t="shared" si="9"/>
        <v>770000</v>
      </c>
      <c r="K311" s="92" t="str">
        <f t="shared" si="10"/>
        <v/>
      </c>
    </row>
    <row r="312" spans="1:11" ht="13.5" x14ac:dyDescent="0.15">
      <c r="A312" s="103">
        <v>43819</v>
      </c>
      <c r="B312" s="2" t="s">
        <v>1510</v>
      </c>
      <c r="C312" s="2" t="s">
        <v>2915</v>
      </c>
      <c r="D312" s="92">
        <v>10000</v>
      </c>
      <c r="E312" s="92">
        <f t="shared" si="9"/>
        <v>780000</v>
      </c>
      <c r="K312" s="92" t="str">
        <f t="shared" si="10"/>
        <v/>
      </c>
    </row>
    <row r="313" spans="1:11" ht="13.5" x14ac:dyDescent="0.15">
      <c r="A313" s="103">
        <v>43819</v>
      </c>
      <c r="B313" s="2" t="s">
        <v>1510</v>
      </c>
      <c r="C313" s="2" t="s">
        <v>2909</v>
      </c>
      <c r="D313" s="92">
        <v>10000</v>
      </c>
      <c r="E313" s="92">
        <f t="shared" si="9"/>
        <v>790000</v>
      </c>
      <c r="K313" s="92" t="str">
        <f t="shared" si="10"/>
        <v/>
      </c>
    </row>
    <row r="314" spans="1:11" ht="13.5" x14ac:dyDescent="0.15">
      <c r="A314" s="103">
        <v>43819</v>
      </c>
      <c r="B314" s="2" t="s">
        <v>1510</v>
      </c>
      <c r="C314" s="2" t="s">
        <v>2916</v>
      </c>
      <c r="D314" s="92">
        <v>10000</v>
      </c>
      <c r="E314" s="92">
        <f t="shared" si="9"/>
        <v>800000</v>
      </c>
      <c r="K314" s="92" t="str">
        <f t="shared" si="10"/>
        <v/>
      </c>
    </row>
    <row r="315" spans="1:11" ht="13.5" x14ac:dyDescent="0.15">
      <c r="A315" s="103">
        <v>43819</v>
      </c>
      <c r="B315" s="2" t="s">
        <v>1510</v>
      </c>
      <c r="C315" s="2" t="s">
        <v>2917</v>
      </c>
      <c r="D315" s="92">
        <v>30000</v>
      </c>
      <c r="E315" s="92">
        <f t="shared" si="9"/>
        <v>830000</v>
      </c>
      <c r="K315" s="92" t="str">
        <f t="shared" si="10"/>
        <v/>
      </c>
    </row>
    <row r="316" spans="1:11" ht="13.5" x14ac:dyDescent="0.15">
      <c r="A316" s="103">
        <v>43819</v>
      </c>
      <c r="B316" s="2" t="s">
        <v>1510</v>
      </c>
      <c r="C316" s="2" t="s">
        <v>2918</v>
      </c>
      <c r="D316" s="92">
        <v>10000</v>
      </c>
      <c r="E316" s="92">
        <f t="shared" si="9"/>
        <v>840000</v>
      </c>
      <c r="K316" s="92" t="str">
        <f t="shared" si="10"/>
        <v/>
      </c>
    </row>
    <row r="317" spans="1:11" ht="13.5" x14ac:dyDescent="0.15">
      <c r="A317" s="103">
        <v>43819</v>
      </c>
      <c r="B317" t="s">
        <v>3322</v>
      </c>
      <c r="C317" t="s">
        <v>3323</v>
      </c>
      <c r="D317" s="92">
        <v>30000</v>
      </c>
      <c r="E317" s="92">
        <f t="shared" si="9"/>
        <v>870000</v>
      </c>
      <c r="K317" s="92" t="str">
        <f t="shared" si="10"/>
        <v/>
      </c>
    </row>
    <row r="318" spans="1:11" ht="13.5" x14ac:dyDescent="0.15">
      <c r="A318" s="103">
        <v>43819</v>
      </c>
      <c r="B318" t="s">
        <v>3324</v>
      </c>
      <c r="C318" t="s">
        <v>3325</v>
      </c>
      <c r="D318" s="92">
        <v>30000</v>
      </c>
      <c r="E318" s="92">
        <f t="shared" si="9"/>
        <v>900000</v>
      </c>
      <c r="K318" s="92" t="str">
        <f t="shared" si="10"/>
        <v/>
      </c>
    </row>
    <row r="319" spans="1:11" ht="13.5" x14ac:dyDescent="0.15">
      <c r="A319" s="103">
        <v>43819</v>
      </c>
      <c r="B319" t="s">
        <v>3324</v>
      </c>
      <c r="C319" t="s">
        <v>3326</v>
      </c>
      <c r="D319" s="92">
        <v>50000</v>
      </c>
      <c r="E319" s="92">
        <f t="shared" si="9"/>
        <v>950000</v>
      </c>
      <c r="K319" s="92" t="str">
        <f t="shared" si="10"/>
        <v/>
      </c>
    </row>
    <row r="320" spans="1:11" ht="14.25" thickBot="1" x14ac:dyDescent="0.2">
      <c r="A320" s="120"/>
      <c r="B320" s="119"/>
      <c r="C320" s="119"/>
      <c r="D320" s="116"/>
      <c r="E320" s="116" t="str">
        <f>IF(D320="","",D320+#REF!)</f>
        <v/>
      </c>
      <c r="F320" s="119"/>
      <c r="G320" s="120"/>
      <c r="H320" s="119"/>
      <c r="I320" s="119"/>
      <c r="J320" s="116"/>
      <c r="K320" s="116" t="str">
        <f>IF(J320="","",J320+#REF!)</f>
        <v/>
      </c>
    </row>
    <row r="321" spans="1:11" ht="14.25" thickTop="1" x14ac:dyDescent="0.15">
      <c r="A321" s="103" t="s">
        <v>2897</v>
      </c>
      <c r="E321" s="92" t="str">
        <f>IF(D321="","",D321+E320)</f>
        <v/>
      </c>
      <c r="K321" s="92" t="str">
        <f>IF(J321="","",J321+K320)</f>
        <v/>
      </c>
    </row>
    <row r="322" spans="1:11" ht="13.5" x14ac:dyDescent="0.15">
      <c r="A322" s="122">
        <v>43864</v>
      </c>
      <c r="B322" s="2" t="s">
        <v>3082</v>
      </c>
      <c r="C322" t="s">
        <v>3083</v>
      </c>
      <c r="D322" s="92">
        <v>50000</v>
      </c>
      <c r="E322" s="92">
        <f>IF(D322="","",D322)</f>
        <v>50000</v>
      </c>
      <c r="G322" s="122">
        <v>43879</v>
      </c>
      <c r="H322" s="2" t="s">
        <v>3050</v>
      </c>
      <c r="I322" t="s">
        <v>3051</v>
      </c>
      <c r="J322" s="92">
        <v>600000</v>
      </c>
      <c r="K322" s="92">
        <f>IF(J322="","",J322)</f>
        <v>600000</v>
      </c>
    </row>
    <row r="323" spans="1:11" ht="13.5" x14ac:dyDescent="0.15">
      <c r="A323" s="103">
        <v>43866</v>
      </c>
      <c r="B323" s="2" t="s">
        <v>3084</v>
      </c>
      <c r="C323" s="2" t="s">
        <v>3085</v>
      </c>
      <c r="D323" s="92">
        <v>30000</v>
      </c>
      <c r="E323" s="92">
        <f t="shared" ref="E323:E332" si="11">IF(D323="","",D323+E322)</f>
        <v>80000</v>
      </c>
      <c r="G323" s="122">
        <v>44155</v>
      </c>
      <c r="H323" s="2" t="s">
        <v>3074</v>
      </c>
      <c r="I323" t="s">
        <v>3051</v>
      </c>
      <c r="J323" s="92">
        <v>130000</v>
      </c>
      <c r="K323" s="92">
        <f t="shared" ref="K323:K332" si="12">IF(J323="","",J323+K322)</f>
        <v>730000</v>
      </c>
    </row>
    <row r="324" spans="1:11" ht="13.5" x14ac:dyDescent="0.15">
      <c r="A324" s="103">
        <v>43873</v>
      </c>
      <c r="B324" s="2" t="s">
        <v>3086</v>
      </c>
      <c r="C324" s="2" t="s">
        <v>3087</v>
      </c>
      <c r="D324" s="92">
        <v>10000</v>
      </c>
      <c r="E324" s="92">
        <f t="shared" si="11"/>
        <v>90000</v>
      </c>
      <c r="G324" s="122"/>
      <c r="H324" s="2"/>
      <c r="K324" s="92" t="str">
        <f t="shared" si="12"/>
        <v/>
      </c>
    </row>
    <row r="325" spans="1:11" ht="13.5" x14ac:dyDescent="0.15">
      <c r="A325" s="103">
        <v>43879</v>
      </c>
      <c r="B325" t="s">
        <v>3084</v>
      </c>
      <c r="C325" t="s">
        <v>3088</v>
      </c>
      <c r="D325" s="92">
        <v>50000</v>
      </c>
      <c r="E325" s="92">
        <f t="shared" si="11"/>
        <v>140000</v>
      </c>
      <c r="K325" s="92" t="str">
        <f t="shared" si="12"/>
        <v/>
      </c>
    </row>
    <row r="326" spans="1:11" ht="13.5" x14ac:dyDescent="0.15">
      <c r="A326" s="103">
        <v>44064</v>
      </c>
      <c r="B326" t="s">
        <v>3092</v>
      </c>
      <c r="C326" t="s">
        <v>3102</v>
      </c>
      <c r="D326" s="92">
        <v>30000</v>
      </c>
      <c r="E326" s="92">
        <f t="shared" si="11"/>
        <v>170000</v>
      </c>
      <c r="K326" s="92" t="str">
        <f t="shared" si="12"/>
        <v/>
      </c>
    </row>
    <row r="327" spans="1:11" ht="13.5" x14ac:dyDescent="0.15">
      <c r="A327" s="103">
        <v>44064</v>
      </c>
      <c r="B327" t="s">
        <v>3092</v>
      </c>
      <c r="C327" t="s">
        <v>3103</v>
      </c>
      <c r="D327" s="92">
        <v>10000</v>
      </c>
      <c r="E327" s="92">
        <f t="shared" si="11"/>
        <v>180000</v>
      </c>
      <c r="K327" s="92" t="str">
        <f t="shared" si="12"/>
        <v/>
      </c>
    </row>
    <row r="328" spans="1:11" ht="13.5" x14ac:dyDescent="0.15">
      <c r="A328" s="103">
        <v>44141</v>
      </c>
      <c r="B328" t="s">
        <v>3093</v>
      </c>
      <c r="C328" t="s">
        <v>3105</v>
      </c>
      <c r="D328" s="92">
        <v>10000</v>
      </c>
      <c r="E328" s="92">
        <f t="shared" si="11"/>
        <v>190000</v>
      </c>
      <c r="K328" s="92" t="str">
        <f t="shared" si="12"/>
        <v/>
      </c>
    </row>
    <row r="329" spans="1:11" ht="13.5" x14ac:dyDescent="0.15">
      <c r="A329" s="103">
        <v>44201</v>
      </c>
      <c r="B329" t="s">
        <v>1521</v>
      </c>
      <c r="C329" t="s">
        <v>3109</v>
      </c>
      <c r="D329" s="92">
        <v>10000</v>
      </c>
      <c r="E329" s="92">
        <f t="shared" si="11"/>
        <v>200000</v>
      </c>
      <c r="K329" s="92" t="str">
        <f t="shared" si="12"/>
        <v/>
      </c>
    </row>
    <row r="330" spans="1:11" ht="13.5" x14ac:dyDescent="0.15">
      <c r="E330" s="92" t="str">
        <f t="shared" si="11"/>
        <v/>
      </c>
      <c r="K330" s="92" t="str">
        <f t="shared" si="12"/>
        <v/>
      </c>
    </row>
    <row r="331" spans="1:11" ht="14.25" thickBot="1" x14ac:dyDescent="0.2">
      <c r="E331" s="92" t="str">
        <f t="shared" si="11"/>
        <v/>
      </c>
      <c r="K331" s="92" t="str">
        <f t="shared" si="12"/>
        <v/>
      </c>
    </row>
    <row r="332" spans="1:11" ht="14.25" thickTop="1" x14ac:dyDescent="0.15">
      <c r="A332" s="945" t="s">
        <v>2899</v>
      </c>
      <c r="B332" s="946"/>
      <c r="C332" s="946"/>
      <c r="D332" s="883"/>
      <c r="E332" s="883" t="str">
        <f t="shared" si="11"/>
        <v/>
      </c>
      <c r="F332" s="946"/>
      <c r="G332" s="945"/>
      <c r="H332" s="946"/>
      <c r="I332" s="946"/>
      <c r="J332" s="883"/>
      <c r="K332" s="883" t="str">
        <f t="shared" si="12"/>
        <v/>
      </c>
    </row>
    <row r="333" spans="1:11" ht="13.5" x14ac:dyDescent="0.15">
      <c r="A333" s="103">
        <v>44309</v>
      </c>
      <c r="B333" t="s">
        <v>142</v>
      </c>
      <c r="C333" t="s">
        <v>3343</v>
      </c>
      <c r="D333" s="92">
        <v>30000</v>
      </c>
      <c r="E333" s="92">
        <f>IF(D333="","",D333)</f>
        <v>30000</v>
      </c>
      <c r="G333" s="103">
        <v>44354</v>
      </c>
      <c r="H333" t="s">
        <v>729</v>
      </c>
      <c r="J333" s="92">
        <v>50000</v>
      </c>
      <c r="K333" s="92">
        <f>IF(J333="","",J333)</f>
        <v>50000</v>
      </c>
    </row>
    <row r="334" spans="1:11" ht="13.5" x14ac:dyDescent="0.15">
      <c r="A334" s="103">
        <v>44398</v>
      </c>
      <c r="B334" t="s">
        <v>409</v>
      </c>
      <c r="C334" t="s">
        <v>3215</v>
      </c>
      <c r="D334" s="92">
        <v>10000</v>
      </c>
      <c r="E334" s="92">
        <f t="shared" ref="E334:E342" si="13">IF(D334="","",D334+E333)</f>
        <v>40000</v>
      </c>
      <c r="G334" s="103">
        <v>44601</v>
      </c>
      <c r="H334" t="s">
        <v>729</v>
      </c>
      <c r="J334" s="92">
        <v>190000</v>
      </c>
      <c r="K334" s="92">
        <f t="shared" ref="K334:K342" si="14">IF(J334="","",J334+K333)</f>
        <v>240000</v>
      </c>
    </row>
    <row r="335" spans="1:11" ht="13.5" x14ac:dyDescent="0.15">
      <c r="A335" s="103">
        <v>44505</v>
      </c>
      <c r="B335" t="s">
        <v>409</v>
      </c>
      <c r="C335" t="s">
        <v>3234</v>
      </c>
      <c r="D335" s="92">
        <v>50000</v>
      </c>
      <c r="E335" s="92">
        <f t="shared" si="13"/>
        <v>90000</v>
      </c>
      <c r="K335" s="92" t="str">
        <f t="shared" si="14"/>
        <v/>
      </c>
    </row>
    <row r="336" spans="1:11" ht="13.5" x14ac:dyDescent="0.15">
      <c r="A336" s="103">
        <v>44505</v>
      </c>
      <c r="B336" t="s">
        <v>409</v>
      </c>
      <c r="C336" t="s">
        <v>3232</v>
      </c>
      <c r="D336" s="92">
        <v>50000</v>
      </c>
      <c r="E336" s="92">
        <f t="shared" si="13"/>
        <v>140000</v>
      </c>
      <c r="K336" s="92" t="str">
        <f t="shared" si="14"/>
        <v/>
      </c>
    </row>
    <row r="337" spans="1:11" ht="13.5" x14ac:dyDescent="0.15">
      <c r="A337" s="103">
        <v>44510</v>
      </c>
      <c r="B337" t="s">
        <v>446</v>
      </c>
      <c r="C337" t="s">
        <v>3233</v>
      </c>
      <c r="D337" s="92">
        <v>30000</v>
      </c>
      <c r="E337" s="92">
        <f t="shared" si="13"/>
        <v>170000</v>
      </c>
      <c r="K337" s="92" t="str">
        <f t="shared" si="14"/>
        <v/>
      </c>
    </row>
    <row r="338" spans="1:11" ht="13.5" x14ac:dyDescent="0.15">
      <c r="A338" s="103">
        <v>44540</v>
      </c>
      <c r="B338" t="s">
        <v>409</v>
      </c>
      <c r="C338" t="s">
        <v>3347</v>
      </c>
      <c r="D338" s="92">
        <v>50000</v>
      </c>
      <c r="E338" s="92">
        <f t="shared" si="13"/>
        <v>220000</v>
      </c>
      <c r="K338" s="92" t="str">
        <f t="shared" si="14"/>
        <v/>
      </c>
    </row>
    <row r="339" spans="1:11" ht="13.5" x14ac:dyDescent="0.15">
      <c r="A339" s="103">
        <v>44573</v>
      </c>
      <c r="B339" t="s">
        <v>142</v>
      </c>
      <c r="C339" t="s">
        <v>3312</v>
      </c>
      <c r="D339" s="92">
        <v>10000</v>
      </c>
      <c r="E339" s="92">
        <f t="shared" si="13"/>
        <v>230000</v>
      </c>
      <c r="K339" s="92" t="str">
        <f t="shared" si="14"/>
        <v/>
      </c>
    </row>
    <row r="340" spans="1:11" ht="13.5" x14ac:dyDescent="0.15">
      <c r="A340" s="103">
        <v>44617</v>
      </c>
      <c r="B340" t="s">
        <v>142</v>
      </c>
      <c r="C340" t="s">
        <v>3330</v>
      </c>
      <c r="D340" s="92">
        <v>30000</v>
      </c>
      <c r="E340" s="92">
        <f t="shared" si="13"/>
        <v>260000</v>
      </c>
      <c r="K340" s="92" t="str">
        <f t="shared" si="14"/>
        <v/>
      </c>
    </row>
    <row r="341" spans="1:11" ht="13.5" x14ac:dyDescent="0.15">
      <c r="A341" s="122">
        <v>44621</v>
      </c>
      <c r="B341" s="2" t="s">
        <v>142</v>
      </c>
      <c r="C341" s="2" t="s">
        <v>3331</v>
      </c>
      <c r="D341" s="92">
        <v>10000</v>
      </c>
      <c r="E341" s="92">
        <f t="shared" si="13"/>
        <v>270000</v>
      </c>
      <c r="K341" s="92" t="str">
        <f t="shared" si="14"/>
        <v/>
      </c>
    </row>
    <row r="342" spans="1:11" ht="13.5" x14ac:dyDescent="0.15">
      <c r="A342" s="103">
        <v>44637</v>
      </c>
      <c r="B342" t="s">
        <v>142</v>
      </c>
      <c r="C342" t="s">
        <v>3336</v>
      </c>
      <c r="D342" s="115">
        <v>10000</v>
      </c>
      <c r="E342" s="92">
        <f t="shared" si="13"/>
        <v>280000</v>
      </c>
      <c r="F342" s="2"/>
      <c r="G342" s="122"/>
      <c r="H342" s="2"/>
      <c r="I342" s="2"/>
      <c r="J342" s="115"/>
      <c r="K342" s="115" t="str">
        <f t="shared" si="14"/>
        <v/>
      </c>
    </row>
    <row r="343" spans="1:11" ht="14.25" thickBot="1" x14ac:dyDescent="0.2">
      <c r="A343" s="120"/>
      <c r="B343" s="119"/>
      <c r="C343" s="119"/>
      <c r="D343" s="116"/>
      <c r="E343" s="116"/>
      <c r="F343" s="119"/>
      <c r="G343" s="120"/>
      <c r="H343" s="119"/>
      <c r="I343" s="119"/>
      <c r="J343" s="116"/>
      <c r="K343" s="116"/>
    </row>
    <row r="344" spans="1:11" ht="14.25" thickTop="1" x14ac:dyDescent="0.15">
      <c r="A344" s="103" t="s">
        <v>3369</v>
      </c>
    </row>
    <row r="345" spans="1:11" ht="13.5" x14ac:dyDescent="0.15"/>
    <row r="346" spans="1:11" ht="13.5" x14ac:dyDescent="0.15"/>
    <row r="347" spans="1:11" ht="13.5" x14ac:dyDescent="0.15"/>
    <row r="348" spans="1:11" ht="13.5" x14ac:dyDescent="0.15"/>
    <row r="349" spans="1:11" ht="13.5" x14ac:dyDescent="0.15"/>
    <row r="350" spans="1:11" ht="13.5" x14ac:dyDescent="0.15"/>
    <row r="351" spans="1:11" ht="13.5" x14ac:dyDescent="0.15"/>
    <row r="352" spans="1:11" ht="13.5" x14ac:dyDescent="0.15"/>
    <row r="353" spans="5:11" ht="13.5" x14ac:dyDescent="0.15">
      <c r="E353" s="92" t="str">
        <f>IF(D353="","",D353+E342)</f>
        <v/>
      </c>
      <c r="K353" s="92" t="str">
        <f>IF(J353="","",J353+K342)</f>
        <v/>
      </c>
    </row>
    <row r="354" spans="5:11" ht="13.5" x14ac:dyDescent="0.15">
      <c r="E354" s="92" t="str">
        <f t="shared" ref="E354:E361" si="15">IF(D354="","",D354+E353)</f>
        <v/>
      </c>
      <c r="K354" s="92" t="str">
        <f t="shared" ref="K354:K373" si="16">IF(J354="","",J354+K353)</f>
        <v/>
      </c>
    </row>
    <row r="355" spans="5:11" ht="13.5" x14ac:dyDescent="0.15">
      <c r="E355" s="92" t="str">
        <f t="shared" si="15"/>
        <v/>
      </c>
      <c r="K355" s="92" t="str">
        <f t="shared" si="16"/>
        <v/>
      </c>
    </row>
    <row r="356" spans="5:11" ht="13.5" x14ac:dyDescent="0.15">
      <c r="E356" s="92" t="str">
        <f t="shared" si="15"/>
        <v/>
      </c>
      <c r="K356" s="92" t="str">
        <f t="shared" si="16"/>
        <v/>
      </c>
    </row>
    <row r="357" spans="5:11" ht="13.5" x14ac:dyDescent="0.15">
      <c r="E357" s="92" t="str">
        <f t="shared" si="15"/>
        <v/>
      </c>
      <c r="K357" s="92" t="str">
        <f t="shared" si="16"/>
        <v/>
      </c>
    </row>
    <row r="358" spans="5:11" ht="13.5" x14ac:dyDescent="0.15">
      <c r="E358" s="92" t="str">
        <f t="shared" si="15"/>
        <v/>
      </c>
      <c r="K358" s="92" t="str">
        <f t="shared" si="16"/>
        <v/>
      </c>
    </row>
    <row r="359" spans="5:11" ht="13.5" x14ac:dyDescent="0.15">
      <c r="E359" s="92" t="str">
        <f t="shared" si="15"/>
        <v/>
      </c>
      <c r="K359" s="92" t="str">
        <f t="shared" si="16"/>
        <v/>
      </c>
    </row>
    <row r="360" spans="5:11" ht="13.5" x14ac:dyDescent="0.15">
      <c r="E360" s="92" t="str">
        <f t="shared" si="15"/>
        <v/>
      </c>
      <c r="K360" s="92" t="str">
        <f t="shared" si="16"/>
        <v/>
      </c>
    </row>
    <row r="361" spans="5:11" ht="13.5" x14ac:dyDescent="0.15">
      <c r="E361" s="92" t="str">
        <f t="shared" si="15"/>
        <v/>
      </c>
      <c r="K361" s="92" t="str">
        <f t="shared" si="16"/>
        <v/>
      </c>
    </row>
    <row r="362" spans="5:11" ht="13.5" x14ac:dyDescent="0.15">
      <c r="E362" s="92" t="str">
        <f t="shared" ref="E362:E363" si="17">IF(D362="","",D362+361:361)</f>
        <v/>
      </c>
      <c r="K362" s="92" t="str">
        <f t="shared" si="16"/>
        <v/>
      </c>
    </row>
    <row r="363" spans="5:11" ht="13.5" x14ac:dyDescent="0.15">
      <c r="E363" s="92" t="str">
        <f t="shared" si="17"/>
        <v/>
      </c>
      <c r="K363" s="92" t="str">
        <f t="shared" si="16"/>
        <v/>
      </c>
    </row>
    <row r="364" spans="5:11" ht="13.5" x14ac:dyDescent="0.15">
      <c r="E364" s="92" t="str">
        <f t="shared" ref="E364:E389" si="18">IF(D364="","",D364+E363)</f>
        <v/>
      </c>
      <c r="K364" s="92" t="str">
        <f t="shared" si="16"/>
        <v/>
      </c>
    </row>
    <row r="365" spans="5:11" ht="13.5" x14ac:dyDescent="0.15">
      <c r="E365" s="92" t="str">
        <f t="shared" si="18"/>
        <v/>
      </c>
      <c r="K365" s="92" t="str">
        <f t="shared" si="16"/>
        <v/>
      </c>
    </row>
    <row r="366" spans="5:11" ht="13.5" x14ac:dyDescent="0.15">
      <c r="E366" s="92" t="str">
        <f t="shared" si="18"/>
        <v/>
      </c>
      <c r="K366" s="92" t="str">
        <f t="shared" si="16"/>
        <v/>
      </c>
    </row>
    <row r="367" spans="5:11" ht="13.5" x14ac:dyDescent="0.15">
      <c r="E367" s="92" t="str">
        <f t="shared" si="18"/>
        <v/>
      </c>
      <c r="K367" s="92" t="str">
        <f t="shared" si="16"/>
        <v/>
      </c>
    </row>
    <row r="368" spans="5:11" ht="13.5" x14ac:dyDescent="0.15">
      <c r="E368" s="92" t="str">
        <f t="shared" si="18"/>
        <v/>
      </c>
      <c r="K368" s="92" t="str">
        <f t="shared" si="16"/>
        <v/>
      </c>
    </row>
    <row r="369" spans="5:11" ht="13.5" x14ac:dyDescent="0.15">
      <c r="E369" s="92" t="str">
        <f t="shared" si="18"/>
        <v/>
      </c>
      <c r="K369" s="92" t="str">
        <f t="shared" si="16"/>
        <v/>
      </c>
    </row>
    <row r="370" spans="5:11" ht="13.5" x14ac:dyDescent="0.15">
      <c r="E370" s="92" t="str">
        <f t="shared" si="18"/>
        <v/>
      </c>
      <c r="K370" s="92" t="str">
        <f t="shared" si="16"/>
        <v/>
      </c>
    </row>
    <row r="371" spans="5:11" ht="13.5" x14ac:dyDescent="0.15">
      <c r="E371" s="92" t="str">
        <f t="shared" si="18"/>
        <v/>
      </c>
      <c r="K371" s="92" t="str">
        <f t="shared" si="16"/>
        <v/>
      </c>
    </row>
    <row r="372" spans="5:11" ht="13.5" x14ac:dyDescent="0.15">
      <c r="E372" s="92" t="str">
        <f t="shared" si="18"/>
        <v/>
      </c>
      <c r="K372" s="92" t="str">
        <f t="shared" si="16"/>
        <v/>
      </c>
    </row>
    <row r="373" spans="5:11" ht="13.5" x14ac:dyDescent="0.15">
      <c r="E373" s="92" t="str">
        <f t="shared" si="18"/>
        <v/>
      </c>
      <c r="K373" s="92" t="str">
        <f t="shared" si="16"/>
        <v/>
      </c>
    </row>
    <row r="374" spans="5:11" ht="13.5" x14ac:dyDescent="0.15">
      <c r="E374" s="92" t="str">
        <f t="shared" si="18"/>
        <v/>
      </c>
      <c r="K374" s="92" t="str">
        <f t="shared" ref="K374:K393" si="19">IF(J374="","",J374+K373)</f>
        <v/>
      </c>
    </row>
    <row r="375" spans="5:11" ht="13.5" x14ac:dyDescent="0.15">
      <c r="E375" s="92" t="str">
        <f t="shared" si="18"/>
        <v/>
      </c>
      <c r="K375" s="92" t="str">
        <f t="shared" si="19"/>
        <v/>
      </c>
    </row>
    <row r="376" spans="5:11" ht="13.5" x14ac:dyDescent="0.15">
      <c r="E376" s="92" t="str">
        <f t="shared" si="18"/>
        <v/>
      </c>
      <c r="K376" s="92" t="str">
        <f t="shared" si="19"/>
        <v/>
      </c>
    </row>
    <row r="377" spans="5:11" ht="13.5" x14ac:dyDescent="0.15">
      <c r="E377" s="92" t="str">
        <f t="shared" si="18"/>
        <v/>
      </c>
      <c r="K377" s="92" t="str">
        <f t="shared" si="19"/>
        <v/>
      </c>
    </row>
    <row r="378" spans="5:11" ht="13.5" x14ac:dyDescent="0.15">
      <c r="E378" s="92" t="str">
        <f t="shared" si="18"/>
        <v/>
      </c>
      <c r="K378" s="92" t="str">
        <f t="shared" si="19"/>
        <v/>
      </c>
    </row>
    <row r="379" spans="5:11" ht="13.5" x14ac:dyDescent="0.15">
      <c r="E379" s="92" t="str">
        <f t="shared" si="18"/>
        <v/>
      </c>
      <c r="K379" s="92" t="str">
        <f t="shared" si="19"/>
        <v/>
      </c>
    </row>
    <row r="380" spans="5:11" ht="13.5" x14ac:dyDescent="0.15">
      <c r="E380" s="92" t="str">
        <f t="shared" si="18"/>
        <v/>
      </c>
      <c r="K380" s="92" t="str">
        <f t="shared" si="19"/>
        <v/>
      </c>
    </row>
    <row r="381" spans="5:11" ht="13.5" x14ac:dyDescent="0.15">
      <c r="E381" s="92" t="str">
        <f t="shared" si="18"/>
        <v/>
      </c>
      <c r="K381" s="92" t="str">
        <f t="shared" si="19"/>
        <v/>
      </c>
    </row>
    <row r="382" spans="5:11" ht="13.5" x14ac:dyDescent="0.15">
      <c r="E382" s="92" t="str">
        <f t="shared" si="18"/>
        <v/>
      </c>
      <c r="K382" s="92" t="str">
        <f t="shared" si="19"/>
        <v/>
      </c>
    </row>
    <row r="383" spans="5:11" ht="13.5" x14ac:dyDescent="0.15">
      <c r="E383" s="92" t="str">
        <f t="shared" si="18"/>
        <v/>
      </c>
      <c r="K383" s="92" t="str">
        <f t="shared" si="19"/>
        <v/>
      </c>
    </row>
    <row r="384" spans="5:11" ht="13.5" x14ac:dyDescent="0.15">
      <c r="E384" s="92" t="str">
        <f t="shared" si="18"/>
        <v/>
      </c>
      <c r="K384" s="92" t="str">
        <f t="shared" si="19"/>
        <v/>
      </c>
    </row>
    <row r="385" spans="5:11" ht="13.5" x14ac:dyDescent="0.15">
      <c r="E385" s="92" t="str">
        <f t="shared" si="18"/>
        <v/>
      </c>
      <c r="K385" s="92" t="str">
        <f t="shared" si="19"/>
        <v/>
      </c>
    </row>
    <row r="386" spans="5:11" ht="13.5" x14ac:dyDescent="0.15">
      <c r="E386" s="92" t="str">
        <f t="shared" si="18"/>
        <v/>
      </c>
      <c r="K386" s="92" t="str">
        <f t="shared" si="19"/>
        <v/>
      </c>
    </row>
    <row r="387" spans="5:11" ht="13.5" x14ac:dyDescent="0.15">
      <c r="E387" s="92" t="str">
        <f t="shared" si="18"/>
        <v/>
      </c>
      <c r="K387" s="92" t="str">
        <f t="shared" si="19"/>
        <v/>
      </c>
    </row>
    <row r="388" spans="5:11" ht="13.5" x14ac:dyDescent="0.15">
      <c r="E388" s="92" t="str">
        <f t="shared" si="18"/>
        <v/>
      </c>
      <c r="K388" s="92" t="str">
        <f t="shared" si="19"/>
        <v/>
      </c>
    </row>
    <row r="389" spans="5:11" ht="13.5" x14ac:dyDescent="0.15">
      <c r="E389" s="92" t="str">
        <f t="shared" si="18"/>
        <v/>
      </c>
      <c r="K389" s="92" t="str">
        <f t="shared" si="19"/>
        <v/>
      </c>
    </row>
    <row r="390" spans="5:11" ht="13.5" x14ac:dyDescent="0.15">
      <c r="K390" s="92" t="str">
        <f t="shared" si="19"/>
        <v/>
      </c>
    </row>
    <row r="391" spans="5:11" ht="13.5" x14ac:dyDescent="0.15">
      <c r="K391" s="92" t="str">
        <f t="shared" si="19"/>
        <v/>
      </c>
    </row>
    <row r="392" spans="5:11" ht="13.5" x14ac:dyDescent="0.15">
      <c r="K392" s="92" t="str">
        <f t="shared" si="19"/>
        <v/>
      </c>
    </row>
    <row r="393" spans="5:11" ht="13.5" x14ac:dyDescent="0.15">
      <c r="K393" s="92" t="str">
        <f t="shared" si="19"/>
        <v/>
      </c>
    </row>
    <row r="394" spans="5:11" ht="13.5" x14ac:dyDescent="0.15">
      <c r="K394" s="92" t="str">
        <f t="shared" ref="K394:K457" si="20">IF(J394="","",J394+K393)</f>
        <v/>
      </c>
    </row>
    <row r="395" spans="5:11" ht="13.5" x14ac:dyDescent="0.15">
      <c r="K395" s="92" t="str">
        <f t="shared" si="20"/>
        <v/>
      </c>
    </row>
    <row r="396" spans="5:11" ht="13.5" x14ac:dyDescent="0.15">
      <c r="K396" s="92" t="str">
        <f t="shared" si="20"/>
        <v/>
      </c>
    </row>
    <row r="397" spans="5:11" ht="13.5" x14ac:dyDescent="0.15">
      <c r="K397" s="92" t="str">
        <f t="shared" si="20"/>
        <v/>
      </c>
    </row>
    <row r="398" spans="5:11" ht="13.5" x14ac:dyDescent="0.15">
      <c r="K398" s="92" t="str">
        <f t="shared" si="20"/>
        <v/>
      </c>
    </row>
    <row r="399" spans="5:11" ht="13.5" x14ac:dyDescent="0.15">
      <c r="K399" s="92" t="str">
        <f t="shared" si="20"/>
        <v/>
      </c>
    </row>
    <row r="400" spans="5:11" ht="13.5" x14ac:dyDescent="0.15">
      <c r="K400" s="92" t="str">
        <f t="shared" si="20"/>
        <v/>
      </c>
    </row>
    <row r="401" spans="11:11" ht="13.5" x14ac:dyDescent="0.15">
      <c r="K401" s="92" t="str">
        <f t="shared" si="20"/>
        <v/>
      </c>
    </row>
    <row r="402" spans="11:11" ht="13.5" x14ac:dyDescent="0.15">
      <c r="K402" s="92" t="str">
        <f t="shared" si="20"/>
        <v/>
      </c>
    </row>
    <row r="403" spans="11:11" ht="13.5" x14ac:dyDescent="0.15">
      <c r="K403" s="92" t="str">
        <f t="shared" si="20"/>
        <v/>
      </c>
    </row>
    <row r="404" spans="11:11" ht="13.5" x14ac:dyDescent="0.15">
      <c r="K404" s="92" t="str">
        <f t="shared" si="20"/>
        <v/>
      </c>
    </row>
    <row r="405" spans="11:11" ht="13.5" x14ac:dyDescent="0.15">
      <c r="K405" s="92" t="str">
        <f t="shared" si="20"/>
        <v/>
      </c>
    </row>
    <row r="406" spans="11:11" ht="13.5" x14ac:dyDescent="0.15">
      <c r="K406" s="92" t="str">
        <f t="shared" si="20"/>
        <v/>
      </c>
    </row>
    <row r="407" spans="11:11" ht="13.5" x14ac:dyDescent="0.15">
      <c r="K407" s="92" t="str">
        <f t="shared" si="20"/>
        <v/>
      </c>
    </row>
    <row r="408" spans="11:11" ht="13.5" x14ac:dyDescent="0.15">
      <c r="K408" s="92" t="str">
        <f t="shared" si="20"/>
        <v/>
      </c>
    </row>
    <row r="409" spans="11:11" ht="13.5" x14ac:dyDescent="0.15">
      <c r="K409" s="92" t="str">
        <f t="shared" si="20"/>
        <v/>
      </c>
    </row>
    <row r="410" spans="11:11" ht="13.5" x14ac:dyDescent="0.15">
      <c r="K410" s="92" t="str">
        <f t="shared" si="20"/>
        <v/>
      </c>
    </row>
    <row r="411" spans="11:11" ht="13.5" x14ac:dyDescent="0.15">
      <c r="K411" s="92" t="str">
        <f t="shared" si="20"/>
        <v/>
      </c>
    </row>
    <row r="412" spans="11:11" ht="13.5" x14ac:dyDescent="0.15">
      <c r="K412" s="92" t="str">
        <f t="shared" si="20"/>
        <v/>
      </c>
    </row>
    <row r="413" spans="11:11" ht="13.5" x14ac:dyDescent="0.15">
      <c r="K413" s="92" t="str">
        <f t="shared" si="20"/>
        <v/>
      </c>
    </row>
    <row r="414" spans="11:11" ht="13.5" x14ac:dyDescent="0.15">
      <c r="K414" s="92" t="str">
        <f t="shared" si="20"/>
        <v/>
      </c>
    </row>
    <row r="415" spans="11:11" ht="13.5" x14ac:dyDescent="0.15">
      <c r="K415" s="92" t="str">
        <f t="shared" si="20"/>
        <v/>
      </c>
    </row>
    <row r="416" spans="11:11" ht="13.5" x14ac:dyDescent="0.15">
      <c r="K416" s="92" t="str">
        <f t="shared" si="20"/>
        <v/>
      </c>
    </row>
    <row r="417" spans="11:11" ht="13.5" x14ac:dyDescent="0.15">
      <c r="K417" s="92" t="str">
        <f t="shared" si="20"/>
        <v/>
      </c>
    </row>
    <row r="418" spans="11:11" ht="13.5" x14ac:dyDescent="0.15">
      <c r="K418" s="92" t="str">
        <f t="shared" si="20"/>
        <v/>
      </c>
    </row>
    <row r="419" spans="11:11" ht="13.5" x14ac:dyDescent="0.15">
      <c r="K419" s="92" t="str">
        <f t="shared" si="20"/>
        <v/>
      </c>
    </row>
    <row r="420" spans="11:11" ht="13.5" x14ac:dyDescent="0.15">
      <c r="K420" s="92" t="str">
        <f t="shared" si="20"/>
        <v/>
      </c>
    </row>
    <row r="421" spans="11:11" ht="13.5" x14ac:dyDescent="0.15">
      <c r="K421" s="92" t="str">
        <f t="shared" si="20"/>
        <v/>
      </c>
    </row>
    <row r="422" spans="11:11" ht="13.5" x14ac:dyDescent="0.15">
      <c r="K422" s="92" t="str">
        <f t="shared" si="20"/>
        <v/>
      </c>
    </row>
    <row r="423" spans="11:11" ht="13.5" x14ac:dyDescent="0.15">
      <c r="K423" s="92" t="str">
        <f t="shared" si="20"/>
        <v/>
      </c>
    </row>
    <row r="424" spans="11:11" ht="13.5" x14ac:dyDescent="0.15">
      <c r="K424" s="92" t="str">
        <f t="shared" si="20"/>
        <v/>
      </c>
    </row>
    <row r="425" spans="11:11" ht="13.5" x14ac:dyDescent="0.15">
      <c r="K425" s="92" t="str">
        <f t="shared" si="20"/>
        <v/>
      </c>
    </row>
    <row r="426" spans="11:11" ht="13.5" x14ac:dyDescent="0.15">
      <c r="K426" s="92" t="str">
        <f t="shared" si="20"/>
        <v/>
      </c>
    </row>
    <row r="427" spans="11:11" ht="13.5" x14ac:dyDescent="0.15">
      <c r="K427" s="92" t="str">
        <f t="shared" si="20"/>
        <v/>
      </c>
    </row>
    <row r="428" spans="11:11" ht="13.5" x14ac:dyDescent="0.15">
      <c r="K428" s="92" t="str">
        <f t="shared" si="20"/>
        <v/>
      </c>
    </row>
    <row r="429" spans="11:11" ht="13.5" x14ac:dyDescent="0.15">
      <c r="K429" s="92" t="str">
        <f t="shared" si="20"/>
        <v/>
      </c>
    </row>
    <row r="430" spans="11:11" ht="13.5" x14ac:dyDescent="0.15">
      <c r="K430" s="92" t="str">
        <f t="shared" si="20"/>
        <v/>
      </c>
    </row>
    <row r="431" spans="11:11" ht="13.5" x14ac:dyDescent="0.15">
      <c r="K431" s="92" t="str">
        <f t="shared" si="20"/>
        <v/>
      </c>
    </row>
    <row r="432" spans="11:11" ht="13.5" x14ac:dyDescent="0.15">
      <c r="K432" s="92" t="str">
        <f t="shared" si="20"/>
        <v/>
      </c>
    </row>
    <row r="433" spans="11:11" ht="13.5" x14ac:dyDescent="0.15">
      <c r="K433" s="92" t="str">
        <f t="shared" si="20"/>
        <v/>
      </c>
    </row>
    <row r="434" spans="11:11" ht="13.5" x14ac:dyDescent="0.15">
      <c r="K434" s="92" t="str">
        <f t="shared" si="20"/>
        <v/>
      </c>
    </row>
    <row r="435" spans="11:11" ht="13.5" x14ac:dyDescent="0.15">
      <c r="K435" s="92" t="str">
        <f t="shared" si="20"/>
        <v/>
      </c>
    </row>
    <row r="436" spans="11:11" ht="13.5" x14ac:dyDescent="0.15">
      <c r="K436" s="92" t="str">
        <f t="shared" si="20"/>
        <v/>
      </c>
    </row>
    <row r="437" spans="11:11" ht="13.5" x14ac:dyDescent="0.15">
      <c r="K437" s="92" t="str">
        <f t="shared" si="20"/>
        <v/>
      </c>
    </row>
    <row r="438" spans="11:11" ht="13.5" x14ac:dyDescent="0.15">
      <c r="K438" s="92" t="str">
        <f t="shared" si="20"/>
        <v/>
      </c>
    </row>
    <row r="439" spans="11:11" ht="13.5" x14ac:dyDescent="0.15">
      <c r="K439" s="92" t="str">
        <f t="shared" si="20"/>
        <v/>
      </c>
    </row>
    <row r="440" spans="11:11" ht="13.5" x14ac:dyDescent="0.15">
      <c r="K440" s="92" t="str">
        <f t="shared" si="20"/>
        <v/>
      </c>
    </row>
    <row r="441" spans="11:11" ht="13.5" x14ac:dyDescent="0.15">
      <c r="K441" s="92" t="str">
        <f t="shared" si="20"/>
        <v/>
      </c>
    </row>
    <row r="442" spans="11:11" ht="13.5" x14ac:dyDescent="0.15">
      <c r="K442" s="92" t="str">
        <f t="shared" si="20"/>
        <v/>
      </c>
    </row>
    <row r="443" spans="11:11" ht="13.5" x14ac:dyDescent="0.15">
      <c r="K443" s="92" t="str">
        <f t="shared" si="20"/>
        <v/>
      </c>
    </row>
    <row r="444" spans="11:11" ht="13.5" x14ac:dyDescent="0.15">
      <c r="K444" s="92" t="str">
        <f t="shared" si="20"/>
        <v/>
      </c>
    </row>
    <row r="445" spans="11:11" ht="13.5" x14ac:dyDescent="0.15">
      <c r="K445" s="92" t="str">
        <f t="shared" si="20"/>
        <v/>
      </c>
    </row>
    <row r="446" spans="11:11" ht="13.5" x14ac:dyDescent="0.15">
      <c r="K446" s="92" t="str">
        <f t="shared" si="20"/>
        <v/>
      </c>
    </row>
    <row r="447" spans="11:11" ht="13.5" x14ac:dyDescent="0.15">
      <c r="K447" s="92" t="str">
        <f t="shared" si="20"/>
        <v/>
      </c>
    </row>
    <row r="448" spans="11:11" ht="13.5" x14ac:dyDescent="0.15">
      <c r="K448" s="92" t="str">
        <f t="shared" si="20"/>
        <v/>
      </c>
    </row>
    <row r="449" spans="11:11" ht="13.5" x14ac:dyDescent="0.15">
      <c r="K449" s="92" t="str">
        <f t="shared" si="20"/>
        <v/>
      </c>
    </row>
    <row r="450" spans="11:11" ht="13.5" x14ac:dyDescent="0.15">
      <c r="K450" s="92" t="str">
        <f t="shared" si="20"/>
        <v/>
      </c>
    </row>
    <row r="451" spans="11:11" ht="13.5" x14ac:dyDescent="0.15">
      <c r="K451" s="92" t="str">
        <f t="shared" si="20"/>
        <v/>
      </c>
    </row>
    <row r="452" spans="11:11" ht="13.5" x14ac:dyDescent="0.15">
      <c r="K452" s="92" t="str">
        <f t="shared" si="20"/>
        <v/>
      </c>
    </row>
    <row r="453" spans="11:11" ht="13.5" x14ac:dyDescent="0.15">
      <c r="K453" s="92" t="str">
        <f t="shared" si="20"/>
        <v/>
      </c>
    </row>
    <row r="454" spans="11:11" ht="13.5" x14ac:dyDescent="0.15">
      <c r="K454" s="92" t="str">
        <f t="shared" si="20"/>
        <v/>
      </c>
    </row>
    <row r="455" spans="11:11" ht="13.5" x14ac:dyDescent="0.15">
      <c r="K455" s="92" t="str">
        <f t="shared" si="20"/>
        <v/>
      </c>
    </row>
    <row r="456" spans="11:11" ht="13.5" x14ac:dyDescent="0.15">
      <c r="K456" s="92" t="str">
        <f t="shared" si="20"/>
        <v/>
      </c>
    </row>
    <row r="457" spans="11:11" ht="13.5" x14ac:dyDescent="0.15">
      <c r="K457" s="92" t="str">
        <f t="shared" si="20"/>
        <v/>
      </c>
    </row>
    <row r="458" spans="11:11" ht="13.5" x14ac:dyDescent="0.15">
      <c r="K458" s="92" t="str">
        <f t="shared" ref="K458:K469" si="21">IF(J458="","",J458+K457)</f>
        <v/>
      </c>
    </row>
    <row r="459" spans="11:11" ht="13.5" x14ac:dyDescent="0.15">
      <c r="K459" s="92" t="str">
        <f t="shared" si="21"/>
        <v/>
      </c>
    </row>
    <row r="460" spans="11:11" ht="13.5" x14ac:dyDescent="0.15">
      <c r="K460" s="92" t="str">
        <f t="shared" si="21"/>
        <v/>
      </c>
    </row>
    <row r="461" spans="11:11" ht="13.5" x14ac:dyDescent="0.15">
      <c r="K461" s="92" t="str">
        <f t="shared" si="21"/>
        <v/>
      </c>
    </row>
    <row r="462" spans="11:11" ht="13.5" x14ac:dyDescent="0.15">
      <c r="K462" s="92" t="str">
        <f t="shared" si="21"/>
        <v/>
      </c>
    </row>
    <row r="463" spans="11:11" ht="13.5" x14ac:dyDescent="0.15">
      <c r="K463" s="92" t="str">
        <f t="shared" si="21"/>
        <v/>
      </c>
    </row>
    <row r="464" spans="11:11" ht="13.5" x14ac:dyDescent="0.15">
      <c r="K464" s="92" t="str">
        <f t="shared" si="21"/>
        <v/>
      </c>
    </row>
    <row r="465" spans="11:11" ht="13.5" x14ac:dyDescent="0.15">
      <c r="K465" s="92" t="str">
        <f t="shared" si="21"/>
        <v/>
      </c>
    </row>
    <row r="466" spans="11:11" ht="13.5" x14ac:dyDescent="0.15">
      <c r="K466" s="92" t="str">
        <f t="shared" si="21"/>
        <v/>
      </c>
    </row>
    <row r="467" spans="11:11" ht="13.5" x14ac:dyDescent="0.15">
      <c r="K467" s="92" t="str">
        <f t="shared" si="21"/>
        <v/>
      </c>
    </row>
    <row r="468" spans="11:11" ht="13.5" x14ac:dyDescent="0.15">
      <c r="K468" s="92" t="str">
        <f t="shared" si="21"/>
        <v/>
      </c>
    </row>
    <row r="469" spans="11:11" ht="13.5" x14ac:dyDescent="0.15">
      <c r="K469" s="92" t="str">
        <f t="shared" si="21"/>
        <v/>
      </c>
    </row>
  </sheetData>
  <mergeCells count="2">
    <mergeCell ref="A5:E5"/>
    <mergeCell ref="G5:K5"/>
  </mergeCells>
  <phoneticPr fontId="3"/>
  <pageMargins left="0.7" right="0.7" top="0.75" bottom="0.75" header="0.3" footer="0.3"/>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N458"/>
  <sheetViews>
    <sheetView zoomScaleNormal="100" workbookViewId="0">
      <pane ySplit="8" topLeftCell="A82" activePane="bottomLeft" state="frozen"/>
      <selection pane="bottomLeft" activeCell="B4" sqref="B4"/>
    </sheetView>
  </sheetViews>
  <sheetFormatPr defaultColWidth="9" defaultRowHeight="13.5" x14ac:dyDescent="0.15"/>
  <cols>
    <col min="1" max="1" width="12.5" style="103" customWidth="1"/>
    <col min="2" max="2" width="12.5" customWidth="1"/>
    <col min="3" max="3" width="64.5" customWidth="1"/>
    <col min="4" max="5" width="10.75" style="92" customWidth="1"/>
    <col min="6" max="6" width="1.375" customWidth="1"/>
    <col min="7" max="7" width="12.5" style="103" customWidth="1"/>
    <col min="8" max="8" width="12.5" customWidth="1"/>
    <col min="9" max="9" width="64.375" customWidth="1"/>
    <col min="10" max="11" width="10.75" style="92" customWidth="1"/>
  </cols>
  <sheetData>
    <row r="1" spans="1:14" x14ac:dyDescent="0.15">
      <c r="A1"/>
      <c r="B1" s="567" t="s">
        <v>2445</v>
      </c>
      <c r="C1" s="725"/>
      <c r="D1" s="2"/>
      <c r="E1"/>
      <c r="G1" s="567" t="s">
        <v>2437</v>
      </c>
      <c r="J1"/>
      <c r="K1"/>
    </row>
    <row r="2" spans="1:14" ht="14.25" x14ac:dyDescent="0.15">
      <c r="A2" s="736" t="s">
        <v>2443</v>
      </c>
      <c r="B2" s="737">
        <v>101</v>
      </c>
      <c r="C2" s="765" t="s">
        <v>3190</v>
      </c>
      <c r="D2" s="2"/>
      <c r="E2"/>
      <c r="G2" s="654">
        <v>151</v>
      </c>
      <c r="H2" s="653" t="s">
        <v>391</v>
      </c>
      <c r="J2"/>
      <c r="K2"/>
    </row>
    <row r="3" spans="1:14" x14ac:dyDescent="0.15">
      <c r="A3" s="736" t="s">
        <v>2444</v>
      </c>
      <c r="B3" s="737">
        <v>101</v>
      </c>
      <c r="C3" s="725"/>
      <c r="D3" s="2"/>
      <c r="E3"/>
      <c r="G3" s="654">
        <v>251</v>
      </c>
      <c r="H3" s="653" t="s">
        <v>2456</v>
      </c>
      <c r="J3"/>
      <c r="K3"/>
    </row>
    <row r="4" spans="1:14" x14ac:dyDescent="0.15">
      <c r="A4" s="2"/>
      <c r="B4" s="725"/>
      <c r="C4" s="725"/>
      <c r="D4" s="2"/>
      <c r="E4"/>
      <c r="G4" s="654">
        <v>152</v>
      </c>
      <c r="H4" s="653" t="s">
        <v>3192</v>
      </c>
      <c r="J4"/>
      <c r="K4"/>
    </row>
    <row r="5" spans="1:14" x14ac:dyDescent="0.15">
      <c r="A5" s="2"/>
      <c r="B5" s="725"/>
      <c r="C5" s="725"/>
      <c r="D5" s="2"/>
      <c r="E5"/>
      <c r="G5" s="654">
        <v>252</v>
      </c>
      <c r="H5" s="653" t="s">
        <v>3191</v>
      </c>
      <c r="J5"/>
      <c r="K5"/>
    </row>
    <row r="6" spans="1:14" x14ac:dyDescent="0.15">
      <c r="M6">
        <v>72</v>
      </c>
      <c r="N6">
        <v>72</v>
      </c>
    </row>
    <row r="7" spans="1:14" x14ac:dyDescent="0.15">
      <c r="A7" s="1327" t="s">
        <v>3360</v>
      </c>
      <c r="B7" s="1328"/>
      <c r="C7" s="1328"/>
      <c r="D7" s="1328"/>
      <c r="E7" s="1329"/>
      <c r="G7" s="1330" t="s">
        <v>3361</v>
      </c>
      <c r="H7" s="1331"/>
      <c r="I7" s="1331"/>
      <c r="J7" s="1331"/>
      <c r="K7" s="1332"/>
    </row>
    <row r="8" spans="1:14" ht="14.25" thickBot="1" x14ac:dyDescent="0.2">
      <c r="A8" s="118" t="s">
        <v>386</v>
      </c>
      <c r="B8" s="119" t="s">
        <v>405</v>
      </c>
      <c r="C8" s="119" t="s">
        <v>406</v>
      </c>
      <c r="D8" s="116" t="s">
        <v>384</v>
      </c>
      <c r="E8" s="117" t="s">
        <v>394</v>
      </c>
      <c r="F8" s="119"/>
      <c r="G8" s="118" t="s">
        <v>386</v>
      </c>
      <c r="H8" s="119" t="s">
        <v>405</v>
      </c>
      <c r="I8" s="119" t="s">
        <v>406</v>
      </c>
      <c r="J8" s="116" t="s">
        <v>384</v>
      </c>
      <c r="K8" s="117" t="s">
        <v>394</v>
      </c>
    </row>
    <row r="9" spans="1:14" ht="14.25" thickTop="1" x14ac:dyDescent="0.15">
      <c r="A9" s="103" t="s">
        <v>2</v>
      </c>
      <c r="E9" s="92" t="str">
        <f>IF(D9="","",D9)</f>
        <v/>
      </c>
      <c r="G9" s="121" t="s">
        <v>2</v>
      </c>
      <c r="K9" s="92" t="str">
        <f>IF(J9="","",J9)</f>
        <v/>
      </c>
    </row>
    <row r="10" spans="1:14" x14ac:dyDescent="0.15">
      <c r="A10" s="103">
        <v>40660</v>
      </c>
      <c r="B10" t="s">
        <v>144</v>
      </c>
      <c r="C10" t="s">
        <v>762</v>
      </c>
      <c r="D10" s="92">
        <v>100000</v>
      </c>
      <c r="E10" s="92">
        <f>IF(D10="","",D10)</f>
        <v>100000</v>
      </c>
      <c r="G10" s="103">
        <v>40718</v>
      </c>
      <c r="H10" t="s">
        <v>144</v>
      </c>
      <c r="I10" t="s">
        <v>765</v>
      </c>
      <c r="J10" s="92">
        <v>100000</v>
      </c>
      <c r="K10" s="92">
        <f>IF(J10="","",J10)</f>
        <v>100000</v>
      </c>
    </row>
    <row r="11" spans="1:14" x14ac:dyDescent="0.15">
      <c r="A11" s="103">
        <v>40872</v>
      </c>
      <c r="B11" t="s">
        <v>146</v>
      </c>
      <c r="C11" t="s">
        <v>762</v>
      </c>
      <c r="D11" s="92">
        <v>15000</v>
      </c>
      <c r="E11" s="92">
        <f t="shared" ref="E11:E74" si="0">IF(D11="","",D11+E10)</f>
        <v>115000</v>
      </c>
      <c r="K11" s="92" t="str">
        <f t="shared" ref="K11:K68" si="1">IF(J11="","",J11+K10)</f>
        <v/>
      </c>
    </row>
    <row r="12" spans="1:14" x14ac:dyDescent="0.15">
      <c r="A12" s="103">
        <v>40904</v>
      </c>
      <c r="B12" t="s">
        <v>456</v>
      </c>
      <c r="C12" t="s">
        <v>766</v>
      </c>
      <c r="D12" s="92">
        <v>140000</v>
      </c>
      <c r="E12" s="92">
        <f t="shared" si="0"/>
        <v>255000</v>
      </c>
      <c r="K12" s="92" t="str">
        <f t="shared" si="1"/>
        <v/>
      </c>
    </row>
    <row r="13" spans="1:14" x14ac:dyDescent="0.15">
      <c r="E13" s="92" t="str">
        <f t="shared" si="0"/>
        <v/>
      </c>
      <c r="K13" s="92" t="str">
        <f t="shared" si="1"/>
        <v/>
      </c>
    </row>
    <row r="14" spans="1:14" x14ac:dyDescent="0.15">
      <c r="E14" s="92" t="str">
        <f t="shared" si="0"/>
        <v/>
      </c>
      <c r="K14" s="92" t="str">
        <f t="shared" si="1"/>
        <v/>
      </c>
    </row>
    <row r="15" spans="1:14" x14ac:dyDescent="0.15">
      <c r="E15" s="92" t="str">
        <f t="shared" si="0"/>
        <v/>
      </c>
      <c r="K15" s="92" t="str">
        <f t="shared" si="1"/>
        <v/>
      </c>
    </row>
    <row r="16" spans="1:14" x14ac:dyDescent="0.15">
      <c r="E16" s="92" t="str">
        <f t="shared" si="0"/>
        <v/>
      </c>
      <c r="K16" s="92" t="str">
        <f t="shared" si="1"/>
        <v/>
      </c>
    </row>
    <row r="17" spans="1:11" ht="14.25" thickBot="1" x14ac:dyDescent="0.2">
      <c r="A17" s="120"/>
      <c r="B17" s="119"/>
      <c r="C17" s="119"/>
      <c r="D17" s="116"/>
      <c r="E17" s="116" t="str">
        <f t="shared" si="0"/>
        <v/>
      </c>
      <c r="F17" s="119"/>
      <c r="G17" s="120"/>
      <c r="H17" s="119"/>
      <c r="I17" s="119"/>
      <c r="J17" s="116"/>
      <c r="K17" s="116" t="str">
        <f t="shared" si="1"/>
        <v/>
      </c>
    </row>
    <row r="18" spans="1:11" ht="14.25" thickTop="1" x14ac:dyDescent="0.15">
      <c r="A18" s="103" t="s">
        <v>468</v>
      </c>
      <c r="E18" s="92" t="str">
        <f t="shared" si="0"/>
        <v/>
      </c>
      <c r="G18" s="103" t="s">
        <v>468</v>
      </c>
      <c r="K18" s="92" t="str">
        <f t="shared" si="1"/>
        <v/>
      </c>
    </row>
    <row r="19" spans="1:11" x14ac:dyDescent="0.15">
      <c r="A19" s="103">
        <v>41036</v>
      </c>
      <c r="B19" t="s">
        <v>144</v>
      </c>
      <c r="C19" t="s">
        <v>762</v>
      </c>
      <c r="D19" s="92">
        <v>100000</v>
      </c>
      <c r="E19" s="92">
        <f>IF(D19="","",D19)</f>
        <v>100000</v>
      </c>
      <c r="G19" s="103">
        <v>40914</v>
      </c>
      <c r="H19" t="s">
        <v>456</v>
      </c>
      <c r="I19" t="s">
        <v>771</v>
      </c>
      <c r="J19" s="92">
        <v>140000</v>
      </c>
      <c r="K19" s="92">
        <f>IF(J19="","",J19)</f>
        <v>140000</v>
      </c>
    </row>
    <row r="20" spans="1:11" x14ac:dyDescent="0.15">
      <c r="A20" s="103">
        <v>41123</v>
      </c>
      <c r="B20" t="s">
        <v>147</v>
      </c>
      <c r="C20" t="s">
        <v>762</v>
      </c>
      <c r="D20" s="92">
        <v>20000</v>
      </c>
      <c r="E20" s="92">
        <f t="shared" si="0"/>
        <v>120000</v>
      </c>
      <c r="G20" s="103">
        <v>40970</v>
      </c>
      <c r="H20" t="s">
        <v>146</v>
      </c>
      <c r="I20" t="s">
        <v>772</v>
      </c>
      <c r="J20" s="92">
        <v>15000</v>
      </c>
      <c r="K20" s="92">
        <f t="shared" si="1"/>
        <v>155000</v>
      </c>
    </row>
    <row r="21" spans="1:11" x14ac:dyDescent="0.15">
      <c r="E21" s="92" t="str">
        <f t="shared" si="0"/>
        <v/>
      </c>
      <c r="G21" s="103">
        <v>41052</v>
      </c>
      <c r="H21" t="s">
        <v>144</v>
      </c>
      <c r="I21" t="s">
        <v>774</v>
      </c>
      <c r="J21" s="92">
        <v>100000</v>
      </c>
      <c r="K21" s="92">
        <f t="shared" si="1"/>
        <v>255000</v>
      </c>
    </row>
    <row r="22" spans="1:11" x14ac:dyDescent="0.15">
      <c r="E22" s="92" t="str">
        <f t="shared" si="0"/>
        <v/>
      </c>
      <c r="G22" s="103">
        <v>41145</v>
      </c>
      <c r="H22" t="s">
        <v>147</v>
      </c>
      <c r="I22" t="s">
        <v>777</v>
      </c>
      <c r="J22" s="92">
        <v>20000</v>
      </c>
      <c r="K22" s="92">
        <f t="shared" si="1"/>
        <v>275000</v>
      </c>
    </row>
    <row r="23" spans="1:11" x14ac:dyDescent="0.15">
      <c r="E23" s="92" t="str">
        <f t="shared" si="0"/>
        <v/>
      </c>
      <c r="K23" s="92" t="str">
        <f t="shared" si="1"/>
        <v/>
      </c>
    </row>
    <row r="24" spans="1:11" x14ac:dyDescent="0.15">
      <c r="E24" s="92" t="str">
        <f t="shared" si="0"/>
        <v/>
      </c>
      <c r="K24" s="92" t="str">
        <f t="shared" si="1"/>
        <v/>
      </c>
    </row>
    <row r="25" spans="1:11" x14ac:dyDescent="0.15">
      <c r="E25" s="92" t="str">
        <f t="shared" si="0"/>
        <v/>
      </c>
      <c r="K25" s="92" t="str">
        <f t="shared" si="1"/>
        <v/>
      </c>
    </row>
    <row r="26" spans="1:11" ht="14.25" thickBot="1" x14ac:dyDescent="0.2">
      <c r="A26" s="120"/>
      <c r="B26" s="119"/>
      <c r="C26" s="119"/>
      <c r="D26" s="116"/>
      <c r="E26" s="116" t="str">
        <f t="shared" si="0"/>
        <v/>
      </c>
      <c r="F26" s="119"/>
      <c r="G26" s="120"/>
      <c r="H26" s="119"/>
      <c r="I26" s="119"/>
      <c r="J26" s="116"/>
      <c r="K26" s="116" t="str">
        <f t="shared" si="1"/>
        <v/>
      </c>
    </row>
    <row r="27" spans="1:11" ht="14.25" thickTop="1" x14ac:dyDescent="0.15">
      <c r="A27" s="103" t="s">
        <v>492</v>
      </c>
      <c r="E27" s="92" t="str">
        <f t="shared" si="0"/>
        <v/>
      </c>
      <c r="G27" s="103" t="s">
        <v>492</v>
      </c>
      <c r="K27" s="92" t="str">
        <f t="shared" si="1"/>
        <v/>
      </c>
    </row>
    <row r="28" spans="1:11" x14ac:dyDescent="0.15">
      <c r="A28" s="103">
        <v>41324</v>
      </c>
      <c r="B28" t="s">
        <v>77</v>
      </c>
      <c r="C28" t="s">
        <v>790</v>
      </c>
      <c r="D28" s="92">
        <v>1060000</v>
      </c>
      <c r="E28" s="92">
        <f>IF(D28="","",D28)</f>
        <v>1060000</v>
      </c>
      <c r="G28" s="103">
        <v>41340</v>
      </c>
      <c r="H28" t="s">
        <v>729</v>
      </c>
      <c r="I28" t="s">
        <v>792</v>
      </c>
      <c r="J28" s="92">
        <v>1060000</v>
      </c>
      <c r="K28" s="92">
        <f>IF(J28="","",J28)</f>
        <v>1060000</v>
      </c>
    </row>
    <row r="29" spans="1:11" x14ac:dyDescent="0.15">
      <c r="A29" s="103">
        <v>41460</v>
      </c>
      <c r="B29" t="s">
        <v>407</v>
      </c>
      <c r="C29" t="s">
        <v>762</v>
      </c>
      <c r="D29" s="92">
        <v>10000</v>
      </c>
      <c r="E29" s="92">
        <f t="shared" si="0"/>
        <v>1070000</v>
      </c>
      <c r="G29" s="103">
        <v>41493</v>
      </c>
      <c r="H29" t="s">
        <v>407</v>
      </c>
      <c r="I29" t="s">
        <v>811</v>
      </c>
      <c r="J29" s="92">
        <v>10000</v>
      </c>
      <c r="K29" s="92">
        <f t="shared" si="1"/>
        <v>1070000</v>
      </c>
    </row>
    <row r="30" spans="1:11" x14ac:dyDescent="0.15">
      <c r="A30" s="103">
        <v>41493</v>
      </c>
      <c r="B30" t="s">
        <v>456</v>
      </c>
      <c r="C30" t="s">
        <v>812</v>
      </c>
      <c r="D30" s="92">
        <v>39200</v>
      </c>
      <c r="E30" s="92">
        <f t="shared" si="0"/>
        <v>1109200</v>
      </c>
      <c r="G30" s="103">
        <v>41493</v>
      </c>
      <c r="H30" t="s">
        <v>456</v>
      </c>
      <c r="I30" t="s">
        <v>813</v>
      </c>
      <c r="J30" s="92">
        <v>39200</v>
      </c>
      <c r="K30" s="92">
        <f t="shared" si="1"/>
        <v>1109200</v>
      </c>
    </row>
    <row r="31" spans="1:11" x14ac:dyDescent="0.15">
      <c r="A31" s="103">
        <v>41526</v>
      </c>
      <c r="B31" t="s">
        <v>495</v>
      </c>
      <c r="C31" t="s">
        <v>762</v>
      </c>
      <c r="D31" s="92">
        <v>44000</v>
      </c>
      <c r="E31" s="92">
        <f t="shared" si="0"/>
        <v>1153200</v>
      </c>
      <c r="G31" s="103">
        <v>41600</v>
      </c>
      <c r="H31" t="s">
        <v>495</v>
      </c>
      <c r="I31" t="s">
        <v>821</v>
      </c>
      <c r="J31" s="92">
        <v>43580</v>
      </c>
      <c r="K31" s="92">
        <f t="shared" si="1"/>
        <v>1152780</v>
      </c>
    </row>
    <row r="32" spans="1:11" x14ac:dyDescent="0.15">
      <c r="A32" s="103">
        <v>41632</v>
      </c>
      <c r="B32" t="s">
        <v>77</v>
      </c>
      <c r="C32" t="s">
        <v>832</v>
      </c>
      <c r="D32" s="92">
        <v>128200</v>
      </c>
      <c r="E32" s="92">
        <f t="shared" si="0"/>
        <v>1281400</v>
      </c>
      <c r="G32" s="103">
        <v>41600</v>
      </c>
      <c r="H32" t="s">
        <v>495</v>
      </c>
      <c r="I32" t="s">
        <v>822</v>
      </c>
      <c r="J32" s="92">
        <v>420</v>
      </c>
      <c r="K32" s="92">
        <f t="shared" si="1"/>
        <v>1153200</v>
      </c>
    </row>
    <row r="33" spans="1:11" x14ac:dyDescent="0.15">
      <c r="A33" s="103">
        <v>41632</v>
      </c>
      <c r="B33" t="s">
        <v>77</v>
      </c>
      <c r="C33" t="s">
        <v>833</v>
      </c>
      <c r="D33" s="92">
        <v>20000</v>
      </c>
      <c r="E33" s="92">
        <f t="shared" si="0"/>
        <v>1301400</v>
      </c>
      <c r="K33" s="92" t="str">
        <f t="shared" si="1"/>
        <v/>
      </c>
    </row>
    <row r="34" spans="1:11" x14ac:dyDescent="0.15">
      <c r="A34" s="103">
        <v>41632</v>
      </c>
      <c r="B34" t="s">
        <v>77</v>
      </c>
      <c r="C34" t="s">
        <v>834</v>
      </c>
      <c r="D34" s="92">
        <v>40000</v>
      </c>
      <c r="E34" s="92">
        <f t="shared" si="0"/>
        <v>1341400</v>
      </c>
      <c r="K34" s="92" t="str">
        <f t="shared" si="1"/>
        <v/>
      </c>
    </row>
    <row r="35" spans="1:11" x14ac:dyDescent="0.15">
      <c r="E35" s="92" t="str">
        <f t="shared" si="0"/>
        <v/>
      </c>
      <c r="K35" s="92" t="str">
        <f t="shared" si="1"/>
        <v/>
      </c>
    </row>
    <row r="36" spans="1:11" x14ac:dyDescent="0.15">
      <c r="E36" s="92" t="str">
        <f t="shared" si="0"/>
        <v/>
      </c>
      <c r="K36" s="92" t="str">
        <f t="shared" si="1"/>
        <v/>
      </c>
    </row>
    <row r="37" spans="1:11" x14ac:dyDescent="0.15">
      <c r="E37" s="92" t="str">
        <f t="shared" si="0"/>
        <v/>
      </c>
      <c r="K37" s="92" t="str">
        <f t="shared" si="1"/>
        <v/>
      </c>
    </row>
    <row r="38" spans="1:11" ht="14.25" thickBot="1" x14ac:dyDescent="0.2">
      <c r="A38" s="120"/>
      <c r="B38" s="119"/>
      <c r="C38" s="119"/>
      <c r="D38" s="116"/>
      <c r="E38" s="116" t="str">
        <f t="shared" si="0"/>
        <v/>
      </c>
      <c r="F38" s="119"/>
      <c r="G38" s="120"/>
      <c r="H38" s="119"/>
      <c r="I38" s="119"/>
      <c r="J38" s="116"/>
      <c r="K38" s="116" t="str">
        <f t="shared" si="1"/>
        <v/>
      </c>
    </row>
    <row r="39" spans="1:11" ht="14.25" thickTop="1" x14ac:dyDescent="0.15">
      <c r="A39" s="103" t="s">
        <v>522</v>
      </c>
      <c r="E39" s="92" t="str">
        <f t="shared" si="0"/>
        <v/>
      </c>
      <c r="G39" s="103" t="s">
        <v>522</v>
      </c>
      <c r="K39" s="92" t="str">
        <f t="shared" si="1"/>
        <v/>
      </c>
    </row>
    <row r="40" spans="1:11" x14ac:dyDescent="0.15">
      <c r="A40" s="103">
        <v>41771</v>
      </c>
      <c r="B40" t="s">
        <v>142</v>
      </c>
      <c r="C40" t="s">
        <v>854</v>
      </c>
      <c r="D40" s="92">
        <v>10000</v>
      </c>
      <c r="E40" s="92">
        <f>IF(D40="","",D40)</f>
        <v>10000</v>
      </c>
      <c r="G40" s="103">
        <v>41654</v>
      </c>
      <c r="H40" t="s">
        <v>77</v>
      </c>
      <c r="I40" t="s">
        <v>840</v>
      </c>
      <c r="J40" s="92">
        <v>187780</v>
      </c>
      <c r="K40" s="92">
        <f>IF(J40="","",J40)</f>
        <v>187780</v>
      </c>
    </row>
    <row r="41" spans="1:11" x14ac:dyDescent="0.15">
      <c r="A41" s="103">
        <v>41785</v>
      </c>
      <c r="B41" t="s">
        <v>407</v>
      </c>
      <c r="C41" t="s">
        <v>856</v>
      </c>
      <c r="D41" s="92">
        <v>10000</v>
      </c>
      <c r="E41" s="92">
        <f t="shared" si="0"/>
        <v>20000</v>
      </c>
      <c r="G41" s="103">
        <v>41654</v>
      </c>
      <c r="H41" t="s">
        <v>77</v>
      </c>
      <c r="I41" t="s">
        <v>841</v>
      </c>
      <c r="J41" s="92">
        <v>420</v>
      </c>
      <c r="K41" s="92">
        <f t="shared" si="1"/>
        <v>188200</v>
      </c>
    </row>
    <row r="42" spans="1:11" x14ac:dyDescent="0.15">
      <c r="A42" s="103">
        <v>41793</v>
      </c>
      <c r="B42" t="s">
        <v>77</v>
      </c>
      <c r="C42" t="s">
        <v>862</v>
      </c>
      <c r="D42" s="92">
        <v>317800</v>
      </c>
      <c r="E42" s="92">
        <f t="shared" si="0"/>
        <v>337800</v>
      </c>
      <c r="G42" s="103">
        <v>41789</v>
      </c>
      <c r="H42" t="s">
        <v>142</v>
      </c>
      <c r="I42" t="s">
        <v>857</v>
      </c>
      <c r="J42" s="92">
        <v>9784</v>
      </c>
      <c r="K42" s="92">
        <f t="shared" si="1"/>
        <v>197984</v>
      </c>
    </row>
    <row r="43" spans="1:11" x14ac:dyDescent="0.15">
      <c r="E43" s="92" t="str">
        <f t="shared" si="0"/>
        <v/>
      </c>
      <c r="G43" s="103">
        <v>41789</v>
      </c>
      <c r="H43" t="s">
        <v>142</v>
      </c>
      <c r="I43" t="s">
        <v>858</v>
      </c>
      <c r="J43" s="92">
        <v>216</v>
      </c>
      <c r="K43" s="92">
        <f t="shared" si="1"/>
        <v>198200</v>
      </c>
    </row>
    <row r="44" spans="1:11" x14ac:dyDescent="0.15">
      <c r="E44" s="92" t="str">
        <f t="shared" si="0"/>
        <v/>
      </c>
      <c r="G44" s="103">
        <v>41789</v>
      </c>
      <c r="H44" t="s">
        <v>407</v>
      </c>
      <c r="I44" t="s">
        <v>857</v>
      </c>
      <c r="J44" s="92">
        <v>9784</v>
      </c>
      <c r="K44" s="92">
        <f t="shared" si="1"/>
        <v>207984</v>
      </c>
    </row>
    <row r="45" spans="1:11" x14ac:dyDescent="0.15">
      <c r="E45" s="92" t="str">
        <f t="shared" si="0"/>
        <v/>
      </c>
      <c r="G45" s="103">
        <v>41789</v>
      </c>
      <c r="H45" t="s">
        <v>407</v>
      </c>
      <c r="I45" t="s">
        <v>859</v>
      </c>
      <c r="J45" s="92">
        <v>216</v>
      </c>
      <c r="K45" s="92">
        <f t="shared" si="1"/>
        <v>208200</v>
      </c>
    </row>
    <row r="46" spans="1:11" x14ac:dyDescent="0.15">
      <c r="E46" s="92" t="str">
        <f t="shared" si="0"/>
        <v/>
      </c>
      <c r="G46" s="103">
        <v>41810</v>
      </c>
      <c r="H46" t="s">
        <v>77</v>
      </c>
      <c r="I46" t="s">
        <v>863</v>
      </c>
      <c r="J46" s="92">
        <v>317000</v>
      </c>
      <c r="K46" s="92">
        <f t="shared" si="1"/>
        <v>525200</v>
      </c>
    </row>
    <row r="47" spans="1:11" x14ac:dyDescent="0.15">
      <c r="E47" s="92" t="str">
        <f t="shared" si="0"/>
        <v/>
      </c>
      <c r="G47" s="103">
        <v>41820</v>
      </c>
      <c r="H47" t="s">
        <v>77</v>
      </c>
      <c r="I47" t="s">
        <v>863</v>
      </c>
      <c r="J47" s="92">
        <v>800</v>
      </c>
      <c r="K47" s="92">
        <f t="shared" si="1"/>
        <v>526000</v>
      </c>
    </row>
    <row r="48" spans="1:11" x14ac:dyDescent="0.15">
      <c r="E48" s="92" t="str">
        <f t="shared" si="0"/>
        <v/>
      </c>
      <c r="K48" s="92" t="str">
        <f t="shared" si="1"/>
        <v/>
      </c>
    </row>
    <row r="49" spans="1:11" x14ac:dyDescent="0.15">
      <c r="E49" s="92" t="str">
        <f t="shared" si="0"/>
        <v/>
      </c>
      <c r="K49" s="92" t="str">
        <f t="shared" si="1"/>
        <v/>
      </c>
    </row>
    <row r="50" spans="1:11" x14ac:dyDescent="0.15">
      <c r="E50" s="92" t="str">
        <f t="shared" si="0"/>
        <v/>
      </c>
      <c r="K50" s="92" t="str">
        <f t="shared" si="1"/>
        <v/>
      </c>
    </row>
    <row r="51" spans="1:11" x14ac:dyDescent="0.15">
      <c r="E51" s="92" t="str">
        <f t="shared" si="0"/>
        <v/>
      </c>
      <c r="K51" s="92" t="str">
        <f t="shared" si="1"/>
        <v/>
      </c>
    </row>
    <row r="52" spans="1:11" ht="14.25" thickBot="1" x14ac:dyDescent="0.2">
      <c r="A52" s="120"/>
      <c r="B52" s="119"/>
      <c r="C52" s="119"/>
      <c r="D52" s="116"/>
      <c r="E52" s="116" t="str">
        <f t="shared" si="0"/>
        <v/>
      </c>
      <c r="F52" s="119"/>
      <c r="G52" s="120"/>
      <c r="H52" s="119"/>
      <c r="I52" s="119"/>
      <c r="J52" s="116"/>
      <c r="K52" s="116" t="str">
        <f t="shared" si="1"/>
        <v/>
      </c>
    </row>
    <row r="53" spans="1:11" ht="14.25" thickTop="1" x14ac:dyDescent="0.15">
      <c r="A53" s="103" t="s">
        <v>546</v>
      </c>
      <c r="E53" s="92" t="str">
        <f t="shared" si="0"/>
        <v/>
      </c>
      <c r="G53" s="103" t="s">
        <v>546</v>
      </c>
      <c r="K53" s="92" t="str">
        <f t="shared" si="1"/>
        <v/>
      </c>
    </row>
    <row r="54" spans="1:11" x14ac:dyDescent="0.15">
      <c r="A54" s="103">
        <v>42079</v>
      </c>
      <c r="B54" t="s">
        <v>94</v>
      </c>
      <c r="C54" t="s">
        <v>862</v>
      </c>
      <c r="D54" s="92">
        <v>390000</v>
      </c>
      <c r="E54" s="92">
        <f>IF(D54="","",D54)</f>
        <v>390000</v>
      </c>
      <c r="G54" s="103">
        <v>42089</v>
      </c>
      <c r="H54" t="s">
        <v>729</v>
      </c>
      <c r="I54" t="s">
        <v>1512</v>
      </c>
      <c r="J54" s="92">
        <v>25</v>
      </c>
      <c r="K54" s="92">
        <f>IF(J54="","",J54)</f>
        <v>25</v>
      </c>
    </row>
    <row r="55" spans="1:11" x14ac:dyDescent="0.15">
      <c r="A55" s="103">
        <v>42089</v>
      </c>
      <c r="B55" t="s">
        <v>729</v>
      </c>
      <c r="C55" t="s">
        <v>1659</v>
      </c>
      <c r="D55" s="92">
        <v>25</v>
      </c>
      <c r="E55" s="92">
        <f t="shared" si="0"/>
        <v>390025</v>
      </c>
      <c r="G55" s="103">
        <v>42089</v>
      </c>
      <c r="H55" t="s">
        <v>94</v>
      </c>
      <c r="I55" t="s">
        <v>886</v>
      </c>
      <c r="J55" s="92">
        <v>390000</v>
      </c>
      <c r="K55" s="92">
        <f t="shared" si="1"/>
        <v>390025</v>
      </c>
    </row>
    <row r="56" spans="1:11" x14ac:dyDescent="0.15">
      <c r="A56" s="103">
        <v>42193</v>
      </c>
      <c r="B56" t="s">
        <v>717</v>
      </c>
      <c r="C56" t="s">
        <v>1490</v>
      </c>
      <c r="D56" s="92">
        <v>30000</v>
      </c>
      <c r="E56" s="92">
        <f t="shared" si="0"/>
        <v>420025</v>
      </c>
      <c r="G56" s="103">
        <v>42244</v>
      </c>
      <c r="H56" t="s">
        <v>1510</v>
      </c>
      <c r="I56" t="s">
        <v>1509</v>
      </c>
      <c r="J56" s="92">
        <v>50000</v>
      </c>
      <c r="K56" s="92">
        <f t="shared" si="1"/>
        <v>440025</v>
      </c>
    </row>
    <row r="57" spans="1:11" x14ac:dyDescent="0.15">
      <c r="A57" s="103">
        <v>42240</v>
      </c>
      <c r="B57" t="s">
        <v>77</v>
      </c>
      <c r="C57" t="s">
        <v>1508</v>
      </c>
      <c r="D57" s="92">
        <v>50000</v>
      </c>
      <c r="E57" s="92">
        <f t="shared" si="0"/>
        <v>470025</v>
      </c>
      <c r="K57" s="92" t="str">
        <f t="shared" si="1"/>
        <v/>
      </c>
    </row>
    <row r="58" spans="1:11" x14ac:dyDescent="0.15">
      <c r="E58" s="92" t="str">
        <f t="shared" si="0"/>
        <v/>
      </c>
      <c r="K58" s="92" t="str">
        <f t="shared" si="1"/>
        <v/>
      </c>
    </row>
    <row r="59" spans="1:11" x14ac:dyDescent="0.15">
      <c r="E59" s="92" t="str">
        <f t="shared" si="0"/>
        <v/>
      </c>
      <c r="K59" s="92" t="str">
        <f t="shared" si="1"/>
        <v/>
      </c>
    </row>
    <row r="60" spans="1:11" x14ac:dyDescent="0.15">
      <c r="E60" s="92" t="str">
        <f t="shared" si="0"/>
        <v/>
      </c>
      <c r="K60" s="92" t="str">
        <f t="shared" si="1"/>
        <v/>
      </c>
    </row>
    <row r="61" spans="1:11" x14ac:dyDescent="0.15">
      <c r="E61" s="92" t="str">
        <f t="shared" si="0"/>
        <v/>
      </c>
      <c r="K61" s="92" t="str">
        <f t="shared" si="1"/>
        <v/>
      </c>
    </row>
    <row r="62" spans="1:11" ht="14.25" thickBot="1" x14ac:dyDescent="0.2">
      <c r="A62" s="120"/>
      <c r="B62" s="119"/>
      <c r="C62" s="119"/>
      <c r="D62" s="116"/>
      <c r="E62" s="116" t="str">
        <f>IF(D62="","",D62+E61)</f>
        <v/>
      </c>
      <c r="F62" s="119"/>
      <c r="G62" s="120"/>
      <c r="H62" s="119"/>
      <c r="I62" s="119"/>
      <c r="J62" s="116"/>
      <c r="K62" s="116" t="str">
        <f>IF(J62="","",J62+K61)</f>
        <v/>
      </c>
    </row>
    <row r="63" spans="1:11" ht="14.25" thickTop="1" x14ac:dyDescent="0.15">
      <c r="A63" s="103" t="s">
        <v>1630</v>
      </c>
      <c r="E63" s="92" t="str">
        <f>IF(D63="","",D63+E62)</f>
        <v/>
      </c>
      <c r="G63" s="103" t="s">
        <v>1630</v>
      </c>
      <c r="K63" s="92" t="str">
        <f>IF(J63="","",J63+K62)</f>
        <v/>
      </c>
    </row>
    <row r="64" spans="1:11" x14ac:dyDescent="0.15">
      <c r="E64" s="92" t="str">
        <f>IF(D64="","",D64)</f>
        <v/>
      </c>
      <c r="G64" s="103">
        <v>42522</v>
      </c>
      <c r="H64" t="s">
        <v>717</v>
      </c>
      <c r="I64" t="s">
        <v>1741</v>
      </c>
      <c r="J64" s="92">
        <v>30000</v>
      </c>
      <c r="K64" s="92">
        <f>IF(J64="","",J64)</f>
        <v>30000</v>
      </c>
    </row>
    <row r="65" spans="1:11" x14ac:dyDescent="0.15">
      <c r="E65" s="92" t="str">
        <f t="shared" si="0"/>
        <v/>
      </c>
      <c r="K65" s="92" t="str">
        <f t="shared" si="1"/>
        <v/>
      </c>
    </row>
    <row r="66" spans="1:11" x14ac:dyDescent="0.15">
      <c r="E66" s="92" t="str">
        <f t="shared" si="0"/>
        <v/>
      </c>
      <c r="K66" s="92" t="str">
        <f t="shared" si="1"/>
        <v/>
      </c>
    </row>
    <row r="67" spans="1:11" x14ac:dyDescent="0.15">
      <c r="E67" s="92" t="str">
        <f t="shared" si="0"/>
        <v/>
      </c>
      <c r="K67" s="92" t="str">
        <f t="shared" si="1"/>
        <v/>
      </c>
    </row>
    <row r="68" spans="1:11" ht="14.25" thickBot="1" x14ac:dyDescent="0.2">
      <c r="A68" s="120"/>
      <c r="B68" s="119"/>
      <c r="C68" s="119"/>
      <c r="D68" s="116"/>
      <c r="E68" s="116" t="str">
        <f t="shared" si="0"/>
        <v/>
      </c>
      <c r="F68" s="119"/>
      <c r="G68" s="120"/>
      <c r="H68" s="119"/>
      <c r="I68" s="119"/>
      <c r="J68" s="116"/>
      <c r="K68" s="116" t="str">
        <f t="shared" si="1"/>
        <v/>
      </c>
    </row>
    <row r="69" spans="1:11" ht="14.25" thickTop="1" x14ac:dyDescent="0.15">
      <c r="A69" s="103" t="s">
        <v>1759</v>
      </c>
      <c r="E69" s="92" t="str">
        <f t="shared" si="0"/>
        <v/>
      </c>
      <c r="K69" s="92" t="str">
        <f t="shared" ref="K69:K112" si="2">IF(J69="","",J69+K68)</f>
        <v/>
      </c>
    </row>
    <row r="70" spans="1:11" x14ac:dyDescent="0.15">
      <c r="A70" s="103">
        <v>42741</v>
      </c>
      <c r="B70" t="s">
        <v>712</v>
      </c>
      <c r="C70" t="s">
        <v>1508</v>
      </c>
      <c r="D70" s="92">
        <v>100000</v>
      </c>
      <c r="E70" s="92">
        <f>IF(D70="","",D70)</f>
        <v>100000</v>
      </c>
      <c r="G70" s="103">
        <v>42759</v>
      </c>
      <c r="H70" t="s">
        <v>712</v>
      </c>
      <c r="I70" t="s">
        <v>1940</v>
      </c>
      <c r="J70" s="92">
        <v>100000</v>
      </c>
      <c r="K70" s="92">
        <f>IF(J70="","",J70)</f>
        <v>100000</v>
      </c>
    </row>
    <row r="71" spans="1:11" x14ac:dyDescent="0.15">
      <c r="A71" s="103">
        <v>42794</v>
      </c>
      <c r="B71" t="s">
        <v>419</v>
      </c>
      <c r="C71" t="s">
        <v>1508</v>
      </c>
      <c r="D71" s="92">
        <v>130000</v>
      </c>
      <c r="E71" s="92">
        <f t="shared" si="0"/>
        <v>230000</v>
      </c>
      <c r="G71" s="103">
        <v>42813</v>
      </c>
      <c r="H71" t="s">
        <v>729</v>
      </c>
      <c r="I71" t="s">
        <v>1951</v>
      </c>
      <c r="J71" s="92">
        <v>400000</v>
      </c>
      <c r="K71" s="92">
        <f>IF(J71="","",J71+K70)</f>
        <v>500000</v>
      </c>
    </row>
    <row r="72" spans="1:11" x14ac:dyDescent="0.15">
      <c r="A72" s="103">
        <v>42825</v>
      </c>
      <c r="B72" t="s">
        <v>729</v>
      </c>
      <c r="C72" t="s">
        <v>1956</v>
      </c>
      <c r="D72" s="92">
        <v>400000</v>
      </c>
      <c r="E72" s="92">
        <f t="shared" si="0"/>
        <v>630000</v>
      </c>
      <c r="G72" s="103">
        <v>42832</v>
      </c>
      <c r="H72" t="s">
        <v>419</v>
      </c>
      <c r="I72" t="s">
        <v>1975</v>
      </c>
      <c r="J72" s="92">
        <v>130000</v>
      </c>
      <c r="K72" s="92">
        <f>IF(J72="","",J72+K71)</f>
        <v>630000</v>
      </c>
    </row>
    <row r="73" spans="1:11" x14ac:dyDescent="0.15">
      <c r="E73" s="92" t="str">
        <f t="shared" si="0"/>
        <v/>
      </c>
      <c r="K73" s="92" t="str">
        <f>IF(J73="","",J73+K72)</f>
        <v/>
      </c>
    </row>
    <row r="74" spans="1:11" x14ac:dyDescent="0.15">
      <c r="E74" s="92" t="str">
        <f t="shared" si="0"/>
        <v/>
      </c>
      <c r="K74" s="92" t="str">
        <f t="shared" si="2"/>
        <v/>
      </c>
    </row>
    <row r="75" spans="1:11" ht="14.25" thickBot="1" x14ac:dyDescent="0.2">
      <c r="A75" s="120"/>
      <c r="B75" s="119"/>
      <c r="C75" s="119"/>
      <c r="D75" s="116"/>
      <c r="E75" s="116" t="str">
        <f>IF(D75="","",D75+E74)</f>
        <v/>
      </c>
      <c r="F75" s="119"/>
      <c r="G75" s="120"/>
      <c r="H75" s="119"/>
      <c r="I75" s="119"/>
      <c r="J75" s="116"/>
      <c r="K75" s="116" t="str">
        <f t="shared" si="2"/>
        <v/>
      </c>
    </row>
    <row r="76" spans="1:11" ht="14.25" thickTop="1" x14ac:dyDescent="0.15">
      <c r="A76" s="103" t="s">
        <v>1760</v>
      </c>
      <c r="E76" s="92" t="str">
        <f>IF(D76="","",D76+E75)</f>
        <v/>
      </c>
      <c r="K76" s="92" t="str">
        <f>IF(J76="","",J76+K75)</f>
        <v/>
      </c>
    </row>
    <row r="77" spans="1:11" x14ac:dyDescent="0.15">
      <c r="A77" s="103">
        <v>43179</v>
      </c>
      <c r="B77" t="s">
        <v>419</v>
      </c>
      <c r="C77" t="s">
        <v>1508</v>
      </c>
      <c r="D77" s="92">
        <v>130000</v>
      </c>
      <c r="E77" s="92">
        <f>IF(D77="","",D77)</f>
        <v>130000</v>
      </c>
      <c r="G77" s="103">
        <v>43181</v>
      </c>
      <c r="H77" t="s">
        <v>419</v>
      </c>
      <c r="I77" t="s">
        <v>2499</v>
      </c>
      <c r="J77" s="92">
        <v>130000</v>
      </c>
      <c r="K77" s="92">
        <f>IF(J77="","",J77)</f>
        <v>130000</v>
      </c>
    </row>
    <row r="78" spans="1:11" x14ac:dyDescent="0.15">
      <c r="E78" s="92" t="str">
        <f>IF(D78="","",D78+E77)</f>
        <v/>
      </c>
      <c r="K78" s="92" t="str">
        <f>IF(J78="","",J78+K77)</f>
        <v/>
      </c>
    </row>
    <row r="79" spans="1:11" ht="14.25" thickBot="1" x14ac:dyDescent="0.2">
      <c r="A79" s="120"/>
      <c r="B79" s="119"/>
      <c r="C79" s="119"/>
      <c r="D79" s="116"/>
      <c r="E79" s="116" t="str">
        <f>IF(D79="","",D79+E78)</f>
        <v/>
      </c>
      <c r="F79" s="119"/>
      <c r="G79" s="120"/>
      <c r="H79" s="119"/>
      <c r="I79" s="119"/>
      <c r="J79" s="116"/>
      <c r="K79" s="116" t="str">
        <f>IF(J79="","",J79+K78)</f>
        <v/>
      </c>
    </row>
    <row r="80" spans="1:11" ht="14.25" thickTop="1" x14ac:dyDescent="0.15">
      <c r="A80" s="103" t="s">
        <v>3039</v>
      </c>
      <c r="E80" s="92" t="str">
        <f>IF(D80="","",D80+E79)</f>
        <v/>
      </c>
      <c r="K80" s="92" t="str">
        <f>IF(J80="","",J80+K79)</f>
        <v/>
      </c>
    </row>
    <row r="81" spans="1:11" x14ac:dyDescent="0.15">
      <c r="A81" s="103">
        <v>43488</v>
      </c>
      <c r="B81" t="s">
        <v>2768</v>
      </c>
      <c r="C81" t="s">
        <v>391</v>
      </c>
      <c r="D81" s="92">
        <v>68400</v>
      </c>
      <c r="E81" s="92">
        <f>IF(D81="","",D81)</f>
        <v>68400</v>
      </c>
      <c r="G81" s="103">
        <v>43490</v>
      </c>
      <c r="H81" t="s">
        <v>2768</v>
      </c>
      <c r="I81" t="s">
        <v>2769</v>
      </c>
      <c r="J81" s="92">
        <v>68400</v>
      </c>
      <c r="K81" s="92">
        <f>IF(J81="","",J81)</f>
        <v>68400</v>
      </c>
    </row>
    <row r="82" spans="1:11" x14ac:dyDescent="0.15">
      <c r="A82" s="103">
        <v>43488</v>
      </c>
      <c r="D82" s="92">
        <v>68400</v>
      </c>
      <c r="E82" s="92">
        <f>IF(D82="","",D82+E81)</f>
        <v>136800</v>
      </c>
      <c r="G82" s="103">
        <v>43490</v>
      </c>
      <c r="J82" s="92">
        <v>68400</v>
      </c>
      <c r="K82" s="92">
        <f t="shared" si="2"/>
        <v>136800</v>
      </c>
    </row>
    <row r="83" spans="1:11" x14ac:dyDescent="0.15">
      <c r="A83" s="103">
        <v>43532</v>
      </c>
      <c r="B83" t="s">
        <v>2970</v>
      </c>
      <c r="D83" s="92">
        <v>130000</v>
      </c>
      <c r="E83" s="92">
        <f t="shared" ref="E83:E109" si="3">IF(D83="","",D83+E82)</f>
        <v>266800</v>
      </c>
      <c r="G83" s="103">
        <v>43551</v>
      </c>
      <c r="J83" s="92">
        <v>130000</v>
      </c>
      <c r="K83" s="92">
        <f t="shared" si="2"/>
        <v>266800</v>
      </c>
    </row>
    <row r="84" spans="1:11" x14ac:dyDescent="0.15">
      <c r="A84" s="103">
        <v>43550</v>
      </c>
      <c r="B84" t="s">
        <v>2965</v>
      </c>
      <c r="D84" s="92">
        <v>400000</v>
      </c>
      <c r="E84" s="92">
        <f t="shared" si="3"/>
        <v>666800</v>
      </c>
      <c r="G84" s="103">
        <v>43552</v>
      </c>
      <c r="I84" s="885"/>
      <c r="J84" s="92">
        <v>400000</v>
      </c>
      <c r="K84" s="92">
        <f t="shared" si="2"/>
        <v>666800</v>
      </c>
    </row>
    <row r="85" spans="1:11" x14ac:dyDescent="0.15">
      <c r="A85" s="103">
        <v>43671</v>
      </c>
      <c r="B85" t="s">
        <v>2978</v>
      </c>
      <c r="C85" t="s">
        <v>2996</v>
      </c>
      <c r="D85" s="92">
        <v>36000</v>
      </c>
      <c r="E85" s="92">
        <f t="shared" si="3"/>
        <v>702800</v>
      </c>
      <c r="G85" s="103">
        <v>43706</v>
      </c>
      <c r="H85" t="s">
        <v>729</v>
      </c>
      <c r="J85" s="92">
        <v>36000</v>
      </c>
      <c r="K85" s="92">
        <f t="shared" si="2"/>
        <v>702800</v>
      </c>
    </row>
    <row r="86" spans="1:11" x14ac:dyDescent="0.15">
      <c r="A86" s="103">
        <v>43766</v>
      </c>
      <c r="B86" t="s">
        <v>142</v>
      </c>
      <c r="C86" t="s">
        <v>3000</v>
      </c>
      <c r="D86" s="92">
        <v>130000</v>
      </c>
      <c r="E86" s="92">
        <f t="shared" si="3"/>
        <v>832800</v>
      </c>
      <c r="G86" s="103">
        <v>43769</v>
      </c>
      <c r="H86" t="s">
        <v>729</v>
      </c>
      <c r="J86" s="92">
        <v>130000</v>
      </c>
      <c r="K86" s="92">
        <f t="shared" si="2"/>
        <v>832800</v>
      </c>
    </row>
    <row r="87" spans="1:11" x14ac:dyDescent="0.15">
      <c r="A87" s="103">
        <v>43819</v>
      </c>
      <c r="D87" s="92">
        <v>47400</v>
      </c>
      <c r="E87" s="92">
        <f t="shared" si="3"/>
        <v>880200</v>
      </c>
      <c r="G87" s="103">
        <v>43879</v>
      </c>
      <c r="J87" s="92">
        <v>62000</v>
      </c>
      <c r="K87" s="92">
        <f t="shared" si="2"/>
        <v>894800</v>
      </c>
    </row>
    <row r="88" spans="1:11" x14ac:dyDescent="0.15">
      <c r="A88" s="103">
        <v>43879</v>
      </c>
      <c r="D88" s="92">
        <v>62000</v>
      </c>
      <c r="E88" s="92">
        <f t="shared" si="3"/>
        <v>942200</v>
      </c>
      <c r="G88" s="103">
        <v>43879</v>
      </c>
      <c r="J88" s="92">
        <v>62000</v>
      </c>
      <c r="K88" s="92">
        <f t="shared" si="2"/>
        <v>956800</v>
      </c>
    </row>
    <row r="89" spans="1:11" ht="14.25" thickBot="1" x14ac:dyDescent="0.2">
      <c r="A89" s="120">
        <v>43879</v>
      </c>
      <c r="B89" s="119"/>
      <c r="C89" s="119"/>
      <c r="D89" s="116">
        <v>62000</v>
      </c>
      <c r="E89" s="116">
        <f t="shared" si="3"/>
        <v>1004200</v>
      </c>
      <c r="F89" s="119"/>
      <c r="G89" s="120"/>
      <c r="H89" s="119"/>
      <c r="I89" s="119"/>
      <c r="J89" s="116"/>
      <c r="K89" s="116" t="str">
        <f t="shared" si="2"/>
        <v/>
      </c>
    </row>
    <row r="90" spans="1:11" ht="14.25" thickTop="1" x14ac:dyDescent="0.15">
      <c r="A90" s="103" t="s">
        <v>2897</v>
      </c>
      <c r="E90" s="92" t="str">
        <f t="shared" si="3"/>
        <v/>
      </c>
      <c r="K90" s="92" t="str">
        <f t="shared" si="2"/>
        <v/>
      </c>
    </row>
    <row r="91" spans="1:11" ht="14.25" thickBot="1" x14ac:dyDescent="0.2">
      <c r="A91" s="120">
        <v>43879</v>
      </c>
      <c r="B91" s="119"/>
      <c r="C91" s="119" t="s">
        <v>391</v>
      </c>
      <c r="D91" s="116">
        <v>62000</v>
      </c>
      <c r="E91" s="116">
        <f>IF(D91="","",D91)</f>
        <v>62000</v>
      </c>
      <c r="F91" s="119"/>
      <c r="G91" s="120">
        <v>43879</v>
      </c>
      <c r="H91" s="119"/>
      <c r="I91" s="119" t="s">
        <v>3052</v>
      </c>
      <c r="J91" s="116">
        <v>62000</v>
      </c>
      <c r="K91" s="116">
        <f>IF(J91="","",J91)</f>
        <v>62000</v>
      </c>
    </row>
    <row r="92" spans="1:11" ht="14.25" thickTop="1" x14ac:dyDescent="0.15">
      <c r="A92" s="103" t="s">
        <v>2899</v>
      </c>
      <c r="E92" s="92" t="str">
        <f t="shared" si="3"/>
        <v/>
      </c>
      <c r="K92" s="92" t="str">
        <f t="shared" si="2"/>
        <v/>
      </c>
    </row>
    <row r="93" spans="1:11" x14ac:dyDescent="0.15">
      <c r="A93" s="103">
        <v>44356</v>
      </c>
      <c r="B93" t="s">
        <v>3363</v>
      </c>
      <c r="C93" t="s">
        <v>3364</v>
      </c>
      <c r="D93" s="92">
        <v>430000</v>
      </c>
      <c r="E93" s="92">
        <f>IF(D93="","",D93)</f>
        <v>430000</v>
      </c>
      <c r="G93" s="103">
        <v>44354</v>
      </c>
      <c r="H93" t="s">
        <v>3363</v>
      </c>
      <c r="I93" t="s">
        <v>3365</v>
      </c>
      <c r="J93" s="92">
        <v>430000</v>
      </c>
      <c r="K93" s="92">
        <f>IF(J93="","",J93)</f>
        <v>430000</v>
      </c>
    </row>
    <row r="94" spans="1:11" x14ac:dyDescent="0.15">
      <c r="A94" s="103">
        <v>44398</v>
      </c>
      <c r="B94" t="s">
        <v>409</v>
      </c>
      <c r="C94" t="s">
        <v>3345</v>
      </c>
      <c r="D94" s="92">
        <v>10000</v>
      </c>
      <c r="E94" s="92">
        <f t="shared" si="3"/>
        <v>440000</v>
      </c>
      <c r="G94" s="103">
        <v>44354</v>
      </c>
      <c r="H94" t="s">
        <v>77</v>
      </c>
      <c r="I94" t="s">
        <v>3344</v>
      </c>
      <c r="J94" s="92">
        <v>47400</v>
      </c>
      <c r="K94" s="92">
        <f>IF(J94="","",J94+K93)</f>
        <v>477400</v>
      </c>
    </row>
    <row r="95" spans="1:11" x14ac:dyDescent="0.15">
      <c r="A95" s="103">
        <v>44620</v>
      </c>
      <c r="B95" t="s">
        <v>3363</v>
      </c>
      <c r="C95" t="s">
        <v>3364</v>
      </c>
      <c r="D95" s="92">
        <v>125000</v>
      </c>
      <c r="E95" s="92">
        <f t="shared" si="3"/>
        <v>565000</v>
      </c>
      <c r="G95" s="103">
        <v>44424</v>
      </c>
      <c r="H95" t="s">
        <v>409</v>
      </c>
      <c r="I95" t="s">
        <v>3346</v>
      </c>
      <c r="J95" s="92">
        <v>10000</v>
      </c>
      <c r="K95" s="92">
        <f t="shared" si="2"/>
        <v>487400</v>
      </c>
    </row>
    <row r="96" spans="1:11" x14ac:dyDescent="0.15">
      <c r="A96" s="103">
        <v>44621</v>
      </c>
      <c r="B96" t="s">
        <v>142</v>
      </c>
      <c r="C96" t="s">
        <v>3345</v>
      </c>
      <c r="D96" s="92">
        <v>10000</v>
      </c>
      <c r="E96" s="115">
        <f t="shared" si="3"/>
        <v>575000</v>
      </c>
      <c r="F96" s="2"/>
      <c r="G96" s="103">
        <v>44620</v>
      </c>
      <c r="H96" t="s">
        <v>3366</v>
      </c>
      <c r="I96" t="s">
        <v>3365</v>
      </c>
      <c r="J96" s="92">
        <v>125000</v>
      </c>
      <c r="K96" s="115">
        <f t="shared" si="2"/>
        <v>612400</v>
      </c>
    </row>
    <row r="97" spans="1:11" x14ac:dyDescent="0.15">
      <c r="A97" s="103">
        <v>44633</v>
      </c>
      <c r="C97" t="s">
        <v>3348</v>
      </c>
      <c r="D97" s="92">
        <v>24000</v>
      </c>
      <c r="E97" s="92">
        <f t="shared" si="3"/>
        <v>599000</v>
      </c>
      <c r="G97" s="103">
        <v>44643</v>
      </c>
      <c r="H97" t="s">
        <v>409</v>
      </c>
      <c r="I97" t="s">
        <v>3350</v>
      </c>
      <c r="J97" s="92">
        <v>24000</v>
      </c>
      <c r="K97" s="115">
        <f t="shared" si="2"/>
        <v>636400</v>
      </c>
    </row>
    <row r="98" spans="1:11" x14ac:dyDescent="0.15">
      <c r="A98" s="122">
        <v>44637</v>
      </c>
      <c r="B98" s="2" t="s">
        <v>142</v>
      </c>
      <c r="C98" s="2" t="s">
        <v>3345</v>
      </c>
      <c r="D98" s="115">
        <v>10000</v>
      </c>
      <c r="E98" s="115">
        <f t="shared" si="3"/>
        <v>609000</v>
      </c>
      <c r="F98" s="2"/>
      <c r="G98" s="122">
        <v>44643</v>
      </c>
      <c r="H98" s="2" t="s">
        <v>142</v>
      </c>
      <c r="I98" s="2" t="s">
        <v>3351</v>
      </c>
      <c r="J98" s="115">
        <v>10000</v>
      </c>
      <c r="K98" s="115">
        <f t="shared" si="2"/>
        <v>646400</v>
      </c>
    </row>
    <row r="99" spans="1:11" ht="14.25" thickBot="1" x14ac:dyDescent="0.2">
      <c r="A99" s="120"/>
      <c r="B99" s="119"/>
      <c r="C99" s="119"/>
      <c r="D99" s="116"/>
      <c r="E99" s="116" t="str">
        <f t="shared" si="3"/>
        <v/>
      </c>
      <c r="F99" s="119"/>
      <c r="G99" s="120">
        <v>44651</v>
      </c>
      <c r="H99" s="119" t="s">
        <v>3367</v>
      </c>
      <c r="I99" s="119" t="s">
        <v>3368</v>
      </c>
      <c r="J99" s="116">
        <v>10000</v>
      </c>
      <c r="K99" s="116">
        <f t="shared" si="2"/>
        <v>656400</v>
      </c>
    </row>
    <row r="100" spans="1:11" ht="14.25" thickTop="1" x14ac:dyDescent="0.15">
      <c r="A100" s="103" t="s">
        <v>3369</v>
      </c>
      <c r="E100" s="92" t="str">
        <f t="shared" si="3"/>
        <v/>
      </c>
      <c r="K100" s="92" t="str">
        <f t="shared" si="2"/>
        <v/>
      </c>
    </row>
    <row r="101" spans="1:11" x14ac:dyDescent="0.15">
      <c r="E101" s="92" t="str">
        <f t="shared" si="3"/>
        <v/>
      </c>
      <c r="K101" s="92" t="str">
        <f t="shared" si="2"/>
        <v/>
      </c>
    </row>
    <row r="102" spans="1:11" x14ac:dyDescent="0.15">
      <c r="E102" s="92" t="str">
        <f t="shared" si="3"/>
        <v/>
      </c>
      <c r="K102" s="92" t="str">
        <f t="shared" si="2"/>
        <v/>
      </c>
    </row>
    <row r="103" spans="1:11" x14ac:dyDescent="0.15">
      <c r="E103" s="92" t="str">
        <f t="shared" si="3"/>
        <v/>
      </c>
      <c r="K103" s="92" t="str">
        <f t="shared" si="2"/>
        <v/>
      </c>
    </row>
    <row r="104" spans="1:11" x14ac:dyDescent="0.15">
      <c r="E104" s="92" t="str">
        <f t="shared" si="3"/>
        <v/>
      </c>
      <c r="K104" s="92" t="str">
        <f t="shared" si="2"/>
        <v/>
      </c>
    </row>
    <row r="105" spans="1:11" x14ac:dyDescent="0.15">
      <c r="E105" s="92" t="str">
        <f t="shared" si="3"/>
        <v/>
      </c>
      <c r="K105" s="92" t="str">
        <f t="shared" si="2"/>
        <v/>
      </c>
    </row>
    <row r="106" spans="1:11" x14ac:dyDescent="0.15">
      <c r="E106" s="92" t="str">
        <f t="shared" si="3"/>
        <v/>
      </c>
      <c r="K106" s="92" t="str">
        <f t="shared" si="2"/>
        <v/>
      </c>
    </row>
    <row r="107" spans="1:11" x14ac:dyDescent="0.15">
      <c r="E107" s="92" t="str">
        <f t="shared" si="3"/>
        <v/>
      </c>
      <c r="K107" s="92" t="str">
        <f t="shared" si="2"/>
        <v/>
      </c>
    </row>
    <row r="108" spans="1:11" x14ac:dyDescent="0.15">
      <c r="E108" s="92" t="str">
        <f t="shared" si="3"/>
        <v/>
      </c>
      <c r="K108" s="92" t="str">
        <f t="shared" si="2"/>
        <v/>
      </c>
    </row>
    <row r="109" spans="1:11" x14ac:dyDescent="0.15">
      <c r="E109" s="92" t="str">
        <f t="shared" si="3"/>
        <v/>
      </c>
      <c r="K109" s="92" t="str">
        <f t="shared" si="2"/>
        <v/>
      </c>
    </row>
    <row r="110" spans="1:11" x14ac:dyDescent="0.15">
      <c r="E110" s="92" t="str">
        <f>IF(D110="","",D110+E109)</f>
        <v/>
      </c>
      <c r="K110" s="92" t="str">
        <f t="shared" si="2"/>
        <v/>
      </c>
    </row>
    <row r="111" spans="1:11" x14ac:dyDescent="0.15">
      <c r="K111" s="92" t="str">
        <f t="shared" si="2"/>
        <v/>
      </c>
    </row>
    <row r="112" spans="1:11" x14ac:dyDescent="0.15">
      <c r="K112" s="92" t="str">
        <f t="shared" si="2"/>
        <v/>
      </c>
    </row>
    <row r="113" spans="5:11" x14ac:dyDescent="0.15">
      <c r="K113" s="92" t="str">
        <f t="shared" ref="K113:K126" si="4">IF(J113="","",J113+K112)</f>
        <v/>
      </c>
    </row>
    <row r="114" spans="5:11" x14ac:dyDescent="0.15">
      <c r="E114" s="92" t="str">
        <f t="shared" ref="E114:E126" si="5">IF(D114="","",D114+E113)</f>
        <v/>
      </c>
      <c r="K114" s="92" t="str">
        <f t="shared" si="4"/>
        <v/>
      </c>
    </row>
    <row r="115" spans="5:11" x14ac:dyDescent="0.15">
      <c r="E115" s="92" t="str">
        <f t="shared" si="5"/>
        <v/>
      </c>
      <c r="K115" s="92" t="str">
        <f t="shared" si="4"/>
        <v/>
      </c>
    </row>
    <row r="116" spans="5:11" x14ac:dyDescent="0.15">
      <c r="E116" s="92" t="str">
        <f t="shared" si="5"/>
        <v/>
      </c>
      <c r="K116" s="92" t="str">
        <f t="shared" si="4"/>
        <v/>
      </c>
    </row>
    <row r="117" spans="5:11" x14ac:dyDescent="0.15">
      <c r="E117" s="92" t="str">
        <f t="shared" si="5"/>
        <v/>
      </c>
      <c r="K117" s="92" t="str">
        <f t="shared" si="4"/>
        <v/>
      </c>
    </row>
    <row r="118" spans="5:11" x14ac:dyDescent="0.15">
      <c r="E118" s="92" t="str">
        <f t="shared" si="5"/>
        <v/>
      </c>
      <c r="K118" s="92" t="str">
        <f t="shared" si="4"/>
        <v/>
      </c>
    </row>
    <row r="119" spans="5:11" x14ac:dyDescent="0.15">
      <c r="E119" s="92" t="str">
        <f t="shared" si="5"/>
        <v/>
      </c>
      <c r="K119" s="92" t="str">
        <f t="shared" si="4"/>
        <v/>
      </c>
    </row>
    <row r="120" spans="5:11" x14ac:dyDescent="0.15">
      <c r="E120" s="92" t="str">
        <f t="shared" si="5"/>
        <v/>
      </c>
      <c r="K120" s="92" t="str">
        <f t="shared" si="4"/>
        <v/>
      </c>
    </row>
    <row r="121" spans="5:11" x14ac:dyDescent="0.15">
      <c r="E121" s="92" t="str">
        <f t="shared" si="5"/>
        <v/>
      </c>
      <c r="K121" s="92" t="str">
        <f t="shared" si="4"/>
        <v/>
      </c>
    </row>
    <row r="122" spans="5:11" x14ac:dyDescent="0.15">
      <c r="E122" s="92" t="str">
        <f t="shared" si="5"/>
        <v/>
      </c>
      <c r="K122" s="92" t="str">
        <f t="shared" si="4"/>
        <v/>
      </c>
    </row>
    <row r="123" spans="5:11" x14ac:dyDescent="0.15">
      <c r="E123" s="92" t="str">
        <f t="shared" si="5"/>
        <v/>
      </c>
      <c r="K123" s="92" t="str">
        <f t="shared" si="4"/>
        <v/>
      </c>
    </row>
    <row r="124" spans="5:11" x14ac:dyDescent="0.15">
      <c r="E124" s="92" t="str">
        <f t="shared" si="5"/>
        <v/>
      </c>
      <c r="K124" s="92" t="str">
        <f t="shared" si="4"/>
        <v/>
      </c>
    </row>
    <row r="125" spans="5:11" x14ac:dyDescent="0.15">
      <c r="E125" s="92" t="str">
        <f t="shared" si="5"/>
        <v/>
      </c>
      <c r="K125" s="92" t="str">
        <f t="shared" si="4"/>
        <v/>
      </c>
    </row>
    <row r="126" spans="5:11" x14ac:dyDescent="0.15">
      <c r="E126" s="92" t="str">
        <f t="shared" si="5"/>
        <v/>
      </c>
      <c r="K126" s="92" t="str">
        <f t="shared" si="4"/>
        <v/>
      </c>
    </row>
    <row r="127" spans="5:11" x14ac:dyDescent="0.15">
      <c r="E127" s="92" t="str">
        <f t="shared" ref="E127:E190" si="6">IF(D127="","",D127+E126)</f>
        <v/>
      </c>
      <c r="K127" s="92" t="str">
        <f t="shared" ref="K127:K190" si="7">IF(J127="","",J127+K126)</f>
        <v/>
      </c>
    </row>
    <row r="128" spans="5:11" x14ac:dyDescent="0.15">
      <c r="E128" s="92" t="str">
        <f t="shared" si="6"/>
        <v/>
      </c>
      <c r="K128" s="92" t="str">
        <f t="shared" si="7"/>
        <v/>
      </c>
    </row>
    <row r="129" spans="5:11" x14ac:dyDescent="0.15">
      <c r="E129" s="92" t="str">
        <f t="shared" si="6"/>
        <v/>
      </c>
      <c r="K129" s="92" t="str">
        <f t="shared" si="7"/>
        <v/>
      </c>
    </row>
    <row r="130" spans="5:11" x14ac:dyDescent="0.15">
      <c r="E130" s="92" t="str">
        <f t="shared" si="6"/>
        <v/>
      </c>
      <c r="K130" s="92" t="str">
        <f t="shared" si="7"/>
        <v/>
      </c>
    </row>
    <row r="131" spans="5:11" x14ac:dyDescent="0.15">
      <c r="E131" s="92" t="str">
        <f t="shared" si="6"/>
        <v/>
      </c>
      <c r="K131" s="92" t="str">
        <f t="shared" si="7"/>
        <v/>
      </c>
    </row>
    <row r="132" spans="5:11" x14ac:dyDescent="0.15">
      <c r="E132" s="92" t="str">
        <f t="shared" si="6"/>
        <v/>
      </c>
      <c r="K132" s="92" t="str">
        <f t="shared" si="7"/>
        <v/>
      </c>
    </row>
    <row r="133" spans="5:11" x14ac:dyDescent="0.15">
      <c r="E133" s="92" t="str">
        <f t="shared" si="6"/>
        <v/>
      </c>
      <c r="K133" s="92" t="str">
        <f t="shared" si="7"/>
        <v/>
      </c>
    </row>
    <row r="134" spans="5:11" x14ac:dyDescent="0.15">
      <c r="E134" s="92" t="str">
        <f t="shared" si="6"/>
        <v/>
      </c>
      <c r="K134" s="92" t="str">
        <f t="shared" si="7"/>
        <v/>
      </c>
    </row>
    <row r="135" spans="5:11" x14ac:dyDescent="0.15">
      <c r="E135" s="92" t="str">
        <f t="shared" si="6"/>
        <v/>
      </c>
      <c r="K135" s="92" t="str">
        <f t="shared" si="7"/>
        <v/>
      </c>
    </row>
    <row r="136" spans="5:11" x14ac:dyDescent="0.15">
      <c r="E136" s="92" t="str">
        <f t="shared" si="6"/>
        <v/>
      </c>
      <c r="K136" s="92" t="str">
        <f t="shared" si="7"/>
        <v/>
      </c>
    </row>
    <row r="137" spans="5:11" x14ac:dyDescent="0.15">
      <c r="E137" s="92" t="str">
        <f t="shared" si="6"/>
        <v/>
      </c>
      <c r="K137" s="92" t="str">
        <f t="shared" si="7"/>
        <v/>
      </c>
    </row>
    <row r="138" spans="5:11" x14ac:dyDescent="0.15">
      <c r="E138" s="92" t="str">
        <f t="shared" si="6"/>
        <v/>
      </c>
      <c r="K138" s="92" t="str">
        <f t="shared" si="7"/>
        <v/>
      </c>
    </row>
    <row r="139" spans="5:11" x14ac:dyDescent="0.15">
      <c r="E139" s="92" t="str">
        <f t="shared" si="6"/>
        <v/>
      </c>
      <c r="K139" s="92" t="str">
        <f t="shared" si="7"/>
        <v/>
      </c>
    </row>
    <row r="140" spans="5:11" x14ac:dyDescent="0.15">
      <c r="E140" s="92" t="str">
        <f t="shared" si="6"/>
        <v/>
      </c>
      <c r="K140" s="92" t="str">
        <f t="shared" si="7"/>
        <v/>
      </c>
    </row>
    <row r="141" spans="5:11" x14ac:dyDescent="0.15">
      <c r="E141" s="92" t="str">
        <f t="shared" si="6"/>
        <v/>
      </c>
      <c r="K141" s="92" t="str">
        <f t="shared" si="7"/>
        <v/>
      </c>
    </row>
    <row r="142" spans="5:11" x14ac:dyDescent="0.15">
      <c r="E142" s="92" t="str">
        <f t="shared" si="6"/>
        <v/>
      </c>
      <c r="K142" s="92" t="str">
        <f t="shared" si="7"/>
        <v/>
      </c>
    </row>
    <row r="143" spans="5:11" x14ac:dyDescent="0.15">
      <c r="E143" s="92" t="str">
        <f t="shared" si="6"/>
        <v/>
      </c>
      <c r="K143" s="92" t="str">
        <f t="shared" si="7"/>
        <v/>
      </c>
    </row>
    <row r="144" spans="5:11" x14ac:dyDescent="0.15">
      <c r="E144" s="92" t="str">
        <f t="shared" si="6"/>
        <v/>
      </c>
      <c r="K144" s="92" t="str">
        <f t="shared" si="7"/>
        <v/>
      </c>
    </row>
    <row r="145" spans="5:11" x14ac:dyDescent="0.15">
      <c r="E145" s="92" t="str">
        <f t="shared" si="6"/>
        <v/>
      </c>
      <c r="K145" s="92" t="str">
        <f t="shared" si="7"/>
        <v/>
      </c>
    </row>
    <row r="146" spans="5:11" x14ac:dyDescent="0.15">
      <c r="E146" s="92" t="str">
        <f t="shared" si="6"/>
        <v/>
      </c>
      <c r="K146" s="92" t="str">
        <f t="shared" si="7"/>
        <v/>
      </c>
    </row>
    <row r="147" spans="5:11" x14ac:dyDescent="0.15">
      <c r="E147" s="92" t="str">
        <f t="shared" si="6"/>
        <v/>
      </c>
      <c r="K147" s="92" t="str">
        <f t="shared" si="7"/>
        <v/>
      </c>
    </row>
    <row r="148" spans="5:11" x14ac:dyDescent="0.15">
      <c r="E148" s="92" t="str">
        <f t="shared" si="6"/>
        <v/>
      </c>
      <c r="K148" s="92" t="str">
        <f t="shared" si="7"/>
        <v/>
      </c>
    </row>
    <row r="149" spans="5:11" x14ac:dyDescent="0.15">
      <c r="E149" s="92" t="str">
        <f t="shared" si="6"/>
        <v/>
      </c>
      <c r="K149" s="92" t="str">
        <f t="shared" si="7"/>
        <v/>
      </c>
    </row>
    <row r="150" spans="5:11" x14ac:dyDescent="0.15">
      <c r="E150" s="92" t="str">
        <f t="shared" si="6"/>
        <v/>
      </c>
      <c r="K150" s="92" t="str">
        <f t="shared" si="7"/>
        <v/>
      </c>
    </row>
    <row r="151" spans="5:11" x14ac:dyDescent="0.15">
      <c r="E151" s="92" t="str">
        <f t="shared" si="6"/>
        <v/>
      </c>
      <c r="K151" s="92" t="str">
        <f t="shared" si="7"/>
        <v/>
      </c>
    </row>
    <row r="152" spans="5:11" x14ac:dyDescent="0.15">
      <c r="E152" s="92" t="str">
        <f t="shared" si="6"/>
        <v/>
      </c>
      <c r="K152" s="92" t="str">
        <f t="shared" si="7"/>
        <v/>
      </c>
    </row>
    <row r="153" spans="5:11" x14ac:dyDescent="0.15">
      <c r="E153" s="92" t="str">
        <f t="shared" si="6"/>
        <v/>
      </c>
      <c r="K153" s="92" t="str">
        <f t="shared" si="7"/>
        <v/>
      </c>
    </row>
    <row r="154" spans="5:11" x14ac:dyDescent="0.15">
      <c r="E154" s="92" t="str">
        <f t="shared" si="6"/>
        <v/>
      </c>
      <c r="K154" s="92" t="str">
        <f t="shared" si="7"/>
        <v/>
      </c>
    </row>
    <row r="155" spans="5:11" x14ac:dyDescent="0.15">
      <c r="E155" s="92" t="str">
        <f t="shared" si="6"/>
        <v/>
      </c>
      <c r="K155" s="92" t="str">
        <f t="shared" si="7"/>
        <v/>
      </c>
    </row>
    <row r="156" spans="5:11" x14ac:dyDescent="0.15">
      <c r="E156" s="92" t="str">
        <f t="shared" si="6"/>
        <v/>
      </c>
      <c r="K156" s="92" t="str">
        <f t="shared" si="7"/>
        <v/>
      </c>
    </row>
    <row r="157" spans="5:11" x14ac:dyDescent="0.15">
      <c r="E157" s="92" t="str">
        <f t="shared" si="6"/>
        <v/>
      </c>
      <c r="K157" s="92" t="str">
        <f t="shared" si="7"/>
        <v/>
      </c>
    </row>
    <row r="158" spans="5:11" x14ac:dyDescent="0.15">
      <c r="E158" s="92" t="str">
        <f t="shared" si="6"/>
        <v/>
      </c>
      <c r="K158" s="92" t="str">
        <f t="shared" si="7"/>
        <v/>
      </c>
    </row>
    <row r="159" spans="5:11" x14ac:dyDescent="0.15">
      <c r="E159" s="92" t="str">
        <f t="shared" si="6"/>
        <v/>
      </c>
      <c r="K159" s="92" t="str">
        <f t="shared" si="7"/>
        <v/>
      </c>
    </row>
    <row r="160" spans="5:11" x14ac:dyDescent="0.15">
      <c r="E160" s="92" t="str">
        <f t="shared" si="6"/>
        <v/>
      </c>
      <c r="K160" s="92" t="str">
        <f t="shared" si="7"/>
        <v/>
      </c>
    </row>
    <row r="161" spans="5:11" x14ac:dyDescent="0.15">
      <c r="E161" s="92" t="str">
        <f t="shared" si="6"/>
        <v/>
      </c>
      <c r="K161" s="92" t="str">
        <f t="shared" si="7"/>
        <v/>
      </c>
    </row>
    <row r="162" spans="5:11" x14ac:dyDescent="0.15">
      <c r="E162" s="92" t="str">
        <f t="shared" si="6"/>
        <v/>
      </c>
      <c r="K162" s="92" t="str">
        <f t="shared" si="7"/>
        <v/>
      </c>
    </row>
    <row r="163" spans="5:11" x14ac:dyDescent="0.15">
      <c r="E163" s="92" t="str">
        <f t="shared" si="6"/>
        <v/>
      </c>
      <c r="K163" s="92" t="str">
        <f t="shared" si="7"/>
        <v/>
      </c>
    </row>
    <row r="164" spans="5:11" x14ac:dyDescent="0.15">
      <c r="E164" s="92" t="str">
        <f t="shared" si="6"/>
        <v/>
      </c>
      <c r="K164" s="92" t="str">
        <f t="shared" si="7"/>
        <v/>
      </c>
    </row>
    <row r="165" spans="5:11" x14ac:dyDescent="0.15">
      <c r="E165" s="92" t="str">
        <f t="shared" si="6"/>
        <v/>
      </c>
      <c r="K165" s="92" t="str">
        <f t="shared" si="7"/>
        <v/>
      </c>
    </row>
    <row r="166" spans="5:11" x14ac:dyDescent="0.15">
      <c r="E166" s="92" t="str">
        <f t="shared" si="6"/>
        <v/>
      </c>
      <c r="K166" s="92" t="str">
        <f t="shared" si="7"/>
        <v/>
      </c>
    </row>
    <row r="167" spans="5:11" x14ac:dyDescent="0.15">
      <c r="E167" s="92" t="str">
        <f t="shared" si="6"/>
        <v/>
      </c>
      <c r="K167" s="92" t="str">
        <f t="shared" si="7"/>
        <v/>
      </c>
    </row>
    <row r="168" spans="5:11" x14ac:dyDescent="0.15">
      <c r="E168" s="92" t="str">
        <f t="shared" si="6"/>
        <v/>
      </c>
      <c r="K168" s="92" t="str">
        <f t="shared" si="7"/>
        <v/>
      </c>
    </row>
    <row r="169" spans="5:11" x14ac:dyDescent="0.15">
      <c r="E169" s="92" t="str">
        <f t="shared" si="6"/>
        <v/>
      </c>
      <c r="K169" s="92" t="str">
        <f t="shared" si="7"/>
        <v/>
      </c>
    </row>
    <row r="170" spans="5:11" x14ac:dyDescent="0.15">
      <c r="E170" s="92" t="str">
        <f t="shared" si="6"/>
        <v/>
      </c>
      <c r="K170" s="92" t="str">
        <f t="shared" si="7"/>
        <v/>
      </c>
    </row>
    <row r="171" spans="5:11" x14ac:dyDescent="0.15">
      <c r="E171" s="92" t="str">
        <f t="shared" si="6"/>
        <v/>
      </c>
      <c r="K171" s="92" t="str">
        <f t="shared" si="7"/>
        <v/>
      </c>
    </row>
    <row r="172" spans="5:11" x14ac:dyDescent="0.15">
      <c r="E172" s="92" t="str">
        <f t="shared" si="6"/>
        <v/>
      </c>
      <c r="K172" s="92" t="str">
        <f t="shared" si="7"/>
        <v/>
      </c>
    </row>
    <row r="173" spans="5:11" x14ac:dyDescent="0.15">
      <c r="E173" s="92" t="str">
        <f t="shared" si="6"/>
        <v/>
      </c>
      <c r="K173" s="92" t="str">
        <f t="shared" si="7"/>
        <v/>
      </c>
    </row>
    <row r="174" spans="5:11" x14ac:dyDescent="0.15">
      <c r="E174" s="92" t="str">
        <f t="shared" si="6"/>
        <v/>
      </c>
      <c r="K174" s="92" t="str">
        <f t="shared" si="7"/>
        <v/>
      </c>
    </row>
    <row r="175" spans="5:11" x14ac:dyDescent="0.15">
      <c r="E175" s="92" t="str">
        <f t="shared" si="6"/>
        <v/>
      </c>
      <c r="K175" s="92" t="str">
        <f t="shared" si="7"/>
        <v/>
      </c>
    </row>
    <row r="176" spans="5:11" x14ac:dyDescent="0.15">
      <c r="E176" s="92" t="str">
        <f t="shared" si="6"/>
        <v/>
      </c>
      <c r="K176" s="92" t="str">
        <f t="shared" si="7"/>
        <v/>
      </c>
    </row>
    <row r="177" spans="5:11" x14ac:dyDescent="0.15">
      <c r="E177" s="92" t="str">
        <f t="shared" si="6"/>
        <v/>
      </c>
      <c r="K177" s="92" t="str">
        <f t="shared" si="7"/>
        <v/>
      </c>
    </row>
    <row r="178" spans="5:11" x14ac:dyDescent="0.15">
      <c r="E178" s="92" t="str">
        <f t="shared" si="6"/>
        <v/>
      </c>
      <c r="K178" s="92" t="str">
        <f t="shared" si="7"/>
        <v/>
      </c>
    </row>
    <row r="179" spans="5:11" x14ac:dyDescent="0.15">
      <c r="E179" s="92" t="str">
        <f t="shared" si="6"/>
        <v/>
      </c>
      <c r="K179" s="92" t="str">
        <f t="shared" si="7"/>
        <v/>
      </c>
    </row>
    <row r="180" spans="5:11" x14ac:dyDescent="0.15">
      <c r="E180" s="92" t="str">
        <f t="shared" si="6"/>
        <v/>
      </c>
      <c r="K180" s="92" t="str">
        <f t="shared" si="7"/>
        <v/>
      </c>
    </row>
    <row r="181" spans="5:11" x14ac:dyDescent="0.15">
      <c r="E181" s="92" t="str">
        <f t="shared" si="6"/>
        <v/>
      </c>
      <c r="K181" s="92" t="str">
        <f t="shared" si="7"/>
        <v/>
      </c>
    </row>
    <row r="182" spans="5:11" x14ac:dyDescent="0.15">
      <c r="E182" s="92" t="str">
        <f t="shared" si="6"/>
        <v/>
      </c>
      <c r="K182" s="92" t="str">
        <f t="shared" si="7"/>
        <v/>
      </c>
    </row>
    <row r="183" spans="5:11" x14ac:dyDescent="0.15">
      <c r="E183" s="92" t="str">
        <f t="shared" si="6"/>
        <v/>
      </c>
      <c r="K183" s="92" t="str">
        <f t="shared" si="7"/>
        <v/>
      </c>
    </row>
    <row r="184" spans="5:11" x14ac:dyDescent="0.15">
      <c r="E184" s="92" t="str">
        <f t="shared" si="6"/>
        <v/>
      </c>
      <c r="K184" s="92" t="str">
        <f t="shared" si="7"/>
        <v/>
      </c>
    </row>
    <row r="185" spans="5:11" x14ac:dyDescent="0.15">
      <c r="E185" s="92" t="str">
        <f t="shared" si="6"/>
        <v/>
      </c>
      <c r="K185" s="92" t="str">
        <f t="shared" si="7"/>
        <v/>
      </c>
    </row>
    <row r="186" spans="5:11" x14ac:dyDescent="0.15">
      <c r="E186" s="92" t="str">
        <f t="shared" si="6"/>
        <v/>
      </c>
      <c r="K186" s="92" t="str">
        <f t="shared" si="7"/>
        <v/>
      </c>
    </row>
    <row r="187" spans="5:11" x14ac:dyDescent="0.15">
      <c r="E187" s="92" t="str">
        <f t="shared" si="6"/>
        <v/>
      </c>
      <c r="K187" s="92" t="str">
        <f t="shared" si="7"/>
        <v/>
      </c>
    </row>
    <row r="188" spans="5:11" x14ac:dyDescent="0.15">
      <c r="E188" s="92" t="str">
        <f t="shared" si="6"/>
        <v/>
      </c>
      <c r="K188" s="92" t="str">
        <f t="shared" si="7"/>
        <v/>
      </c>
    </row>
    <row r="189" spans="5:11" x14ac:dyDescent="0.15">
      <c r="E189" s="92" t="str">
        <f t="shared" si="6"/>
        <v/>
      </c>
      <c r="K189" s="92" t="str">
        <f t="shared" si="7"/>
        <v/>
      </c>
    </row>
    <row r="190" spans="5:11" x14ac:dyDescent="0.15">
      <c r="E190" s="92" t="str">
        <f t="shared" si="6"/>
        <v/>
      </c>
      <c r="K190" s="92" t="str">
        <f t="shared" si="7"/>
        <v/>
      </c>
    </row>
    <row r="191" spans="5:11" x14ac:dyDescent="0.15">
      <c r="E191" s="92" t="str">
        <f t="shared" ref="E191:E254" si="8">IF(D191="","",D191+E190)</f>
        <v/>
      </c>
      <c r="K191" s="92" t="str">
        <f t="shared" ref="K191:K254" si="9">IF(J191="","",J191+K190)</f>
        <v/>
      </c>
    </row>
    <row r="192" spans="5:11" x14ac:dyDescent="0.15">
      <c r="E192" s="92" t="str">
        <f t="shared" si="8"/>
        <v/>
      </c>
      <c r="K192" s="92" t="str">
        <f t="shared" si="9"/>
        <v/>
      </c>
    </row>
    <row r="193" spans="5:11" x14ac:dyDescent="0.15">
      <c r="E193" s="92" t="str">
        <f t="shared" si="8"/>
        <v/>
      </c>
      <c r="K193" s="92" t="str">
        <f t="shared" si="9"/>
        <v/>
      </c>
    </row>
    <row r="194" spans="5:11" x14ac:dyDescent="0.15">
      <c r="E194" s="92" t="str">
        <f t="shared" si="8"/>
        <v/>
      </c>
      <c r="K194" s="92" t="str">
        <f t="shared" si="9"/>
        <v/>
      </c>
    </row>
    <row r="195" spans="5:11" x14ac:dyDescent="0.15">
      <c r="E195" s="92" t="str">
        <f t="shared" si="8"/>
        <v/>
      </c>
      <c r="K195" s="92" t="str">
        <f t="shared" si="9"/>
        <v/>
      </c>
    </row>
    <row r="196" spans="5:11" x14ac:dyDescent="0.15">
      <c r="E196" s="92" t="str">
        <f t="shared" si="8"/>
        <v/>
      </c>
      <c r="K196" s="92" t="str">
        <f t="shared" si="9"/>
        <v/>
      </c>
    </row>
    <row r="197" spans="5:11" x14ac:dyDescent="0.15">
      <c r="E197" s="92" t="str">
        <f t="shared" si="8"/>
        <v/>
      </c>
      <c r="K197" s="92" t="str">
        <f t="shared" si="9"/>
        <v/>
      </c>
    </row>
    <row r="198" spans="5:11" x14ac:dyDescent="0.15">
      <c r="E198" s="92" t="str">
        <f t="shared" si="8"/>
        <v/>
      </c>
      <c r="K198" s="92" t="str">
        <f t="shared" si="9"/>
        <v/>
      </c>
    </row>
    <row r="199" spans="5:11" x14ac:dyDescent="0.15">
      <c r="E199" s="92" t="str">
        <f t="shared" si="8"/>
        <v/>
      </c>
      <c r="K199" s="92" t="str">
        <f t="shared" si="9"/>
        <v/>
      </c>
    </row>
    <row r="200" spans="5:11" x14ac:dyDescent="0.15">
      <c r="E200" s="92" t="str">
        <f t="shared" si="8"/>
        <v/>
      </c>
      <c r="K200" s="92" t="str">
        <f t="shared" si="9"/>
        <v/>
      </c>
    </row>
    <row r="201" spans="5:11" x14ac:dyDescent="0.15">
      <c r="E201" s="92" t="str">
        <f t="shared" si="8"/>
        <v/>
      </c>
      <c r="K201" s="92" t="str">
        <f t="shared" si="9"/>
        <v/>
      </c>
    </row>
    <row r="202" spans="5:11" x14ac:dyDescent="0.15">
      <c r="E202" s="92" t="str">
        <f t="shared" si="8"/>
        <v/>
      </c>
      <c r="K202" s="92" t="str">
        <f t="shared" si="9"/>
        <v/>
      </c>
    </row>
    <row r="203" spans="5:11" x14ac:dyDescent="0.15">
      <c r="E203" s="92" t="str">
        <f t="shared" si="8"/>
        <v/>
      </c>
      <c r="K203" s="92" t="str">
        <f t="shared" si="9"/>
        <v/>
      </c>
    </row>
    <row r="204" spans="5:11" x14ac:dyDescent="0.15">
      <c r="E204" s="92" t="str">
        <f t="shared" si="8"/>
        <v/>
      </c>
      <c r="K204" s="92" t="str">
        <f t="shared" si="9"/>
        <v/>
      </c>
    </row>
    <row r="205" spans="5:11" x14ac:dyDescent="0.15">
      <c r="E205" s="92" t="str">
        <f t="shared" si="8"/>
        <v/>
      </c>
      <c r="K205" s="92" t="str">
        <f t="shared" si="9"/>
        <v/>
      </c>
    </row>
    <row r="206" spans="5:11" x14ac:dyDescent="0.15">
      <c r="E206" s="92" t="str">
        <f t="shared" si="8"/>
        <v/>
      </c>
      <c r="K206" s="92" t="str">
        <f t="shared" si="9"/>
        <v/>
      </c>
    </row>
    <row r="207" spans="5:11" x14ac:dyDescent="0.15">
      <c r="E207" s="92" t="str">
        <f t="shared" si="8"/>
        <v/>
      </c>
      <c r="K207" s="92" t="str">
        <f t="shared" si="9"/>
        <v/>
      </c>
    </row>
    <row r="208" spans="5:11" x14ac:dyDescent="0.15">
      <c r="E208" s="92" t="str">
        <f t="shared" si="8"/>
        <v/>
      </c>
      <c r="K208" s="92" t="str">
        <f t="shared" si="9"/>
        <v/>
      </c>
    </row>
    <row r="209" spans="5:11" x14ac:dyDescent="0.15">
      <c r="E209" s="92" t="str">
        <f t="shared" si="8"/>
        <v/>
      </c>
      <c r="K209" s="92" t="str">
        <f t="shared" si="9"/>
        <v/>
      </c>
    </row>
    <row r="210" spans="5:11" x14ac:dyDescent="0.15">
      <c r="E210" s="92" t="str">
        <f t="shared" si="8"/>
        <v/>
      </c>
      <c r="K210" s="92" t="str">
        <f t="shared" si="9"/>
        <v/>
      </c>
    </row>
    <row r="211" spans="5:11" x14ac:dyDescent="0.15">
      <c r="E211" s="92" t="str">
        <f t="shared" si="8"/>
        <v/>
      </c>
      <c r="K211" s="92" t="str">
        <f t="shared" si="9"/>
        <v/>
      </c>
    </row>
    <row r="212" spans="5:11" x14ac:dyDescent="0.15">
      <c r="E212" s="92" t="str">
        <f t="shared" si="8"/>
        <v/>
      </c>
      <c r="K212" s="92" t="str">
        <f t="shared" si="9"/>
        <v/>
      </c>
    </row>
    <row r="213" spans="5:11" x14ac:dyDescent="0.15">
      <c r="E213" s="92" t="str">
        <f t="shared" si="8"/>
        <v/>
      </c>
      <c r="K213" s="92" t="str">
        <f t="shared" si="9"/>
        <v/>
      </c>
    </row>
    <row r="214" spans="5:11" x14ac:dyDescent="0.15">
      <c r="E214" s="92" t="str">
        <f t="shared" si="8"/>
        <v/>
      </c>
      <c r="K214" s="92" t="str">
        <f t="shared" si="9"/>
        <v/>
      </c>
    </row>
    <row r="215" spans="5:11" x14ac:dyDescent="0.15">
      <c r="E215" s="92" t="str">
        <f t="shared" si="8"/>
        <v/>
      </c>
      <c r="K215" s="92" t="str">
        <f t="shared" si="9"/>
        <v/>
      </c>
    </row>
    <row r="216" spans="5:11" x14ac:dyDescent="0.15">
      <c r="E216" s="92" t="str">
        <f t="shared" si="8"/>
        <v/>
      </c>
      <c r="K216" s="92" t="str">
        <f t="shared" si="9"/>
        <v/>
      </c>
    </row>
    <row r="217" spans="5:11" x14ac:dyDescent="0.15">
      <c r="E217" s="92" t="str">
        <f t="shared" si="8"/>
        <v/>
      </c>
      <c r="K217" s="92" t="str">
        <f t="shared" si="9"/>
        <v/>
      </c>
    </row>
    <row r="218" spans="5:11" x14ac:dyDescent="0.15">
      <c r="E218" s="92" t="str">
        <f t="shared" si="8"/>
        <v/>
      </c>
      <c r="K218" s="92" t="str">
        <f t="shared" si="9"/>
        <v/>
      </c>
    </row>
    <row r="219" spans="5:11" x14ac:dyDescent="0.15">
      <c r="E219" s="92" t="str">
        <f t="shared" si="8"/>
        <v/>
      </c>
      <c r="K219" s="92" t="str">
        <f t="shared" si="9"/>
        <v/>
      </c>
    </row>
    <row r="220" spans="5:11" x14ac:dyDescent="0.15">
      <c r="E220" s="92" t="str">
        <f t="shared" si="8"/>
        <v/>
      </c>
      <c r="K220" s="92" t="str">
        <f t="shared" si="9"/>
        <v/>
      </c>
    </row>
    <row r="221" spans="5:11" x14ac:dyDescent="0.15">
      <c r="E221" s="92" t="str">
        <f t="shared" si="8"/>
        <v/>
      </c>
      <c r="K221" s="92" t="str">
        <f t="shared" si="9"/>
        <v/>
      </c>
    </row>
    <row r="222" spans="5:11" x14ac:dyDescent="0.15">
      <c r="E222" s="92" t="str">
        <f t="shared" si="8"/>
        <v/>
      </c>
      <c r="K222" s="92" t="str">
        <f t="shared" si="9"/>
        <v/>
      </c>
    </row>
    <row r="223" spans="5:11" x14ac:dyDescent="0.15">
      <c r="E223" s="92" t="str">
        <f t="shared" si="8"/>
        <v/>
      </c>
      <c r="K223" s="92" t="str">
        <f t="shared" si="9"/>
        <v/>
      </c>
    </row>
    <row r="224" spans="5:11" x14ac:dyDescent="0.15">
      <c r="E224" s="92" t="str">
        <f t="shared" si="8"/>
        <v/>
      </c>
      <c r="K224" s="92" t="str">
        <f t="shared" si="9"/>
        <v/>
      </c>
    </row>
    <row r="225" spans="5:11" x14ac:dyDescent="0.15">
      <c r="E225" s="92" t="str">
        <f t="shared" si="8"/>
        <v/>
      </c>
      <c r="K225" s="92" t="str">
        <f t="shared" si="9"/>
        <v/>
      </c>
    </row>
    <row r="226" spans="5:11" x14ac:dyDescent="0.15">
      <c r="E226" s="92" t="str">
        <f t="shared" si="8"/>
        <v/>
      </c>
      <c r="K226" s="92" t="str">
        <f t="shared" si="9"/>
        <v/>
      </c>
    </row>
    <row r="227" spans="5:11" x14ac:dyDescent="0.15">
      <c r="E227" s="92" t="str">
        <f t="shared" si="8"/>
        <v/>
      </c>
      <c r="K227" s="92" t="str">
        <f t="shared" si="9"/>
        <v/>
      </c>
    </row>
    <row r="228" spans="5:11" x14ac:dyDescent="0.15">
      <c r="E228" s="92" t="str">
        <f t="shared" si="8"/>
        <v/>
      </c>
      <c r="K228" s="92" t="str">
        <f t="shared" si="9"/>
        <v/>
      </c>
    </row>
    <row r="229" spans="5:11" x14ac:dyDescent="0.15">
      <c r="E229" s="92" t="str">
        <f t="shared" si="8"/>
        <v/>
      </c>
      <c r="K229" s="92" t="str">
        <f t="shared" si="9"/>
        <v/>
      </c>
    </row>
    <row r="230" spans="5:11" x14ac:dyDescent="0.15">
      <c r="E230" s="92" t="str">
        <f t="shared" si="8"/>
        <v/>
      </c>
      <c r="K230" s="92" t="str">
        <f t="shared" si="9"/>
        <v/>
      </c>
    </row>
    <row r="231" spans="5:11" x14ac:dyDescent="0.15">
      <c r="E231" s="92" t="str">
        <f t="shared" si="8"/>
        <v/>
      </c>
      <c r="K231" s="92" t="str">
        <f t="shared" si="9"/>
        <v/>
      </c>
    </row>
    <row r="232" spans="5:11" x14ac:dyDescent="0.15">
      <c r="E232" s="92" t="str">
        <f t="shared" si="8"/>
        <v/>
      </c>
      <c r="K232" s="92" t="str">
        <f t="shared" si="9"/>
        <v/>
      </c>
    </row>
    <row r="233" spans="5:11" x14ac:dyDescent="0.15">
      <c r="E233" s="92" t="str">
        <f t="shared" si="8"/>
        <v/>
      </c>
      <c r="K233" s="92" t="str">
        <f t="shared" si="9"/>
        <v/>
      </c>
    </row>
    <row r="234" spans="5:11" x14ac:dyDescent="0.15">
      <c r="E234" s="92" t="str">
        <f t="shared" si="8"/>
        <v/>
      </c>
      <c r="K234" s="92" t="str">
        <f t="shared" si="9"/>
        <v/>
      </c>
    </row>
    <row r="235" spans="5:11" x14ac:dyDescent="0.15">
      <c r="E235" s="92" t="str">
        <f t="shared" si="8"/>
        <v/>
      </c>
      <c r="K235" s="92" t="str">
        <f t="shared" si="9"/>
        <v/>
      </c>
    </row>
    <row r="236" spans="5:11" x14ac:dyDescent="0.15">
      <c r="E236" s="92" t="str">
        <f t="shared" si="8"/>
        <v/>
      </c>
      <c r="K236" s="92" t="str">
        <f t="shared" si="9"/>
        <v/>
      </c>
    </row>
    <row r="237" spans="5:11" x14ac:dyDescent="0.15">
      <c r="E237" s="92" t="str">
        <f t="shared" si="8"/>
        <v/>
      </c>
      <c r="K237" s="92" t="str">
        <f t="shared" si="9"/>
        <v/>
      </c>
    </row>
    <row r="238" spans="5:11" x14ac:dyDescent="0.15">
      <c r="E238" s="92" t="str">
        <f t="shared" si="8"/>
        <v/>
      </c>
      <c r="K238" s="92" t="str">
        <f t="shared" si="9"/>
        <v/>
      </c>
    </row>
    <row r="239" spans="5:11" x14ac:dyDescent="0.15">
      <c r="E239" s="92" t="str">
        <f t="shared" si="8"/>
        <v/>
      </c>
      <c r="K239" s="92" t="str">
        <f t="shared" si="9"/>
        <v/>
      </c>
    </row>
    <row r="240" spans="5:11" x14ac:dyDescent="0.15">
      <c r="E240" s="92" t="str">
        <f t="shared" si="8"/>
        <v/>
      </c>
      <c r="K240" s="92" t="str">
        <f t="shared" si="9"/>
        <v/>
      </c>
    </row>
    <row r="241" spans="5:11" x14ac:dyDescent="0.15">
      <c r="E241" s="92" t="str">
        <f t="shared" si="8"/>
        <v/>
      </c>
      <c r="K241" s="92" t="str">
        <f t="shared" si="9"/>
        <v/>
      </c>
    </row>
    <row r="242" spans="5:11" x14ac:dyDescent="0.15">
      <c r="E242" s="92" t="str">
        <f t="shared" si="8"/>
        <v/>
      </c>
      <c r="K242" s="92" t="str">
        <f t="shared" si="9"/>
        <v/>
      </c>
    </row>
    <row r="243" spans="5:11" x14ac:dyDescent="0.15">
      <c r="E243" s="92" t="str">
        <f t="shared" si="8"/>
        <v/>
      </c>
      <c r="K243" s="92" t="str">
        <f t="shared" si="9"/>
        <v/>
      </c>
    </row>
    <row r="244" spans="5:11" x14ac:dyDescent="0.15">
      <c r="E244" s="92" t="str">
        <f t="shared" si="8"/>
        <v/>
      </c>
      <c r="K244" s="92" t="str">
        <f t="shared" si="9"/>
        <v/>
      </c>
    </row>
    <row r="245" spans="5:11" x14ac:dyDescent="0.15">
      <c r="E245" s="92" t="str">
        <f t="shared" si="8"/>
        <v/>
      </c>
      <c r="K245" s="92" t="str">
        <f t="shared" si="9"/>
        <v/>
      </c>
    </row>
    <row r="246" spans="5:11" x14ac:dyDescent="0.15">
      <c r="E246" s="92" t="str">
        <f t="shared" si="8"/>
        <v/>
      </c>
      <c r="K246" s="92" t="str">
        <f t="shared" si="9"/>
        <v/>
      </c>
    </row>
    <row r="247" spans="5:11" x14ac:dyDescent="0.15">
      <c r="E247" s="92" t="str">
        <f t="shared" si="8"/>
        <v/>
      </c>
      <c r="K247" s="92" t="str">
        <f t="shared" si="9"/>
        <v/>
      </c>
    </row>
    <row r="248" spans="5:11" x14ac:dyDescent="0.15">
      <c r="E248" s="92" t="str">
        <f t="shared" si="8"/>
        <v/>
      </c>
      <c r="K248" s="92" t="str">
        <f t="shared" si="9"/>
        <v/>
      </c>
    </row>
    <row r="249" spans="5:11" x14ac:dyDescent="0.15">
      <c r="E249" s="92" t="str">
        <f t="shared" si="8"/>
        <v/>
      </c>
      <c r="K249" s="92" t="str">
        <f t="shared" si="9"/>
        <v/>
      </c>
    </row>
    <row r="250" spans="5:11" x14ac:dyDescent="0.15">
      <c r="E250" s="92" t="str">
        <f t="shared" si="8"/>
        <v/>
      </c>
      <c r="K250" s="92" t="str">
        <f t="shared" si="9"/>
        <v/>
      </c>
    </row>
    <row r="251" spans="5:11" x14ac:dyDescent="0.15">
      <c r="E251" s="92" t="str">
        <f t="shared" si="8"/>
        <v/>
      </c>
      <c r="K251" s="92" t="str">
        <f t="shared" si="9"/>
        <v/>
      </c>
    </row>
    <row r="252" spans="5:11" x14ac:dyDescent="0.15">
      <c r="E252" s="92" t="str">
        <f t="shared" si="8"/>
        <v/>
      </c>
      <c r="K252" s="92" t="str">
        <f t="shared" si="9"/>
        <v/>
      </c>
    </row>
    <row r="253" spans="5:11" x14ac:dyDescent="0.15">
      <c r="E253" s="92" t="str">
        <f t="shared" si="8"/>
        <v/>
      </c>
      <c r="K253" s="92" t="str">
        <f t="shared" si="9"/>
        <v/>
      </c>
    </row>
    <row r="254" spans="5:11" x14ac:dyDescent="0.15">
      <c r="E254" s="92" t="str">
        <f t="shared" si="8"/>
        <v/>
      </c>
      <c r="K254" s="92" t="str">
        <f t="shared" si="9"/>
        <v/>
      </c>
    </row>
    <row r="255" spans="5:11" x14ac:dyDescent="0.15">
      <c r="E255" s="92" t="str">
        <f t="shared" ref="E255:E318" si="10">IF(D255="","",D255+E254)</f>
        <v/>
      </c>
      <c r="K255" s="92" t="str">
        <f t="shared" ref="K255:K318" si="11">IF(J255="","",J255+K254)</f>
        <v/>
      </c>
    </row>
    <row r="256" spans="5:11" x14ac:dyDescent="0.15">
      <c r="E256" s="92" t="str">
        <f t="shared" si="10"/>
        <v/>
      </c>
      <c r="K256" s="92" t="str">
        <f t="shared" si="11"/>
        <v/>
      </c>
    </row>
    <row r="257" spans="5:11" x14ac:dyDescent="0.15">
      <c r="E257" s="92" t="str">
        <f t="shared" si="10"/>
        <v/>
      </c>
      <c r="K257" s="92" t="str">
        <f t="shared" si="11"/>
        <v/>
      </c>
    </row>
    <row r="258" spans="5:11" x14ac:dyDescent="0.15">
      <c r="E258" s="92" t="str">
        <f t="shared" si="10"/>
        <v/>
      </c>
      <c r="K258" s="92" t="str">
        <f t="shared" si="11"/>
        <v/>
      </c>
    </row>
    <row r="259" spans="5:11" x14ac:dyDescent="0.15">
      <c r="E259" s="92" t="str">
        <f t="shared" si="10"/>
        <v/>
      </c>
      <c r="K259" s="92" t="str">
        <f t="shared" si="11"/>
        <v/>
      </c>
    </row>
    <row r="260" spans="5:11" x14ac:dyDescent="0.15">
      <c r="E260" s="92" t="str">
        <f t="shared" si="10"/>
        <v/>
      </c>
      <c r="K260" s="92" t="str">
        <f t="shared" si="11"/>
        <v/>
      </c>
    </row>
    <row r="261" spans="5:11" x14ac:dyDescent="0.15">
      <c r="E261" s="92" t="str">
        <f t="shared" si="10"/>
        <v/>
      </c>
      <c r="K261" s="92" t="str">
        <f t="shared" si="11"/>
        <v/>
      </c>
    </row>
    <row r="262" spans="5:11" x14ac:dyDescent="0.15">
      <c r="E262" s="92" t="str">
        <f t="shared" si="10"/>
        <v/>
      </c>
      <c r="K262" s="92" t="str">
        <f t="shared" si="11"/>
        <v/>
      </c>
    </row>
    <row r="263" spans="5:11" x14ac:dyDescent="0.15">
      <c r="E263" s="92" t="str">
        <f t="shared" si="10"/>
        <v/>
      </c>
      <c r="K263" s="92" t="str">
        <f t="shared" si="11"/>
        <v/>
      </c>
    </row>
    <row r="264" spans="5:11" x14ac:dyDescent="0.15">
      <c r="E264" s="92" t="str">
        <f t="shared" si="10"/>
        <v/>
      </c>
      <c r="K264" s="92" t="str">
        <f t="shared" si="11"/>
        <v/>
      </c>
    </row>
    <row r="265" spans="5:11" x14ac:dyDescent="0.15">
      <c r="E265" s="92" t="str">
        <f t="shared" si="10"/>
        <v/>
      </c>
      <c r="K265" s="92" t="str">
        <f t="shared" si="11"/>
        <v/>
      </c>
    </row>
    <row r="266" spans="5:11" x14ac:dyDescent="0.15">
      <c r="E266" s="92" t="str">
        <f t="shared" si="10"/>
        <v/>
      </c>
      <c r="K266" s="92" t="str">
        <f t="shared" si="11"/>
        <v/>
      </c>
    </row>
    <row r="267" spans="5:11" x14ac:dyDescent="0.15">
      <c r="E267" s="92" t="str">
        <f t="shared" si="10"/>
        <v/>
      </c>
      <c r="K267" s="92" t="str">
        <f t="shared" si="11"/>
        <v/>
      </c>
    </row>
    <row r="268" spans="5:11" x14ac:dyDescent="0.15">
      <c r="E268" s="92" t="str">
        <f t="shared" si="10"/>
        <v/>
      </c>
      <c r="K268" s="92" t="str">
        <f t="shared" si="11"/>
        <v/>
      </c>
    </row>
    <row r="269" spans="5:11" x14ac:dyDescent="0.15">
      <c r="E269" s="92" t="str">
        <f t="shared" si="10"/>
        <v/>
      </c>
      <c r="K269" s="92" t="str">
        <f t="shared" si="11"/>
        <v/>
      </c>
    </row>
    <row r="270" spans="5:11" x14ac:dyDescent="0.15">
      <c r="E270" s="92" t="str">
        <f t="shared" si="10"/>
        <v/>
      </c>
      <c r="K270" s="92" t="str">
        <f t="shared" si="11"/>
        <v/>
      </c>
    </row>
    <row r="271" spans="5:11" x14ac:dyDescent="0.15">
      <c r="E271" s="92" t="str">
        <f t="shared" si="10"/>
        <v/>
      </c>
      <c r="K271" s="92" t="str">
        <f t="shared" si="11"/>
        <v/>
      </c>
    </row>
    <row r="272" spans="5:11" x14ac:dyDescent="0.15">
      <c r="E272" s="92" t="str">
        <f t="shared" si="10"/>
        <v/>
      </c>
      <c r="K272" s="92" t="str">
        <f t="shared" si="11"/>
        <v/>
      </c>
    </row>
    <row r="273" spans="5:11" x14ac:dyDescent="0.15">
      <c r="E273" s="92" t="str">
        <f t="shared" si="10"/>
        <v/>
      </c>
      <c r="K273" s="92" t="str">
        <f t="shared" si="11"/>
        <v/>
      </c>
    </row>
    <row r="274" spans="5:11" x14ac:dyDescent="0.15">
      <c r="E274" s="92" t="str">
        <f t="shared" si="10"/>
        <v/>
      </c>
      <c r="K274" s="92" t="str">
        <f t="shared" si="11"/>
        <v/>
      </c>
    </row>
    <row r="275" spans="5:11" x14ac:dyDescent="0.15">
      <c r="E275" s="92" t="str">
        <f t="shared" si="10"/>
        <v/>
      </c>
      <c r="K275" s="92" t="str">
        <f t="shared" si="11"/>
        <v/>
      </c>
    </row>
    <row r="276" spans="5:11" x14ac:dyDescent="0.15">
      <c r="E276" s="92" t="str">
        <f t="shared" si="10"/>
        <v/>
      </c>
      <c r="K276" s="92" t="str">
        <f t="shared" si="11"/>
        <v/>
      </c>
    </row>
    <row r="277" spans="5:11" x14ac:dyDescent="0.15">
      <c r="E277" s="92" t="str">
        <f t="shared" si="10"/>
        <v/>
      </c>
      <c r="K277" s="92" t="str">
        <f t="shared" si="11"/>
        <v/>
      </c>
    </row>
    <row r="278" spans="5:11" x14ac:dyDescent="0.15">
      <c r="E278" s="92" t="str">
        <f t="shared" si="10"/>
        <v/>
      </c>
      <c r="K278" s="92" t="str">
        <f t="shared" si="11"/>
        <v/>
      </c>
    </row>
    <row r="279" spans="5:11" x14ac:dyDescent="0.15">
      <c r="E279" s="92" t="str">
        <f t="shared" si="10"/>
        <v/>
      </c>
      <c r="K279" s="92" t="str">
        <f t="shared" si="11"/>
        <v/>
      </c>
    </row>
    <row r="280" spans="5:11" x14ac:dyDescent="0.15">
      <c r="E280" s="92" t="str">
        <f t="shared" si="10"/>
        <v/>
      </c>
      <c r="K280" s="92" t="str">
        <f t="shared" si="11"/>
        <v/>
      </c>
    </row>
    <row r="281" spans="5:11" x14ac:dyDescent="0.15">
      <c r="E281" s="92" t="str">
        <f t="shared" si="10"/>
        <v/>
      </c>
      <c r="K281" s="92" t="str">
        <f t="shared" si="11"/>
        <v/>
      </c>
    </row>
    <row r="282" spans="5:11" x14ac:dyDescent="0.15">
      <c r="E282" s="92" t="str">
        <f t="shared" si="10"/>
        <v/>
      </c>
      <c r="K282" s="92" t="str">
        <f t="shared" si="11"/>
        <v/>
      </c>
    </row>
    <row r="283" spans="5:11" x14ac:dyDescent="0.15">
      <c r="E283" s="92" t="str">
        <f t="shared" si="10"/>
        <v/>
      </c>
      <c r="K283" s="92" t="str">
        <f t="shared" si="11"/>
        <v/>
      </c>
    </row>
    <row r="284" spans="5:11" x14ac:dyDescent="0.15">
      <c r="E284" s="92" t="str">
        <f t="shared" si="10"/>
        <v/>
      </c>
      <c r="K284" s="92" t="str">
        <f t="shared" si="11"/>
        <v/>
      </c>
    </row>
    <row r="285" spans="5:11" x14ac:dyDescent="0.15">
      <c r="E285" s="92" t="str">
        <f t="shared" si="10"/>
        <v/>
      </c>
      <c r="K285" s="92" t="str">
        <f t="shared" si="11"/>
        <v/>
      </c>
    </row>
    <row r="286" spans="5:11" x14ac:dyDescent="0.15">
      <c r="E286" s="92" t="str">
        <f t="shared" si="10"/>
        <v/>
      </c>
      <c r="K286" s="92" t="str">
        <f t="shared" si="11"/>
        <v/>
      </c>
    </row>
    <row r="287" spans="5:11" x14ac:dyDescent="0.15">
      <c r="E287" s="92" t="str">
        <f t="shared" si="10"/>
        <v/>
      </c>
      <c r="K287" s="92" t="str">
        <f t="shared" si="11"/>
        <v/>
      </c>
    </row>
    <row r="288" spans="5:11" x14ac:dyDescent="0.15">
      <c r="E288" s="92" t="str">
        <f t="shared" si="10"/>
        <v/>
      </c>
      <c r="K288" s="92" t="str">
        <f t="shared" si="11"/>
        <v/>
      </c>
    </row>
    <row r="289" spans="5:11" x14ac:dyDescent="0.15">
      <c r="E289" s="92" t="str">
        <f t="shared" si="10"/>
        <v/>
      </c>
      <c r="K289" s="92" t="str">
        <f t="shared" si="11"/>
        <v/>
      </c>
    </row>
    <row r="290" spans="5:11" x14ac:dyDescent="0.15">
      <c r="E290" s="92" t="str">
        <f t="shared" si="10"/>
        <v/>
      </c>
      <c r="K290" s="92" t="str">
        <f t="shared" si="11"/>
        <v/>
      </c>
    </row>
    <row r="291" spans="5:11" x14ac:dyDescent="0.15">
      <c r="E291" s="92" t="str">
        <f t="shared" si="10"/>
        <v/>
      </c>
      <c r="K291" s="92" t="str">
        <f t="shared" si="11"/>
        <v/>
      </c>
    </row>
    <row r="292" spans="5:11" x14ac:dyDescent="0.15">
      <c r="E292" s="92" t="str">
        <f t="shared" si="10"/>
        <v/>
      </c>
      <c r="K292" s="92" t="str">
        <f t="shared" si="11"/>
        <v/>
      </c>
    </row>
    <row r="293" spans="5:11" x14ac:dyDescent="0.15">
      <c r="E293" s="92" t="str">
        <f t="shared" si="10"/>
        <v/>
      </c>
      <c r="K293" s="92" t="str">
        <f t="shared" si="11"/>
        <v/>
      </c>
    </row>
    <row r="294" spans="5:11" x14ac:dyDescent="0.15">
      <c r="E294" s="92" t="str">
        <f t="shared" si="10"/>
        <v/>
      </c>
      <c r="K294" s="92" t="str">
        <f t="shared" si="11"/>
        <v/>
      </c>
    </row>
    <row r="295" spans="5:11" x14ac:dyDescent="0.15">
      <c r="E295" s="92" t="str">
        <f t="shared" si="10"/>
        <v/>
      </c>
      <c r="K295" s="92" t="str">
        <f t="shared" si="11"/>
        <v/>
      </c>
    </row>
    <row r="296" spans="5:11" x14ac:dyDescent="0.15">
      <c r="E296" s="92" t="str">
        <f t="shared" si="10"/>
        <v/>
      </c>
      <c r="K296" s="92" t="str">
        <f t="shared" si="11"/>
        <v/>
      </c>
    </row>
    <row r="297" spans="5:11" x14ac:dyDescent="0.15">
      <c r="E297" s="92" t="str">
        <f t="shared" si="10"/>
        <v/>
      </c>
      <c r="K297" s="92" t="str">
        <f t="shared" si="11"/>
        <v/>
      </c>
    </row>
    <row r="298" spans="5:11" x14ac:dyDescent="0.15">
      <c r="E298" s="92" t="str">
        <f t="shared" si="10"/>
        <v/>
      </c>
      <c r="K298" s="92" t="str">
        <f t="shared" si="11"/>
        <v/>
      </c>
    </row>
    <row r="299" spans="5:11" x14ac:dyDescent="0.15">
      <c r="E299" s="92" t="str">
        <f t="shared" si="10"/>
        <v/>
      </c>
      <c r="K299" s="92" t="str">
        <f t="shared" si="11"/>
        <v/>
      </c>
    </row>
    <row r="300" spans="5:11" x14ac:dyDescent="0.15">
      <c r="E300" s="92" t="str">
        <f t="shared" si="10"/>
        <v/>
      </c>
      <c r="K300" s="92" t="str">
        <f t="shared" si="11"/>
        <v/>
      </c>
    </row>
    <row r="301" spans="5:11" x14ac:dyDescent="0.15">
      <c r="E301" s="92" t="str">
        <f t="shared" si="10"/>
        <v/>
      </c>
      <c r="K301" s="92" t="str">
        <f t="shared" si="11"/>
        <v/>
      </c>
    </row>
    <row r="302" spans="5:11" x14ac:dyDescent="0.15">
      <c r="E302" s="92" t="str">
        <f t="shared" si="10"/>
        <v/>
      </c>
      <c r="K302" s="92" t="str">
        <f t="shared" si="11"/>
        <v/>
      </c>
    </row>
    <row r="303" spans="5:11" x14ac:dyDescent="0.15">
      <c r="E303" s="92" t="str">
        <f t="shared" si="10"/>
        <v/>
      </c>
      <c r="K303" s="92" t="str">
        <f t="shared" si="11"/>
        <v/>
      </c>
    </row>
    <row r="304" spans="5:11" x14ac:dyDescent="0.15">
      <c r="E304" s="92" t="str">
        <f t="shared" si="10"/>
        <v/>
      </c>
      <c r="K304" s="92" t="str">
        <f t="shared" si="11"/>
        <v/>
      </c>
    </row>
    <row r="305" spans="5:11" x14ac:dyDescent="0.15">
      <c r="E305" s="92" t="str">
        <f t="shared" si="10"/>
        <v/>
      </c>
      <c r="K305" s="92" t="str">
        <f t="shared" si="11"/>
        <v/>
      </c>
    </row>
    <row r="306" spans="5:11" x14ac:dyDescent="0.15">
      <c r="E306" s="92" t="str">
        <f t="shared" si="10"/>
        <v/>
      </c>
      <c r="K306" s="92" t="str">
        <f t="shared" si="11"/>
        <v/>
      </c>
    </row>
    <row r="307" spans="5:11" x14ac:dyDescent="0.15">
      <c r="E307" s="92" t="str">
        <f t="shared" si="10"/>
        <v/>
      </c>
      <c r="K307" s="92" t="str">
        <f t="shared" si="11"/>
        <v/>
      </c>
    </row>
    <row r="308" spans="5:11" x14ac:dyDescent="0.15">
      <c r="E308" s="92" t="str">
        <f t="shared" si="10"/>
        <v/>
      </c>
      <c r="K308" s="92" t="str">
        <f t="shared" si="11"/>
        <v/>
      </c>
    </row>
    <row r="309" spans="5:11" x14ac:dyDescent="0.15">
      <c r="E309" s="92" t="str">
        <f t="shared" si="10"/>
        <v/>
      </c>
      <c r="K309" s="92" t="str">
        <f t="shared" si="11"/>
        <v/>
      </c>
    </row>
    <row r="310" spans="5:11" x14ac:dyDescent="0.15">
      <c r="E310" s="92" t="str">
        <f t="shared" si="10"/>
        <v/>
      </c>
      <c r="K310" s="92" t="str">
        <f t="shared" si="11"/>
        <v/>
      </c>
    </row>
    <row r="311" spans="5:11" x14ac:dyDescent="0.15">
      <c r="E311" s="92" t="str">
        <f t="shared" si="10"/>
        <v/>
      </c>
      <c r="K311" s="92" t="str">
        <f t="shared" si="11"/>
        <v/>
      </c>
    </row>
    <row r="312" spans="5:11" x14ac:dyDescent="0.15">
      <c r="E312" s="92" t="str">
        <f t="shared" si="10"/>
        <v/>
      </c>
      <c r="K312" s="92" t="str">
        <f t="shared" si="11"/>
        <v/>
      </c>
    </row>
    <row r="313" spans="5:11" x14ac:dyDescent="0.15">
      <c r="E313" s="92" t="str">
        <f t="shared" si="10"/>
        <v/>
      </c>
      <c r="K313" s="92" t="str">
        <f t="shared" si="11"/>
        <v/>
      </c>
    </row>
    <row r="314" spans="5:11" x14ac:dyDescent="0.15">
      <c r="E314" s="92" t="str">
        <f t="shared" si="10"/>
        <v/>
      </c>
      <c r="K314" s="92" t="str">
        <f t="shared" si="11"/>
        <v/>
      </c>
    </row>
    <row r="315" spans="5:11" x14ac:dyDescent="0.15">
      <c r="E315" s="92" t="str">
        <f t="shared" si="10"/>
        <v/>
      </c>
      <c r="K315" s="92" t="str">
        <f t="shared" si="11"/>
        <v/>
      </c>
    </row>
    <row r="316" spans="5:11" x14ac:dyDescent="0.15">
      <c r="E316" s="92" t="str">
        <f t="shared" si="10"/>
        <v/>
      </c>
      <c r="K316" s="92" t="str">
        <f t="shared" si="11"/>
        <v/>
      </c>
    </row>
    <row r="317" spans="5:11" x14ac:dyDescent="0.15">
      <c r="E317" s="92" t="str">
        <f t="shared" si="10"/>
        <v/>
      </c>
      <c r="K317" s="92" t="str">
        <f t="shared" si="11"/>
        <v/>
      </c>
    </row>
    <row r="318" spans="5:11" x14ac:dyDescent="0.15">
      <c r="E318" s="92" t="str">
        <f t="shared" si="10"/>
        <v/>
      </c>
      <c r="K318" s="92" t="str">
        <f t="shared" si="11"/>
        <v/>
      </c>
    </row>
    <row r="319" spans="5:11" x14ac:dyDescent="0.15">
      <c r="E319" s="92" t="str">
        <f t="shared" ref="E319:E378" si="12">IF(D319="","",D319+E318)</f>
        <v/>
      </c>
      <c r="K319" s="92" t="str">
        <f t="shared" ref="K319:K382" si="13">IF(J319="","",J319+K318)</f>
        <v/>
      </c>
    </row>
    <row r="320" spans="5:11" x14ac:dyDescent="0.15">
      <c r="E320" s="92" t="str">
        <f t="shared" si="12"/>
        <v/>
      </c>
      <c r="K320" s="92" t="str">
        <f t="shared" si="13"/>
        <v/>
      </c>
    </row>
    <row r="321" spans="5:11" x14ac:dyDescent="0.15">
      <c r="E321" s="92" t="str">
        <f t="shared" si="12"/>
        <v/>
      </c>
      <c r="K321" s="92" t="str">
        <f t="shared" si="13"/>
        <v/>
      </c>
    </row>
    <row r="322" spans="5:11" x14ac:dyDescent="0.15">
      <c r="E322" s="92" t="str">
        <f t="shared" si="12"/>
        <v/>
      </c>
      <c r="K322" s="92" t="str">
        <f t="shared" si="13"/>
        <v/>
      </c>
    </row>
    <row r="323" spans="5:11" x14ac:dyDescent="0.15">
      <c r="E323" s="92" t="str">
        <f t="shared" si="12"/>
        <v/>
      </c>
      <c r="K323" s="92" t="str">
        <f t="shared" si="13"/>
        <v/>
      </c>
    </row>
    <row r="324" spans="5:11" x14ac:dyDescent="0.15">
      <c r="E324" s="92" t="str">
        <f t="shared" si="12"/>
        <v/>
      </c>
      <c r="K324" s="92" t="str">
        <f t="shared" si="13"/>
        <v/>
      </c>
    </row>
    <row r="325" spans="5:11" x14ac:dyDescent="0.15">
      <c r="E325" s="92" t="str">
        <f t="shared" si="12"/>
        <v/>
      </c>
      <c r="K325" s="92" t="str">
        <f t="shared" si="13"/>
        <v/>
      </c>
    </row>
    <row r="326" spans="5:11" x14ac:dyDescent="0.15">
      <c r="E326" s="92" t="str">
        <f t="shared" si="12"/>
        <v/>
      </c>
      <c r="K326" s="92" t="str">
        <f t="shared" si="13"/>
        <v/>
      </c>
    </row>
    <row r="327" spans="5:11" x14ac:dyDescent="0.15">
      <c r="E327" s="92" t="str">
        <f t="shared" si="12"/>
        <v/>
      </c>
      <c r="K327" s="92" t="str">
        <f t="shared" si="13"/>
        <v/>
      </c>
    </row>
    <row r="328" spans="5:11" x14ac:dyDescent="0.15">
      <c r="E328" s="92" t="str">
        <f t="shared" si="12"/>
        <v/>
      </c>
      <c r="K328" s="92" t="str">
        <f t="shared" si="13"/>
        <v/>
      </c>
    </row>
    <row r="329" spans="5:11" x14ac:dyDescent="0.15">
      <c r="E329" s="92" t="str">
        <f t="shared" si="12"/>
        <v/>
      </c>
      <c r="K329" s="92" t="str">
        <f t="shared" si="13"/>
        <v/>
      </c>
    </row>
    <row r="330" spans="5:11" x14ac:dyDescent="0.15">
      <c r="E330" s="92" t="str">
        <f t="shared" si="12"/>
        <v/>
      </c>
      <c r="K330" s="92" t="str">
        <f t="shared" si="13"/>
        <v/>
      </c>
    </row>
    <row r="331" spans="5:11" x14ac:dyDescent="0.15">
      <c r="E331" s="92" t="str">
        <f t="shared" si="12"/>
        <v/>
      </c>
      <c r="K331" s="92" t="str">
        <f t="shared" si="13"/>
        <v/>
      </c>
    </row>
    <row r="332" spans="5:11" x14ac:dyDescent="0.15">
      <c r="E332" s="92" t="str">
        <f t="shared" si="12"/>
        <v/>
      </c>
      <c r="K332" s="92" t="str">
        <f t="shared" si="13"/>
        <v/>
      </c>
    </row>
    <row r="333" spans="5:11" x14ac:dyDescent="0.15">
      <c r="E333" s="92" t="str">
        <f t="shared" si="12"/>
        <v/>
      </c>
      <c r="K333" s="92" t="str">
        <f t="shared" si="13"/>
        <v/>
      </c>
    </row>
    <row r="334" spans="5:11" x14ac:dyDescent="0.15">
      <c r="E334" s="92" t="str">
        <f t="shared" si="12"/>
        <v/>
      </c>
      <c r="K334" s="92" t="str">
        <f t="shared" si="13"/>
        <v/>
      </c>
    </row>
    <row r="335" spans="5:11" x14ac:dyDescent="0.15">
      <c r="E335" s="92" t="str">
        <f t="shared" si="12"/>
        <v/>
      </c>
      <c r="K335" s="92" t="str">
        <f t="shared" si="13"/>
        <v/>
      </c>
    </row>
    <row r="336" spans="5:11" x14ac:dyDescent="0.15">
      <c r="E336" s="92" t="str">
        <f t="shared" si="12"/>
        <v/>
      </c>
      <c r="K336" s="92" t="str">
        <f t="shared" si="13"/>
        <v/>
      </c>
    </row>
    <row r="337" spans="5:11" x14ac:dyDescent="0.15">
      <c r="E337" s="92" t="str">
        <f t="shared" si="12"/>
        <v/>
      </c>
      <c r="K337" s="92" t="str">
        <f t="shared" si="13"/>
        <v/>
      </c>
    </row>
    <row r="338" spans="5:11" x14ac:dyDescent="0.15">
      <c r="E338" s="92" t="str">
        <f t="shared" si="12"/>
        <v/>
      </c>
      <c r="K338" s="92" t="str">
        <f t="shared" si="13"/>
        <v/>
      </c>
    </row>
    <row r="339" spans="5:11" x14ac:dyDescent="0.15">
      <c r="E339" s="92" t="str">
        <f t="shared" si="12"/>
        <v/>
      </c>
      <c r="K339" s="92" t="str">
        <f t="shared" si="13"/>
        <v/>
      </c>
    </row>
    <row r="340" spans="5:11" x14ac:dyDescent="0.15">
      <c r="E340" s="92" t="str">
        <f t="shared" si="12"/>
        <v/>
      </c>
      <c r="K340" s="92" t="str">
        <f t="shared" si="13"/>
        <v/>
      </c>
    </row>
    <row r="341" spans="5:11" x14ac:dyDescent="0.15">
      <c r="E341" s="92" t="str">
        <f t="shared" si="12"/>
        <v/>
      </c>
      <c r="K341" s="92" t="str">
        <f t="shared" si="13"/>
        <v/>
      </c>
    </row>
    <row r="342" spans="5:11" x14ac:dyDescent="0.15">
      <c r="E342" s="92" t="str">
        <f t="shared" si="12"/>
        <v/>
      </c>
      <c r="K342" s="92" t="str">
        <f t="shared" si="13"/>
        <v/>
      </c>
    </row>
    <row r="343" spans="5:11" x14ac:dyDescent="0.15">
      <c r="E343" s="92" t="str">
        <f t="shared" si="12"/>
        <v/>
      </c>
      <c r="K343" s="92" t="str">
        <f t="shared" si="13"/>
        <v/>
      </c>
    </row>
    <row r="344" spans="5:11" x14ac:dyDescent="0.15">
      <c r="E344" s="92" t="str">
        <f t="shared" si="12"/>
        <v/>
      </c>
      <c r="K344" s="92" t="str">
        <f t="shared" si="13"/>
        <v/>
      </c>
    </row>
    <row r="345" spans="5:11" x14ac:dyDescent="0.15">
      <c r="E345" s="92" t="str">
        <f t="shared" si="12"/>
        <v/>
      </c>
      <c r="K345" s="92" t="str">
        <f t="shared" si="13"/>
        <v/>
      </c>
    </row>
    <row r="346" spans="5:11" x14ac:dyDescent="0.15">
      <c r="E346" s="92" t="str">
        <f t="shared" si="12"/>
        <v/>
      </c>
      <c r="K346" s="92" t="str">
        <f t="shared" si="13"/>
        <v/>
      </c>
    </row>
    <row r="347" spans="5:11" x14ac:dyDescent="0.15">
      <c r="E347" s="92" t="str">
        <f t="shared" si="12"/>
        <v/>
      </c>
      <c r="K347" s="92" t="str">
        <f t="shared" si="13"/>
        <v/>
      </c>
    </row>
    <row r="348" spans="5:11" x14ac:dyDescent="0.15">
      <c r="E348" s="92" t="str">
        <f t="shared" si="12"/>
        <v/>
      </c>
      <c r="K348" s="92" t="str">
        <f t="shared" si="13"/>
        <v/>
      </c>
    </row>
    <row r="349" spans="5:11" x14ac:dyDescent="0.15">
      <c r="E349" s="92" t="str">
        <f t="shared" si="12"/>
        <v/>
      </c>
      <c r="K349" s="92" t="str">
        <f t="shared" si="13"/>
        <v/>
      </c>
    </row>
    <row r="350" spans="5:11" x14ac:dyDescent="0.15">
      <c r="E350" s="92" t="str">
        <f t="shared" si="12"/>
        <v/>
      </c>
      <c r="K350" s="92" t="str">
        <f t="shared" si="13"/>
        <v/>
      </c>
    </row>
    <row r="351" spans="5:11" x14ac:dyDescent="0.15">
      <c r="E351" s="92" t="str">
        <f t="shared" si="12"/>
        <v/>
      </c>
      <c r="K351" s="92" t="str">
        <f t="shared" si="13"/>
        <v/>
      </c>
    </row>
    <row r="352" spans="5:11" x14ac:dyDescent="0.15">
      <c r="E352" s="92" t="str">
        <f t="shared" si="12"/>
        <v/>
      </c>
      <c r="K352" s="92" t="str">
        <f t="shared" si="13"/>
        <v/>
      </c>
    </row>
    <row r="353" spans="5:11" x14ac:dyDescent="0.15">
      <c r="E353" s="92" t="str">
        <f t="shared" si="12"/>
        <v/>
      </c>
      <c r="K353" s="92" t="str">
        <f t="shared" si="13"/>
        <v/>
      </c>
    </row>
    <row r="354" spans="5:11" x14ac:dyDescent="0.15">
      <c r="E354" s="92" t="str">
        <f t="shared" si="12"/>
        <v/>
      </c>
      <c r="K354" s="92" t="str">
        <f t="shared" si="13"/>
        <v/>
      </c>
    </row>
    <row r="355" spans="5:11" x14ac:dyDescent="0.15">
      <c r="E355" s="92" t="str">
        <f t="shared" si="12"/>
        <v/>
      </c>
      <c r="K355" s="92" t="str">
        <f t="shared" si="13"/>
        <v/>
      </c>
    </row>
    <row r="356" spans="5:11" x14ac:dyDescent="0.15">
      <c r="E356" s="92" t="str">
        <f t="shared" si="12"/>
        <v/>
      </c>
      <c r="K356" s="92" t="str">
        <f t="shared" si="13"/>
        <v/>
      </c>
    </row>
    <row r="357" spans="5:11" x14ac:dyDescent="0.15">
      <c r="E357" s="92" t="str">
        <f t="shared" si="12"/>
        <v/>
      </c>
      <c r="K357" s="92" t="str">
        <f t="shared" si="13"/>
        <v/>
      </c>
    </row>
    <row r="358" spans="5:11" x14ac:dyDescent="0.15">
      <c r="E358" s="92" t="str">
        <f t="shared" si="12"/>
        <v/>
      </c>
      <c r="K358" s="92" t="str">
        <f t="shared" si="13"/>
        <v/>
      </c>
    </row>
    <row r="359" spans="5:11" x14ac:dyDescent="0.15">
      <c r="E359" s="92" t="str">
        <f t="shared" si="12"/>
        <v/>
      </c>
      <c r="K359" s="92" t="str">
        <f t="shared" si="13"/>
        <v/>
      </c>
    </row>
    <row r="360" spans="5:11" x14ac:dyDescent="0.15">
      <c r="E360" s="92" t="str">
        <f t="shared" si="12"/>
        <v/>
      </c>
      <c r="K360" s="92" t="str">
        <f t="shared" si="13"/>
        <v/>
      </c>
    </row>
    <row r="361" spans="5:11" x14ac:dyDescent="0.15">
      <c r="E361" s="92" t="str">
        <f t="shared" si="12"/>
        <v/>
      </c>
      <c r="K361" s="92" t="str">
        <f t="shared" si="13"/>
        <v/>
      </c>
    </row>
    <row r="362" spans="5:11" x14ac:dyDescent="0.15">
      <c r="E362" s="92" t="str">
        <f t="shared" si="12"/>
        <v/>
      </c>
      <c r="K362" s="92" t="str">
        <f t="shared" si="13"/>
        <v/>
      </c>
    </row>
    <row r="363" spans="5:11" x14ac:dyDescent="0.15">
      <c r="E363" s="92" t="str">
        <f t="shared" si="12"/>
        <v/>
      </c>
      <c r="K363" s="92" t="str">
        <f t="shared" si="13"/>
        <v/>
      </c>
    </row>
    <row r="364" spans="5:11" x14ac:dyDescent="0.15">
      <c r="E364" s="92" t="str">
        <f t="shared" si="12"/>
        <v/>
      </c>
      <c r="K364" s="92" t="str">
        <f t="shared" si="13"/>
        <v/>
      </c>
    </row>
    <row r="365" spans="5:11" x14ac:dyDescent="0.15">
      <c r="E365" s="92" t="str">
        <f t="shared" si="12"/>
        <v/>
      </c>
      <c r="K365" s="92" t="str">
        <f t="shared" si="13"/>
        <v/>
      </c>
    </row>
    <row r="366" spans="5:11" x14ac:dyDescent="0.15">
      <c r="E366" s="92" t="str">
        <f t="shared" si="12"/>
        <v/>
      </c>
      <c r="K366" s="92" t="str">
        <f t="shared" si="13"/>
        <v/>
      </c>
    </row>
    <row r="367" spans="5:11" x14ac:dyDescent="0.15">
      <c r="E367" s="92" t="str">
        <f t="shared" si="12"/>
        <v/>
      </c>
      <c r="K367" s="92" t="str">
        <f t="shared" si="13"/>
        <v/>
      </c>
    </row>
    <row r="368" spans="5:11" x14ac:dyDescent="0.15">
      <c r="E368" s="92" t="str">
        <f t="shared" si="12"/>
        <v/>
      </c>
      <c r="K368" s="92" t="str">
        <f t="shared" si="13"/>
        <v/>
      </c>
    </row>
    <row r="369" spans="5:11" x14ac:dyDescent="0.15">
      <c r="E369" s="92" t="str">
        <f t="shared" si="12"/>
        <v/>
      </c>
      <c r="K369" s="92" t="str">
        <f t="shared" si="13"/>
        <v/>
      </c>
    </row>
    <row r="370" spans="5:11" x14ac:dyDescent="0.15">
      <c r="E370" s="92" t="str">
        <f t="shared" si="12"/>
        <v/>
      </c>
      <c r="K370" s="92" t="str">
        <f t="shared" si="13"/>
        <v/>
      </c>
    </row>
    <row r="371" spans="5:11" x14ac:dyDescent="0.15">
      <c r="E371" s="92" t="str">
        <f t="shared" si="12"/>
        <v/>
      </c>
      <c r="K371" s="92" t="str">
        <f t="shared" si="13"/>
        <v/>
      </c>
    </row>
    <row r="372" spans="5:11" x14ac:dyDescent="0.15">
      <c r="E372" s="92" t="str">
        <f t="shared" si="12"/>
        <v/>
      </c>
      <c r="K372" s="92" t="str">
        <f t="shared" si="13"/>
        <v/>
      </c>
    </row>
    <row r="373" spans="5:11" x14ac:dyDescent="0.15">
      <c r="E373" s="92" t="str">
        <f t="shared" si="12"/>
        <v/>
      </c>
      <c r="K373" s="92" t="str">
        <f t="shared" si="13"/>
        <v/>
      </c>
    </row>
    <row r="374" spans="5:11" x14ac:dyDescent="0.15">
      <c r="E374" s="92" t="str">
        <f t="shared" si="12"/>
        <v/>
      </c>
      <c r="K374" s="92" t="str">
        <f t="shared" si="13"/>
        <v/>
      </c>
    </row>
    <row r="375" spans="5:11" x14ac:dyDescent="0.15">
      <c r="E375" s="92" t="str">
        <f t="shared" si="12"/>
        <v/>
      </c>
      <c r="K375" s="92" t="str">
        <f t="shared" si="13"/>
        <v/>
      </c>
    </row>
    <row r="376" spans="5:11" x14ac:dyDescent="0.15">
      <c r="E376" s="92" t="str">
        <f t="shared" si="12"/>
        <v/>
      </c>
      <c r="K376" s="92" t="str">
        <f t="shared" si="13"/>
        <v/>
      </c>
    </row>
    <row r="377" spans="5:11" x14ac:dyDescent="0.15">
      <c r="E377" s="92" t="str">
        <f t="shared" si="12"/>
        <v/>
      </c>
      <c r="K377" s="92" t="str">
        <f t="shared" si="13"/>
        <v/>
      </c>
    </row>
    <row r="378" spans="5:11" x14ac:dyDescent="0.15">
      <c r="E378" s="92" t="str">
        <f t="shared" si="12"/>
        <v/>
      </c>
      <c r="K378" s="92" t="str">
        <f t="shared" si="13"/>
        <v/>
      </c>
    </row>
    <row r="379" spans="5:11" x14ac:dyDescent="0.15">
      <c r="K379" s="92" t="str">
        <f t="shared" si="13"/>
        <v/>
      </c>
    </row>
    <row r="380" spans="5:11" x14ac:dyDescent="0.15">
      <c r="K380" s="92" t="str">
        <f t="shared" si="13"/>
        <v/>
      </c>
    </row>
    <row r="381" spans="5:11" x14ac:dyDescent="0.15">
      <c r="K381" s="92" t="str">
        <f t="shared" si="13"/>
        <v/>
      </c>
    </row>
    <row r="382" spans="5:11" x14ac:dyDescent="0.15">
      <c r="K382" s="92" t="str">
        <f t="shared" si="13"/>
        <v/>
      </c>
    </row>
    <row r="383" spans="5:11" x14ac:dyDescent="0.15">
      <c r="K383" s="92" t="str">
        <f t="shared" ref="K383:K446" si="14">IF(J383="","",J383+K382)</f>
        <v/>
      </c>
    </row>
    <row r="384" spans="5:11" x14ac:dyDescent="0.15">
      <c r="K384" s="92" t="str">
        <f t="shared" si="14"/>
        <v/>
      </c>
    </row>
    <row r="385" spans="11:11" x14ac:dyDescent="0.15">
      <c r="K385" s="92" t="str">
        <f t="shared" si="14"/>
        <v/>
      </c>
    </row>
    <row r="386" spans="11:11" x14ac:dyDescent="0.15">
      <c r="K386" s="92" t="str">
        <f t="shared" si="14"/>
        <v/>
      </c>
    </row>
    <row r="387" spans="11:11" x14ac:dyDescent="0.15">
      <c r="K387" s="92" t="str">
        <f t="shared" si="14"/>
        <v/>
      </c>
    </row>
    <row r="388" spans="11:11" x14ac:dyDescent="0.15">
      <c r="K388" s="92" t="str">
        <f t="shared" si="14"/>
        <v/>
      </c>
    </row>
    <row r="389" spans="11:11" x14ac:dyDescent="0.15">
      <c r="K389" s="92" t="str">
        <f t="shared" si="14"/>
        <v/>
      </c>
    </row>
    <row r="390" spans="11:11" x14ac:dyDescent="0.15">
      <c r="K390" s="92" t="str">
        <f t="shared" si="14"/>
        <v/>
      </c>
    </row>
    <row r="391" spans="11:11" x14ac:dyDescent="0.15">
      <c r="K391" s="92" t="str">
        <f t="shared" si="14"/>
        <v/>
      </c>
    </row>
    <row r="392" spans="11:11" x14ac:dyDescent="0.15">
      <c r="K392" s="92" t="str">
        <f t="shared" si="14"/>
        <v/>
      </c>
    </row>
    <row r="393" spans="11:11" x14ac:dyDescent="0.15">
      <c r="K393" s="92" t="str">
        <f t="shared" si="14"/>
        <v/>
      </c>
    </row>
    <row r="394" spans="11:11" x14ac:dyDescent="0.15">
      <c r="K394" s="92" t="str">
        <f t="shared" si="14"/>
        <v/>
      </c>
    </row>
    <row r="395" spans="11:11" x14ac:dyDescent="0.15">
      <c r="K395" s="92" t="str">
        <f t="shared" si="14"/>
        <v/>
      </c>
    </row>
    <row r="396" spans="11:11" x14ac:dyDescent="0.15">
      <c r="K396" s="92" t="str">
        <f t="shared" si="14"/>
        <v/>
      </c>
    </row>
    <row r="397" spans="11:11" x14ac:dyDescent="0.15">
      <c r="K397" s="92" t="str">
        <f t="shared" si="14"/>
        <v/>
      </c>
    </row>
    <row r="398" spans="11:11" x14ac:dyDescent="0.15">
      <c r="K398" s="92" t="str">
        <f t="shared" si="14"/>
        <v/>
      </c>
    </row>
    <row r="399" spans="11:11" x14ac:dyDescent="0.15">
      <c r="K399" s="92" t="str">
        <f t="shared" si="14"/>
        <v/>
      </c>
    </row>
    <row r="400" spans="11:11" x14ac:dyDescent="0.15">
      <c r="K400" s="92" t="str">
        <f t="shared" si="14"/>
        <v/>
      </c>
    </row>
    <row r="401" spans="11:11" x14ac:dyDescent="0.15">
      <c r="K401" s="92" t="str">
        <f t="shared" si="14"/>
        <v/>
      </c>
    </row>
    <row r="402" spans="11:11" x14ac:dyDescent="0.15">
      <c r="K402" s="92" t="str">
        <f t="shared" si="14"/>
        <v/>
      </c>
    </row>
    <row r="403" spans="11:11" x14ac:dyDescent="0.15">
      <c r="K403" s="92" t="str">
        <f t="shared" si="14"/>
        <v/>
      </c>
    </row>
    <row r="404" spans="11:11" x14ac:dyDescent="0.15">
      <c r="K404" s="92" t="str">
        <f t="shared" si="14"/>
        <v/>
      </c>
    </row>
    <row r="405" spans="11:11" x14ac:dyDescent="0.15">
      <c r="K405" s="92" t="str">
        <f t="shared" si="14"/>
        <v/>
      </c>
    </row>
    <row r="406" spans="11:11" x14ac:dyDescent="0.15">
      <c r="K406" s="92" t="str">
        <f t="shared" si="14"/>
        <v/>
      </c>
    </row>
    <row r="407" spans="11:11" x14ac:dyDescent="0.15">
      <c r="K407" s="92" t="str">
        <f t="shared" si="14"/>
        <v/>
      </c>
    </row>
    <row r="408" spans="11:11" x14ac:dyDescent="0.15">
      <c r="K408" s="92" t="str">
        <f t="shared" si="14"/>
        <v/>
      </c>
    </row>
    <row r="409" spans="11:11" x14ac:dyDescent="0.15">
      <c r="K409" s="92" t="str">
        <f t="shared" si="14"/>
        <v/>
      </c>
    </row>
    <row r="410" spans="11:11" x14ac:dyDescent="0.15">
      <c r="K410" s="92" t="str">
        <f t="shared" si="14"/>
        <v/>
      </c>
    </row>
    <row r="411" spans="11:11" x14ac:dyDescent="0.15">
      <c r="K411" s="92" t="str">
        <f t="shared" si="14"/>
        <v/>
      </c>
    </row>
    <row r="412" spans="11:11" x14ac:dyDescent="0.15">
      <c r="K412" s="92" t="str">
        <f t="shared" si="14"/>
        <v/>
      </c>
    </row>
    <row r="413" spans="11:11" x14ac:dyDescent="0.15">
      <c r="K413" s="92" t="str">
        <f t="shared" si="14"/>
        <v/>
      </c>
    </row>
    <row r="414" spans="11:11" x14ac:dyDescent="0.15">
      <c r="K414" s="92" t="str">
        <f t="shared" si="14"/>
        <v/>
      </c>
    </row>
    <row r="415" spans="11:11" x14ac:dyDescent="0.15">
      <c r="K415" s="92" t="str">
        <f t="shared" si="14"/>
        <v/>
      </c>
    </row>
    <row r="416" spans="11:11" x14ac:dyDescent="0.15">
      <c r="K416" s="92" t="str">
        <f t="shared" si="14"/>
        <v/>
      </c>
    </row>
    <row r="417" spans="11:11" x14ac:dyDescent="0.15">
      <c r="K417" s="92" t="str">
        <f t="shared" si="14"/>
        <v/>
      </c>
    </row>
    <row r="418" spans="11:11" x14ac:dyDescent="0.15">
      <c r="K418" s="92" t="str">
        <f t="shared" si="14"/>
        <v/>
      </c>
    </row>
    <row r="419" spans="11:11" x14ac:dyDescent="0.15">
      <c r="K419" s="92" t="str">
        <f t="shared" si="14"/>
        <v/>
      </c>
    </row>
    <row r="420" spans="11:11" x14ac:dyDescent="0.15">
      <c r="K420" s="92" t="str">
        <f t="shared" si="14"/>
        <v/>
      </c>
    </row>
    <row r="421" spans="11:11" x14ac:dyDescent="0.15">
      <c r="K421" s="92" t="str">
        <f t="shared" si="14"/>
        <v/>
      </c>
    </row>
    <row r="422" spans="11:11" x14ac:dyDescent="0.15">
      <c r="K422" s="92" t="str">
        <f t="shared" si="14"/>
        <v/>
      </c>
    </row>
    <row r="423" spans="11:11" x14ac:dyDescent="0.15">
      <c r="K423" s="92" t="str">
        <f t="shared" si="14"/>
        <v/>
      </c>
    </row>
    <row r="424" spans="11:11" x14ac:dyDescent="0.15">
      <c r="K424" s="92" t="str">
        <f t="shared" si="14"/>
        <v/>
      </c>
    </row>
    <row r="425" spans="11:11" x14ac:dyDescent="0.15">
      <c r="K425" s="92" t="str">
        <f t="shared" si="14"/>
        <v/>
      </c>
    </row>
    <row r="426" spans="11:11" x14ac:dyDescent="0.15">
      <c r="K426" s="92" t="str">
        <f t="shared" si="14"/>
        <v/>
      </c>
    </row>
    <row r="427" spans="11:11" x14ac:dyDescent="0.15">
      <c r="K427" s="92" t="str">
        <f t="shared" si="14"/>
        <v/>
      </c>
    </row>
    <row r="428" spans="11:11" x14ac:dyDescent="0.15">
      <c r="K428" s="92" t="str">
        <f t="shared" si="14"/>
        <v/>
      </c>
    </row>
    <row r="429" spans="11:11" x14ac:dyDescent="0.15">
      <c r="K429" s="92" t="str">
        <f t="shared" si="14"/>
        <v/>
      </c>
    </row>
    <row r="430" spans="11:11" x14ac:dyDescent="0.15">
      <c r="K430" s="92" t="str">
        <f t="shared" si="14"/>
        <v/>
      </c>
    </row>
    <row r="431" spans="11:11" x14ac:dyDescent="0.15">
      <c r="K431" s="92" t="str">
        <f t="shared" si="14"/>
        <v/>
      </c>
    </row>
    <row r="432" spans="11:11" x14ac:dyDescent="0.15">
      <c r="K432" s="92" t="str">
        <f t="shared" si="14"/>
        <v/>
      </c>
    </row>
    <row r="433" spans="11:11" x14ac:dyDescent="0.15">
      <c r="K433" s="92" t="str">
        <f t="shared" si="14"/>
        <v/>
      </c>
    </row>
    <row r="434" spans="11:11" x14ac:dyDescent="0.15">
      <c r="K434" s="92" t="str">
        <f t="shared" si="14"/>
        <v/>
      </c>
    </row>
    <row r="435" spans="11:11" x14ac:dyDescent="0.15">
      <c r="K435" s="92" t="str">
        <f t="shared" si="14"/>
        <v/>
      </c>
    </row>
    <row r="436" spans="11:11" x14ac:dyDescent="0.15">
      <c r="K436" s="92" t="str">
        <f t="shared" si="14"/>
        <v/>
      </c>
    </row>
    <row r="437" spans="11:11" x14ac:dyDescent="0.15">
      <c r="K437" s="92" t="str">
        <f t="shared" si="14"/>
        <v/>
      </c>
    </row>
    <row r="438" spans="11:11" x14ac:dyDescent="0.15">
      <c r="K438" s="92" t="str">
        <f t="shared" si="14"/>
        <v/>
      </c>
    </row>
    <row r="439" spans="11:11" x14ac:dyDescent="0.15">
      <c r="K439" s="92" t="str">
        <f t="shared" si="14"/>
        <v/>
      </c>
    </row>
    <row r="440" spans="11:11" x14ac:dyDescent="0.15">
      <c r="K440" s="92" t="str">
        <f t="shared" si="14"/>
        <v/>
      </c>
    </row>
    <row r="441" spans="11:11" x14ac:dyDescent="0.15">
      <c r="K441" s="92" t="str">
        <f t="shared" si="14"/>
        <v/>
      </c>
    </row>
    <row r="442" spans="11:11" x14ac:dyDescent="0.15">
      <c r="K442" s="92" t="str">
        <f t="shared" si="14"/>
        <v/>
      </c>
    </row>
    <row r="443" spans="11:11" x14ac:dyDescent="0.15">
      <c r="K443" s="92" t="str">
        <f t="shared" si="14"/>
        <v/>
      </c>
    </row>
    <row r="444" spans="11:11" x14ac:dyDescent="0.15">
      <c r="K444" s="92" t="str">
        <f t="shared" si="14"/>
        <v/>
      </c>
    </row>
    <row r="445" spans="11:11" x14ac:dyDescent="0.15">
      <c r="K445" s="92" t="str">
        <f t="shared" si="14"/>
        <v/>
      </c>
    </row>
    <row r="446" spans="11:11" x14ac:dyDescent="0.15">
      <c r="K446" s="92" t="str">
        <f t="shared" si="14"/>
        <v/>
      </c>
    </row>
    <row r="447" spans="11:11" x14ac:dyDescent="0.15">
      <c r="K447" s="92" t="str">
        <f t="shared" ref="K447:K458" si="15">IF(J447="","",J447+K446)</f>
        <v/>
      </c>
    </row>
    <row r="448" spans="11:11" x14ac:dyDescent="0.15">
      <c r="K448" s="92" t="str">
        <f t="shared" si="15"/>
        <v/>
      </c>
    </row>
    <row r="449" spans="11:11" x14ac:dyDescent="0.15">
      <c r="K449" s="92" t="str">
        <f t="shared" si="15"/>
        <v/>
      </c>
    </row>
    <row r="450" spans="11:11" x14ac:dyDescent="0.15">
      <c r="K450" s="92" t="str">
        <f t="shared" si="15"/>
        <v/>
      </c>
    </row>
    <row r="451" spans="11:11" x14ac:dyDescent="0.15">
      <c r="K451" s="92" t="str">
        <f t="shared" si="15"/>
        <v/>
      </c>
    </row>
    <row r="452" spans="11:11" x14ac:dyDescent="0.15">
      <c r="K452" s="92" t="str">
        <f t="shared" si="15"/>
        <v/>
      </c>
    </row>
    <row r="453" spans="11:11" x14ac:dyDescent="0.15">
      <c r="K453" s="92" t="str">
        <f t="shared" si="15"/>
        <v/>
      </c>
    </row>
    <row r="454" spans="11:11" x14ac:dyDescent="0.15">
      <c r="K454" s="92" t="str">
        <f t="shared" si="15"/>
        <v/>
      </c>
    </row>
    <row r="455" spans="11:11" x14ac:dyDescent="0.15">
      <c r="K455" s="92" t="str">
        <f t="shared" si="15"/>
        <v/>
      </c>
    </row>
    <row r="456" spans="11:11" x14ac:dyDescent="0.15">
      <c r="K456" s="92" t="str">
        <f t="shared" si="15"/>
        <v/>
      </c>
    </row>
    <row r="457" spans="11:11" x14ac:dyDescent="0.15">
      <c r="K457" s="92" t="str">
        <f t="shared" si="15"/>
        <v/>
      </c>
    </row>
    <row r="458" spans="11:11" x14ac:dyDescent="0.15">
      <c r="K458" s="92" t="str">
        <f t="shared" si="15"/>
        <v/>
      </c>
    </row>
  </sheetData>
  <mergeCells count="2">
    <mergeCell ref="A7:E7"/>
    <mergeCell ref="G7:K7"/>
  </mergeCells>
  <phoneticPr fontId="3"/>
  <pageMargins left="0.7" right="0.7" top="0.75" bottom="0.75" header="0.3" footer="0.3"/>
  <pageSetup paperSize="9"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4" tint="0.79998168889431442"/>
  </sheetPr>
  <dimension ref="A1:L467"/>
  <sheetViews>
    <sheetView workbookViewId="0">
      <pane ySplit="6" topLeftCell="A55" activePane="bottomLeft" state="frozen"/>
      <selection pane="bottomLeft" activeCell="B3" sqref="B3"/>
    </sheetView>
  </sheetViews>
  <sheetFormatPr defaultColWidth="9" defaultRowHeight="13.5" x14ac:dyDescent="0.15"/>
  <cols>
    <col min="1" max="1" width="12.5" style="103" customWidth="1"/>
    <col min="2" max="2" width="12.5" customWidth="1"/>
    <col min="3" max="3" width="64.5" customWidth="1"/>
    <col min="4" max="5" width="10.75" style="92" customWidth="1"/>
    <col min="6" max="6" width="1.375" hidden="1" customWidth="1"/>
    <col min="7" max="7" width="12.5" style="103" hidden="1" customWidth="1"/>
    <col min="8" max="8" width="12.5" hidden="1" customWidth="1"/>
    <col min="9" max="9" width="64.375" hidden="1" customWidth="1"/>
    <col min="10" max="11" width="10.75" style="92" hidden="1" customWidth="1"/>
    <col min="13" max="14" width="9" customWidth="1"/>
  </cols>
  <sheetData>
    <row r="1" spans="1:11" x14ac:dyDescent="0.15">
      <c r="A1"/>
      <c r="B1" s="567" t="s">
        <v>2445</v>
      </c>
      <c r="C1" s="725"/>
      <c r="D1" s="567" t="s">
        <v>2437</v>
      </c>
      <c r="E1"/>
      <c r="G1" s="567" t="s">
        <v>2437</v>
      </c>
      <c r="J1"/>
      <c r="K1"/>
    </row>
    <row r="2" spans="1:11" ht="14.25" x14ac:dyDescent="0.15">
      <c r="A2" s="736" t="s">
        <v>2443</v>
      </c>
      <c r="B2" s="737">
        <v>74</v>
      </c>
      <c r="C2" s="765" t="s">
        <v>2466</v>
      </c>
      <c r="D2" s="654">
        <v>161</v>
      </c>
      <c r="E2" s="653" t="s">
        <v>390</v>
      </c>
      <c r="G2" s="654">
        <v>151</v>
      </c>
      <c r="H2" s="653" t="s">
        <v>391</v>
      </c>
      <c r="J2"/>
      <c r="K2"/>
    </row>
    <row r="3" spans="1:11" x14ac:dyDescent="0.15">
      <c r="A3" s="736"/>
      <c r="B3" s="737"/>
      <c r="C3" s="725"/>
      <c r="D3" s="2"/>
      <c r="E3"/>
      <c r="G3" s="654">
        <v>251</v>
      </c>
      <c r="H3" s="653" t="s">
        <v>2456</v>
      </c>
      <c r="J3"/>
      <c r="K3"/>
    </row>
    <row r="5" spans="1:11" x14ac:dyDescent="0.15">
      <c r="A5" s="1333" t="s">
        <v>390</v>
      </c>
      <c r="B5" s="1334"/>
      <c r="C5" s="1334"/>
      <c r="D5" s="1334"/>
      <c r="E5" s="1335"/>
      <c r="G5" s="1333" t="s">
        <v>769</v>
      </c>
      <c r="H5" s="1334"/>
      <c r="I5" s="1334"/>
      <c r="J5" s="1334"/>
      <c r="K5" s="1335"/>
    </row>
    <row r="6" spans="1:11" ht="14.25" thickBot="1" x14ac:dyDescent="0.2">
      <c r="A6" s="118" t="s">
        <v>386</v>
      </c>
      <c r="B6" s="119" t="s">
        <v>405</v>
      </c>
      <c r="C6" s="119" t="s">
        <v>406</v>
      </c>
      <c r="D6" s="116" t="s">
        <v>384</v>
      </c>
      <c r="E6" s="117" t="s">
        <v>394</v>
      </c>
      <c r="F6" s="119"/>
      <c r="G6" s="118" t="s">
        <v>386</v>
      </c>
      <c r="H6" s="119" t="s">
        <v>405</v>
      </c>
      <c r="I6" s="119" t="s">
        <v>406</v>
      </c>
      <c r="J6" s="116" t="s">
        <v>384</v>
      </c>
      <c r="K6" s="117" t="s">
        <v>394</v>
      </c>
    </row>
    <row r="7" spans="1:11" ht="14.25" thickTop="1" x14ac:dyDescent="0.15">
      <c r="A7" s="103" t="s">
        <v>2</v>
      </c>
      <c r="E7" s="92" t="str">
        <f>IF(D7="","",D7)</f>
        <v/>
      </c>
      <c r="G7" s="121" t="s">
        <v>2</v>
      </c>
      <c r="K7" s="92" t="str">
        <f>IF(J7="","",J7)</f>
        <v/>
      </c>
    </row>
    <row r="8" spans="1:11" x14ac:dyDescent="0.15">
      <c r="A8" s="103">
        <v>40771</v>
      </c>
      <c r="B8" t="s">
        <v>740</v>
      </c>
      <c r="C8" t="s">
        <v>784</v>
      </c>
      <c r="D8" s="92">
        <v>1323</v>
      </c>
      <c r="E8" s="92">
        <f>IF(D8="","",D8)</f>
        <v>1323</v>
      </c>
      <c r="K8" s="92" t="str">
        <f>IF(J8="","",J8)</f>
        <v/>
      </c>
    </row>
    <row r="9" spans="1:11" x14ac:dyDescent="0.15">
      <c r="A9" s="103">
        <v>40595</v>
      </c>
      <c r="B9" t="s">
        <v>740</v>
      </c>
      <c r="C9" t="s">
        <v>764</v>
      </c>
      <c r="D9" s="92">
        <v>619</v>
      </c>
      <c r="E9" s="92">
        <f t="shared" ref="E9:E14" si="0">IF(D9="","",D9+E8)</f>
        <v>1942</v>
      </c>
      <c r="K9" s="92" t="str">
        <f t="shared" ref="K9:K71" si="1">IF(J9="","",J9+K8)</f>
        <v/>
      </c>
    </row>
    <row r="10" spans="1:11" x14ac:dyDescent="0.15">
      <c r="A10" s="103">
        <v>40777</v>
      </c>
      <c r="B10" t="s">
        <v>740</v>
      </c>
      <c r="C10" t="s">
        <v>764</v>
      </c>
      <c r="D10" s="92">
        <v>426</v>
      </c>
      <c r="E10" s="92">
        <f t="shared" si="0"/>
        <v>2368</v>
      </c>
      <c r="K10" s="92" t="str">
        <f t="shared" si="1"/>
        <v/>
      </c>
    </row>
    <row r="11" spans="1:11" x14ac:dyDescent="0.15">
      <c r="E11" s="92" t="str">
        <f t="shared" si="0"/>
        <v/>
      </c>
      <c r="K11" s="92" t="str">
        <f t="shared" si="1"/>
        <v/>
      </c>
    </row>
    <row r="12" spans="1:11" x14ac:dyDescent="0.15">
      <c r="E12" s="92" t="str">
        <f t="shared" si="0"/>
        <v/>
      </c>
      <c r="K12" s="92" t="str">
        <f t="shared" si="1"/>
        <v/>
      </c>
    </row>
    <row r="13" spans="1:11" ht="14.25" thickBot="1" x14ac:dyDescent="0.2">
      <c r="A13" s="120"/>
      <c r="B13" s="119"/>
      <c r="C13" s="119"/>
      <c r="D13" s="116"/>
      <c r="E13" s="116" t="str">
        <f t="shared" si="0"/>
        <v/>
      </c>
      <c r="F13" s="119"/>
      <c r="G13" s="120"/>
      <c r="H13" s="119"/>
      <c r="I13" s="119"/>
      <c r="J13" s="116"/>
      <c r="K13" s="116" t="str">
        <f t="shared" si="1"/>
        <v/>
      </c>
    </row>
    <row r="14" spans="1:11" ht="14.25" thickTop="1" x14ac:dyDescent="0.15">
      <c r="A14" s="103" t="s">
        <v>468</v>
      </c>
      <c r="E14" s="92" t="str">
        <f t="shared" si="0"/>
        <v/>
      </c>
      <c r="G14" s="103" t="s">
        <v>468</v>
      </c>
      <c r="K14" s="92" t="str">
        <f t="shared" si="1"/>
        <v/>
      </c>
    </row>
    <row r="15" spans="1:11" x14ac:dyDescent="0.15">
      <c r="A15" s="103">
        <v>40959</v>
      </c>
      <c r="B15" t="s">
        <v>740</v>
      </c>
      <c r="C15" t="s">
        <v>764</v>
      </c>
      <c r="D15" s="92">
        <v>485</v>
      </c>
      <c r="E15" s="92">
        <f>IF(D15="","",D15)</f>
        <v>485</v>
      </c>
      <c r="K15" s="92" t="str">
        <f t="shared" si="1"/>
        <v/>
      </c>
    </row>
    <row r="16" spans="1:11" x14ac:dyDescent="0.15">
      <c r="A16" s="103">
        <v>41141</v>
      </c>
      <c r="B16" t="s">
        <v>740</v>
      </c>
      <c r="C16" t="s">
        <v>764</v>
      </c>
      <c r="D16" s="92">
        <v>545</v>
      </c>
      <c r="E16" s="92">
        <f>IF(D16="","",D16+E15)</f>
        <v>1030</v>
      </c>
      <c r="K16" s="92" t="str">
        <f t="shared" si="1"/>
        <v/>
      </c>
    </row>
    <row r="17" spans="1:11" x14ac:dyDescent="0.15">
      <c r="E17" s="92" t="str">
        <f>IF(D17="","",D17+E16)</f>
        <v/>
      </c>
      <c r="K17" s="92" t="str">
        <f t="shared" si="1"/>
        <v/>
      </c>
    </row>
    <row r="18" spans="1:11" x14ac:dyDescent="0.15">
      <c r="E18" s="92" t="str">
        <f>IF(D18="","",D18+E17)</f>
        <v/>
      </c>
      <c r="K18" s="92" t="str">
        <f t="shared" si="1"/>
        <v/>
      </c>
    </row>
    <row r="19" spans="1:11" ht="14.25" thickBot="1" x14ac:dyDescent="0.2">
      <c r="A19" s="120"/>
      <c r="B19" s="119"/>
      <c r="C19" s="119"/>
      <c r="D19" s="116"/>
      <c r="E19" s="116" t="str">
        <f>IF(D19="","",D19+E18)</f>
        <v/>
      </c>
      <c r="K19" s="92" t="str">
        <f t="shared" si="1"/>
        <v/>
      </c>
    </row>
    <row r="20" spans="1:11" ht="14.25" thickTop="1" x14ac:dyDescent="0.15">
      <c r="A20" s="103" t="s">
        <v>492</v>
      </c>
      <c r="E20" s="92" t="str">
        <f>IF(D20="","",D20+E19)</f>
        <v/>
      </c>
      <c r="K20" s="92" t="str">
        <f t="shared" si="1"/>
        <v/>
      </c>
    </row>
    <row r="21" spans="1:11" x14ac:dyDescent="0.15">
      <c r="A21" s="103">
        <v>41323</v>
      </c>
      <c r="B21" t="s">
        <v>740</v>
      </c>
      <c r="C21" t="s">
        <v>764</v>
      </c>
      <c r="D21" s="92">
        <v>577</v>
      </c>
      <c r="E21" s="92">
        <f>IF(D21="","",D21)</f>
        <v>577</v>
      </c>
      <c r="K21" s="92" t="str">
        <f t="shared" si="1"/>
        <v/>
      </c>
    </row>
    <row r="22" spans="1:11" x14ac:dyDescent="0.15">
      <c r="A22" s="103">
        <v>41505</v>
      </c>
      <c r="B22" t="s">
        <v>740</v>
      </c>
      <c r="C22" t="s">
        <v>764</v>
      </c>
      <c r="D22" s="92">
        <v>616</v>
      </c>
      <c r="E22" s="92">
        <f>IF(D22="","",D22+E21)</f>
        <v>1193</v>
      </c>
      <c r="K22" s="92" t="str">
        <f t="shared" si="1"/>
        <v/>
      </c>
    </row>
    <row r="23" spans="1:11" x14ac:dyDescent="0.15">
      <c r="E23" s="92" t="str">
        <f>IF(D23="","",D23+E22)</f>
        <v/>
      </c>
      <c r="K23" s="92" t="str">
        <f t="shared" si="1"/>
        <v/>
      </c>
    </row>
    <row r="24" spans="1:11" x14ac:dyDescent="0.15">
      <c r="E24" s="92" t="str">
        <f>IF(D24="","",D24+E23)</f>
        <v/>
      </c>
      <c r="K24" s="92" t="str">
        <f t="shared" si="1"/>
        <v/>
      </c>
    </row>
    <row r="25" spans="1:11" ht="14.25" thickBot="1" x14ac:dyDescent="0.2">
      <c r="A25" s="120"/>
      <c r="B25" s="119"/>
      <c r="C25" s="119"/>
      <c r="D25" s="116"/>
      <c r="E25" s="116" t="str">
        <f>IF(D25="","",D25+E24)</f>
        <v/>
      </c>
      <c r="K25" s="92" t="str">
        <f t="shared" si="1"/>
        <v/>
      </c>
    </row>
    <row r="26" spans="1:11" ht="14.25" thickTop="1" x14ac:dyDescent="0.15">
      <c r="A26" s="103" t="s">
        <v>522</v>
      </c>
      <c r="E26" s="92" t="str">
        <f>IF(D26="","",D26+E25)</f>
        <v/>
      </c>
      <c r="K26" s="92" t="str">
        <f t="shared" si="1"/>
        <v/>
      </c>
    </row>
    <row r="27" spans="1:11" x14ac:dyDescent="0.15">
      <c r="A27" s="103">
        <v>41687</v>
      </c>
      <c r="B27" t="s">
        <v>740</v>
      </c>
      <c r="C27" t="s">
        <v>764</v>
      </c>
      <c r="D27" s="92">
        <v>562</v>
      </c>
      <c r="E27" s="92">
        <f>IF(D27="","",D27)</f>
        <v>562</v>
      </c>
      <c r="K27" s="92" t="str">
        <f t="shared" si="1"/>
        <v/>
      </c>
    </row>
    <row r="28" spans="1:11" x14ac:dyDescent="0.15">
      <c r="A28" s="103">
        <v>41869</v>
      </c>
      <c r="B28" t="s">
        <v>740</v>
      </c>
      <c r="C28" t="s">
        <v>764</v>
      </c>
      <c r="D28" s="92">
        <v>636</v>
      </c>
      <c r="E28" s="92">
        <f>IF(D28="","",D28+E27)</f>
        <v>1198</v>
      </c>
      <c r="K28" s="92" t="str">
        <f t="shared" si="1"/>
        <v/>
      </c>
    </row>
    <row r="29" spans="1:11" x14ac:dyDescent="0.15">
      <c r="E29" s="92" t="str">
        <f>IF(D29="","",D29+E28)</f>
        <v/>
      </c>
      <c r="K29" s="92" t="str">
        <f t="shared" si="1"/>
        <v/>
      </c>
    </row>
    <row r="30" spans="1:11" x14ac:dyDescent="0.15">
      <c r="E30" s="92" t="str">
        <f>IF(D30="","",D30+E29)</f>
        <v/>
      </c>
      <c r="K30" s="92" t="str">
        <f t="shared" si="1"/>
        <v/>
      </c>
    </row>
    <row r="31" spans="1:11" ht="14.25" thickBot="1" x14ac:dyDescent="0.2">
      <c r="A31" s="120"/>
      <c r="B31" s="119"/>
      <c r="C31" s="119"/>
      <c r="D31" s="116"/>
      <c r="E31" s="116" t="str">
        <f>IF(D31="","",D31+E30)</f>
        <v/>
      </c>
      <c r="K31" s="92" t="str">
        <f t="shared" si="1"/>
        <v/>
      </c>
    </row>
    <row r="32" spans="1:11" ht="14.25" thickTop="1" x14ac:dyDescent="0.15">
      <c r="A32" s="103" t="s">
        <v>546</v>
      </c>
      <c r="E32" s="92" t="str">
        <f>IF(D32="","",D32+E31)</f>
        <v/>
      </c>
      <c r="K32" s="92" t="str">
        <f t="shared" si="1"/>
        <v/>
      </c>
    </row>
    <row r="33" spans="1:11" x14ac:dyDescent="0.15">
      <c r="A33" s="103">
        <v>42051</v>
      </c>
      <c r="B33" t="s">
        <v>740</v>
      </c>
      <c r="C33" t="s">
        <v>764</v>
      </c>
      <c r="D33" s="92">
        <v>696</v>
      </c>
      <c r="E33" s="92">
        <f>IF(D33="","",D33)</f>
        <v>696</v>
      </c>
      <c r="K33" s="92" t="str">
        <f t="shared" si="1"/>
        <v/>
      </c>
    </row>
    <row r="34" spans="1:11" ht="14.25" thickBot="1" x14ac:dyDescent="0.2">
      <c r="A34" s="122">
        <v>42233</v>
      </c>
      <c r="B34" s="2" t="s">
        <v>740</v>
      </c>
      <c r="C34" s="2" t="s">
        <v>764</v>
      </c>
      <c r="D34" s="115">
        <v>732</v>
      </c>
      <c r="E34" s="92">
        <f>IF(D34="","",D34+E33)</f>
        <v>1428</v>
      </c>
      <c r="F34" s="119"/>
      <c r="G34" s="120"/>
      <c r="H34" s="119"/>
      <c r="I34" s="119"/>
      <c r="J34" s="116"/>
      <c r="K34" s="116" t="str">
        <f t="shared" si="1"/>
        <v/>
      </c>
    </row>
    <row r="35" spans="1:11" ht="14.25" thickTop="1" x14ac:dyDescent="0.15">
      <c r="A35" s="123"/>
      <c r="B35" s="2"/>
      <c r="C35" s="2"/>
      <c r="D35" s="115"/>
      <c r="E35" s="115" t="str">
        <f>IF(D35="","",D35+E34)</f>
        <v/>
      </c>
      <c r="G35" s="121"/>
      <c r="K35" s="92" t="str">
        <f t="shared" si="1"/>
        <v/>
      </c>
    </row>
    <row r="36" spans="1:11" x14ac:dyDescent="0.15">
      <c r="A36" s="122"/>
      <c r="B36" s="2"/>
      <c r="C36" s="2"/>
      <c r="D36" s="115"/>
      <c r="E36" s="115" t="str">
        <f>IF(D36="","",D36+E35)</f>
        <v/>
      </c>
      <c r="K36" s="92" t="str">
        <f>IF(J36="","",J36)</f>
        <v/>
      </c>
    </row>
    <row r="37" spans="1:11" ht="14.25" thickBot="1" x14ac:dyDescent="0.2">
      <c r="A37" s="120"/>
      <c r="B37" s="119"/>
      <c r="C37" s="119"/>
      <c r="D37" s="116"/>
      <c r="E37" s="116" t="str">
        <f>IF(D37="","",D37+E36)</f>
        <v/>
      </c>
      <c r="K37" s="92" t="str">
        <f t="shared" si="1"/>
        <v/>
      </c>
    </row>
    <row r="38" spans="1:11" ht="14.25" thickTop="1" x14ac:dyDescent="0.15">
      <c r="A38" s="103" t="s">
        <v>1630</v>
      </c>
      <c r="E38" s="92" t="str">
        <f>IF(D38="","",D38+E37)</f>
        <v/>
      </c>
      <c r="K38" s="92" t="str">
        <f t="shared" si="1"/>
        <v/>
      </c>
    </row>
    <row r="39" spans="1:11" x14ac:dyDescent="0.15">
      <c r="A39" s="122">
        <v>42422</v>
      </c>
      <c r="B39" s="2" t="s">
        <v>740</v>
      </c>
      <c r="C39" s="2" t="s">
        <v>764</v>
      </c>
      <c r="D39" s="115">
        <v>799</v>
      </c>
      <c r="E39" s="92">
        <f>IF(D39="","",D39)</f>
        <v>799</v>
      </c>
      <c r="K39" s="92" t="str">
        <f t="shared" si="1"/>
        <v/>
      </c>
    </row>
    <row r="40" spans="1:11" x14ac:dyDescent="0.15">
      <c r="A40" s="122">
        <v>42604</v>
      </c>
      <c r="B40" s="2" t="s">
        <v>740</v>
      </c>
      <c r="C40" s="2" t="s">
        <v>764</v>
      </c>
      <c r="D40" s="115">
        <v>42</v>
      </c>
      <c r="E40" s="92">
        <f>IF(D40="","",D40+E39)</f>
        <v>841</v>
      </c>
      <c r="K40" s="92" t="str">
        <f>IF(J40="","",J40+#REF!)</f>
        <v/>
      </c>
    </row>
    <row r="41" spans="1:11" x14ac:dyDescent="0.15">
      <c r="A41" s="122"/>
      <c r="B41" s="2"/>
      <c r="C41" s="2"/>
      <c r="D41" s="115"/>
      <c r="E41" s="92" t="str">
        <f>IF(D41="","",D41)</f>
        <v/>
      </c>
      <c r="K41" s="92" t="str">
        <f t="shared" si="1"/>
        <v/>
      </c>
    </row>
    <row r="42" spans="1:11" x14ac:dyDescent="0.15">
      <c r="A42" s="122"/>
      <c r="B42" s="2"/>
      <c r="C42" s="2"/>
      <c r="D42" s="115"/>
      <c r="E42" s="92" t="str">
        <f>IF(D42="","",D42)</f>
        <v/>
      </c>
      <c r="K42" s="92" t="str">
        <f t="shared" si="1"/>
        <v/>
      </c>
    </row>
    <row r="43" spans="1:11" ht="14.25" thickBot="1" x14ac:dyDescent="0.2">
      <c r="A43" s="120"/>
      <c r="B43" s="119"/>
      <c r="C43" s="119"/>
      <c r="D43" s="116"/>
      <c r="E43" s="116" t="str">
        <f>IF(D43="","",D43)</f>
        <v/>
      </c>
      <c r="K43" s="92" t="str">
        <f t="shared" si="1"/>
        <v/>
      </c>
    </row>
    <row r="44" spans="1:11" ht="14.25" thickTop="1" x14ac:dyDescent="0.15">
      <c r="A44" s="122" t="s">
        <v>1759</v>
      </c>
      <c r="B44" s="2"/>
      <c r="C44" s="2"/>
      <c r="D44" s="115"/>
      <c r="E44" s="92" t="str">
        <f>IF(D44="","",D44)</f>
        <v/>
      </c>
      <c r="K44" s="92" t="str">
        <f t="shared" si="1"/>
        <v/>
      </c>
    </row>
    <row r="45" spans="1:11" x14ac:dyDescent="0.15">
      <c r="A45" s="122">
        <v>42786</v>
      </c>
      <c r="B45" s="2" t="s">
        <v>740</v>
      </c>
      <c r="C45" s="2" t="s">
        <v>764</v>
      </c>
      <c r="D45" s="115">
        <v>47</v>
      </c>
      <c r="E45" s="92">
        <f>IF(D45="","",D45)</f>
        <v>47</v>
      </c>
      <c r="K45" s="92" t="str">
        <f t="shared" si="1"/>
        <v/>
      </c>
    </row>
    <row r="46" spans="1:11" x14ac:dyDescent="0.15">
      <c r="A46" s="122">
        <v>42968</v>
      </c>
      <c r="B46" s="2" t="s">
        <v>740</v>
      </c>
      <c r="C46" s="2" t="s">
        <v>764</v>
      </c>
      <c r="D46" s="115">
        <v>49</v>
      </c>
      <c r="E46" s="92">
        <f>IF(D46="","",D46+E45)</f>
        <v>96</v>
      </c>
      <c r="K46" s="92" t="str">
        <f t="shared" si="1"/>
        <v/>
      </c>
    </row>
    <row r="47" spans="1:11" x14ac:dyDescent="0.15">
      <c r="A47" s="122"/>
      <c r="B47" s="2"/>
      <c r="C47" s="2"/>
      <c r="D47" s="115"/>
      <c r="E47" s="92" t="str">
        <f>IF(D47="","",D47+E46)</f>
        <v/>
      </c>
      <c r="K47" s="92" t="str">
        <f t="shared" si="1"/>
        <v/>
      </c>
    </row>
    <row r="48" spans="1:11" x14ac:dyDescent="0.15">
      <c r="A48" s="122"/>
      <c r="B48" s="2"/>
      <c r="C48" s="2"/>
      <c r="D48" s="115"/>
      <c r="E48" s="92" t="str">
        <f>IF(D48="","",D48+E47)</f>
        <v/>
      </c>
      <c r="K48" s="92" t="str">
        <f t="shared" si="1"/>
        <v/>
      </c>
    </row>
    <row r="49" spans="1:12" ht="14.25" thickBot="1" x14ac:dyDescent="0.2">
      <c r="A49" s="120"/>
      <c r="B49" s="119"/>
      <c r="C49" s="119"/>
      <c r="D49" s="116"/>
      <c r="E49" s="116" t="str">
        <f>IF(D49="","",D49)</f>
        <v/>
      </c>
      <c r="K49" s="92" t="str">
        <f t="shared" si="1"/>
        <v/>
      </c>
    </row>
    <row r="50" spans="1:12" ht="14.25" thickTop="1" x14ac:dyDescent="0.15">
      <c r="A50" s="122" t="s">
        <v>1760</v>
      </c>
      <c r="B50" s="2"/>
      <c r="C50" s="2"/>
      <c r="D50" s="115"/>
      <c r="E50" s="92" t="str">
        <f>IF(D50="","",D50)</f>
        <v/>
      </c>
      <c r="K50" s="92" t="str">
        <f t="shared" si="1"/>
        <v/>
      </c>
    </row>
    <row r="51" spans="1:12" x14ac:dyDescent="0.15">
      <c r="A51" s="122">
        <v>43150</v>
      </c>
      <c r="B51" s="2" t="s">
        <v>740</v>
      </c>
      <c r="C51" s="2" t="s">
        <v>764</v>
      </c>
      <c r="D51" s="115">
        <v>49</v>
      </c>
      <c r="E51" s="92">
        <f>IF(D51="","",D51)</f>
        <v>49</v>
      </c>
      <c r="K51" s="92" t="str">
        <f t="shared" si="1"/>
        <v/>
      </c>
    </row>
    <row r="52" spans="1:12" x14ac:dyDescent="0.15">
      <c r="A52" s="122">
        <v>43332</v>
      </c>
      <c r="B52" s="2"/>
      <c r="C52" s="2" t="s">
        <v>764</v>
      </c>
      <c r="D52" s="115">
        <v>44</v>
      </c>
      <c r="E52" s="92">
        <f>IF(D52="","",D52+E51)</f>
        <v>93</v>
      </c>
      <c r="K52" s="92" t="str">
        <f t="shared" si="1"/>
        <v/>
      </c>
    </row>
    <row r="53" spans="1:12" x14ac:dyDescent="0.15">
      <c r="A53" s="122"/>
      <c r="B53" s="2"/>
      <c r="C53" s="2"/>
      <c r="D53" s="115"/>
      <c r="E53" s="92" t="str">
        <f>IF(D53="","",D53)</f>
        <v/>
      </c>
      <c r="K53" s="92" t="str">
        <f t="shared" si="1"/>
        <v/>
      </c>
    </row>
    <row r="54" spans="1:12" x14ac:dyDescent="0.15">
      <c r="A54" s="122"/>
      <c r="B54" s="2"/>
      <c r="C54" s="2"/>
      <c r="D54" s="115"/>
      <c r="E54" s="92" t="str">
        <f>IF(D54="","",D54)</f>
        <v/>
      </c>
      <c r="K54" s="92" t="str">
        <f t="shared" si="1"/>
        <v/>
      </c>
    </row>
    <row r="55" spans="1:12" ht="14.25" thickBot="1" x14ac:dyDescent="0.2">
      <c r="A55" s="120"/>
      <c r="B55" s="119"/>
      <c r="C55" s="119"/>
      <c r="D55" s="116"/>
      <c r="E55" s="116" t="str">
        <f>IF(D55="","",D55)</f>
        <v/>
      </c>
      <c r="K55" s="92" t="str">
        <f t="shared" si="1"/>
        <v/>
      </c>
    </row>
    <row r="56" spans="1:12" ht="14.25" thickTop="1" x14ac:dyDescent="0.15">
      <c r="A56" s="122" t="s">
        <v>3039</v>
      </c>
      <c r="B56" s="2"/>
      <c r="C56" s="2"/>
      <c r="D56" s="115"/>
      <c r="E56" s="92" t="str">
        <f>IF(D56="","",D56)</f>
        <v/>
      </c>
      <c r="K56" s="92" t="str">
        <f t="shared" si="1"/>
        <v/>
      </c>
    </row>
    <row r="57" spans="1:12" x14ac:dyDescent="0.15">
      <c r="A57" s="122">
        <v>43514</v>
      </c>
      <c r="B57" s="2"/>
      <c r="C57" s="2" t="s">
        <v>2967</v>
      </c>
      <c r="D57" s="115">
        <v>52</v>
      </c>
      <c r="E57" s="92">
        <f>IF(D57="","",D57)</f>
        <v>52</v>
      </c>
      <c r="K57" s="92" t="str">
        <f t="shared" si="1"/>
        <v/>
      </c>
    </row>
    <row r="58" spans="1:12" x14ac:dyDescent="0.15">
      <c r="A58" s="122">
        <v>43696</v>
      </c>
      <c r="B58" s="2"/>
      <c r="C58" s="2" t="s">
        <v>2967</v>
      </c>
      <c r="D58" s="115">
        <v>58</v>
      </c>
      <c r="E58" s="92">
        <f>IF(D58="","",D58+E57)</f>
        <v>110</v>
      </c>
      <c r="K58" s="92" t="str">
        <f t="shared" si="1"/>
        <v/>
      </c>
    </row>
    <row r="59" spans="1:12" x14ac:dyDescent="0.15">
      <c r="A59" s="122"/>
      <c r="B59" s="2"/>
      <c r="C59" s="2"/>
      <c r="D59" s="115"/>
      <c r="E59" s="92" t="str">
        <f>IF(D59="","",D59+E58)</f>
        <v/>
      </c>
      <c r="K59" s="92" t="str">
        <f t="shared" si="1"/>
        <v/>
      </c>
    </row>
    <row r="60" spans="1:12" x14ac:dyDescent="0.15">
      <c r="A60" s="122"/>
      <c r="B60" s="2"/>
      <c r="C60" s="2"/>
      <c r="D60" s="115"/>
      <c r="E60" s="92" t="str">
        <f>IF(D60="","",D60+E59)</f>
        <v/>
      </c>
      <c r="K60" s="92" t="str">
        <f t="shared" si="1"/>
        <v/>
      </c>
    </row>
    <row r="61" spans="1:12" ht="14.25" thickBot="1" x14ac:dyDescent="0.2">
      <c r="A61" s="120"/>
      <c r="B61" s="119"/>
      <c r="C61" s="119"/>
      <c r="D61" s="116"/>
      <c r="E61" s="116" t="str">
        <f>IF(D61="","",D61+E60)</f>
        <v/>
      </c>
      <c r="K61" s="92" t="str">
        <f t="shared" si="1"/>
        <v/>
      </c>
    </row>
    <row r="62" spans="1:12" ht="14.25" thickTop="1" x14ac:dyDescent="0.15">
      <c r="A62" s="122" t="s">
        <v>2897</v>
      </c>
      <c r="B62" s="2"/>
      <c r="C62" s="2"/>
      <c r="D62" s="115"/>
      <c r="E62" s="92" t="str">
        <f>IF(D62="","",D62+E61)</f>
        <v/>
      </c>
      <c r="K62" s="92" t="str">
        <f t="shared" si="1"/>
        <v/>
      </c>
    </row>
    <row r="63" spans="1:12" ht="14.25" thickBot="1" x14ac:dyDescent="0.2">
      <c r="A63" s="122">
        <v>43878</v>
      </c>
      <c r="B63" s="2"/>
      <c r="C63" s="2" t="s">
        <v>3053</v>
      </c>
      <c r="D63" s="115">
        <v>66</v>
      </c>
      <c r="E63" s="92">
        <f>IF(D63="","",D63)</f>
        <v>66</v>
      </c>
      <c r="F63" s="119"/>
      <c r="G63" s="120"/>
      <c r="H63" s="119"/>
      <c r="I63" s="119"/>
      <c r="J63" s="116"/>
      <c r="K63" s="116" t="str">
        <f t="shared" si="1"/>
        <v/>
      </c>
      <c r="L63" s="2"/>
    </row>
    <row r="64" spans="1:12" ht="14.25" thickTop="1" x14ac:dyDescent="0.15">
      <c r="A64" s="122">
        <v>44060</v>
      </c>
      <c r="B64" s="2"/>
      <c r="C64" s="2" t="s">
        <v>3053</v>
      </c>
      <c r="D64" s="115">
        <v>55</v>
      </c>
      <c r="E64" s="92">
        <f t="shared" ref="E64:E69" si="2">IF(D64="","",D64)</f>
        <v>55</v>
      </c>
      <c r="G64" s="121" t="s">
        <v>492</v>
      </c>
      <c r="K64" s="92" t="str">
        <f t="shared" si="1"/>
        <v/>
      </c>
      <c r="L64" s="2"/>
    </row>
    <row r="65" spans="1:11" x14ac:dyDescent="0.15">
      <c r="A65" s="122"/>
      <c r="B65" s="2"/>
      <c r="C65" s="2"/>
      <c r="D65" s="115"/>
      <c r="E65" s="92" t="str">
        <f t="shared" si="2"/>
        <v/>
      </c>
      <c r="K65" s="92" t="str">
        <f>IF(J65="","",J65)</f>
        <v/>
      </c>
    </row>
    <row r="66" spans="1:11" x14ac:dyDescent="0.15">
      <c r="A66" s="122"/>
      <c r="B66" s="2"/>
      <c r="C66" s="2"/>
      <c r="D66" s="115"/>
      <c r="E66" s="92" t="str">
        <f t="shared" si="2"/>
        <v/>
      </c>
      <c r="K66" s="92" t="str">
        <f t="shared" si="1"/>
        <v/>
      </c>
    </row>
    <row r="67" spans="1:11" ht="14.25" thickBot="1" x14ac:dyDescent="0.2">
      <c r="A67" s="120"/>
      <c r="B67" s="119"/>
      <c r="C67" s="119"/>
      <c r="D67" s="116"/>
      <c r="E67" s="116" t="str">
        <f t="shared" si="2"/>
        <v/>
      </c>
      <c r="K67" s="92" t="str">
        <f t="shared" si="1"/>
        <v/>
      </c>
    </row>
    <row r="68" spans="1:11" ht="14.25" thickTop="1" x14ac:dyDescent="0.15">
      <c r="A68" s="122" t="s">
        <v>2899</v>
      </c>
      <c r="B68" s="2"/>
      <c r="C68" s="2"/>
      <c r="D68" s="115"/>
      <c r="E68" s="92" t="str">
        <f t="shared" si="2"/>
        <v/>
      </c>
      <c r="K68" s="92" t="str">
        <f t="shared" si="1"/>
        <v/>
      </c>
    </row>
    <row r="69" spans="1:11" x14ac:dyDescent="0.15">
      <c r="A69" s="122">
        <v>44249</v>
      </c>
      <c r="B69" s="2"/>
      <c r="C69" s="2" t="s">
        <v>3115</v>
      </c>
      <c r="D69" s="115">
        <v>66</v>
      </c>
      <c r="E69" s="92">
        <f t="shared" si="2"/>
        <v>66</v>
      </c>
      <c r="K69" s="92" t="str">
        <f t="shared" si="1"/>
        <v/>
      </c>
    </row>
    <row r="70" spans="1:11" x14ac:dyDescent="0.15">
      <c r="A70" s="122">
        <v>44424</v>
      </c>
      <c r="B70" s="2"/>
      <c r="C70" s="2" t="s">
        <v>764</v>
      </c>
      <c r="D70" s="115">
        <v>48</v>
      </c>
      <c r="E70" s="92">
        <f t="shared" ref="E70:E75" si="3">IF(D70="","",D70+69:69)</f>
        <v>114</v>
      </c>
      <c r="K70" s="92" t="str">
        <f t="shared" si="1"/>
        <v/>
      </c>
    </row>
    <row r="71" spans="1:11" x14ac:dyDescent="0.15">
      <c r="A71" s="122">
        <v>44613</v>
      </c>
      <c r="B71" s="2"/>
      <c r="C71" s="2" t="s">
        <v>764</v>
      </c>
      <c r="D71" s="115">
        <v>50</v>
      </c>
      <c r="E71" s="92">
        <f t="shared" si="3"/>
        <v>164</v>
      </c>
      <c r="K71" s="92" t="str">
        <f t="shared" si="1"/>
        <v/>
      </c>
    </row>
    <row r="72" spans="1:11" ht="14.25" thickBot="1" x14ac:dyDescent="0.2">
      <c r="A72" s="122"/>
      <c r="B72" s="2"/>
      <c r="C72" s="2"/>
      <c r="D72" s="115"/>
      <c r="E72" s="92" t="str">
        <f t="shared" si="3"/>
        <v/>
      </c>
      <c r="K72" s="92" t="str">
        <f t="shared" ref="K72:K135" si="4">IF(J72="","",J72+K71)</f>
        <v/>
      </c>
    </row>
    <row r="73" spans="1:11" ht="14.25" thickTop="1" x14ac:dyDescent="0.15">
      <c r="A73" s="945" t="s">
        <v>3313</v>
      </c>
      <c r="B73" s="946"/>
      <c r="C73" s="946"/>
      <c r="D73" s="883"/>
      <c r="E73" s="883" t="str">
        <f t="shared" si="3"/>
        <v/>
      </c>
      <c r="K73" s="92" t="str">
        <f t="shared" si="4"/>
        <v/>
      </c>
    </row>
    <row r="74" spans="1:11" x14ac:dyDescent="0.15">
      <c r="A74" s="122"/>
      <c r="B74" s="2"/>
      <c r="C74" s="2"/>
      <c r="D74" s="115"/>
      <c r="E74" s="92" t="str">
        <f t="shared" si="3"/>
        <v/>
      </c>
      <c r="K74" s="92" t="str">
        <f t="shared" si="4"/>
        <v/>
      </c>
    </row>
    <row r="75" spans="1:11" x14ac:dyDescent="0.15">
      <c r="A75" s="122"/>
      <c r="B75" s="2"/>
      <c r="C75" s="2"/>
      <c r="D75" s="115"/>
      <c r="E75" s="92" t="str">
        <f t="shared" si="3"/>
        <v/>
      </c>
      <c r="K75" s="92" t="str">
        <f t="shared" si="4"/>
        <v/>
      </c>
    </row>
    <row r="76" spans="1:11" x14ac:dyDescent="0.15">
      <c r="A76" s="122"/>
      <c r="B76" s="2"/>
      <c r="C76" s="2"/>
      <c r="D76" s="115"/>
      <c r="E76" s="92" t="str">
        <f>IF(D76="","",D76)</f>
        <v/>
      </c>
      <c r="K76" s="92" t="str">
        <f t="shared" si="4"/>
        <v/>
      </c>
    </row>
    <row r="77" spans="1:11" x14ac:dyDescent="0.15">
      <c r="A77" s="122"/>
      <c r="B77" s="2"/>
      <c r="C77" s="2"/>
      <c r="D77" s="115"/>
      <c r="E77" s="92" t="str">
        <f>IF(D77="","",D77)</f>
        <v/>
      </c>
      <c r="K77" s="92" t="str">
        <f t="shared" si="4"/>
        <v/>
      </c>
    </row>
    <row r="78" spans="1:11" x14ac:dyDescent="0.15">
      <c r="A78" s="122"/>
      <c r="B78" s="2"/>
      <c r="C78" s="2"/>
      <c r="D78" s="115"/>
      <c r="E78" s="92" t="str">
        <f>IF(D78="","",D78)</f>
        <v/>
      </c>
      <c r="K78" s="92" t="str">
        <f t="shared" si="4"/>
        <v/>
      </c>
    </row>
    <row r="79" spans="1:11" x14ac:dyDescent="0.15">
      <c r="A79" s="122"/>
      <c r="B79" s="2"/>
      <c r="C79" s="2"/>
      <c r="D79" s="115"/>
      <c r="E79" s="115" t="str">
        <f t="shared" ref="E79:E135" si="5">IF(D79="","",D79+E78)</f>
        <v/>
      </c>
      <c r="K79" s="92" t="str">
        <f t="shared" si="4"/>
        <v/>
      </c>
    </row>
    <row r="80" spans="1:11" x14ac:dyDescent="0.15">
      <c r="A80" s="122"/>
      <c r="B80" s="2"/>
      <c r="C80" s="2"/>
      <c r="D80" s="115"/>
      <c r="E80" s="115" t="str">
        <f t="shared" si="5"/>
        <v/>
      </c>
      <c r="K80" s="92" t="str">
        <f t="shared" si="4"/>
        <v/>
      </c>
    </row>
    <row r="81" spans="1:11" x14ac:dyDescent="0.15">
      <c r="A81" s="122"/>
      <c r="B81" s="2"/>
      <c r="C81" s="2"/>
      <c r="D81" s="115"/>
      <c r="E81" s="115" t="str">
        <f t="shared" si="5"/>
        <v/>
      </c>
      <c r="K81" s="92" t="str">
        <f t="shared" si="4"/>
        <v/>
      </c>
    </row>
    <row r="82" spans="1:11" x14ac:dyDescent="0.15">
      <c r="A82" s="122"/>
      <c r="B82" s="2"/>
      <c r="C82" s="2"/>
      <c r="D82" s="115"/>
      <c r="E82" s="115" t="str">
        <f t="shared" si="5"/>
        <v/>
      </c>
      <c r="K82" s="92" t="str">
        <f t="shared" si="4"/>
        <v/>
      </c>
    </row>
    <row r="83" spans="1:11" x14ac:dyDescent="0.15">
      <c r="A83" s="122"/>
      <c r="B83" s="2"/>
      <c r="C83" s="2"/>
      <c r="D83" s="115"/>
      <c r="E83" s="115" t="str">
        <f t="shared" si="5"/>
        <v/>
      </c>
      <c r="K83" s="92" t="str">
        <f t="shared" si="4"/>
        <v/>
      </c>
    </row>
    <row r="84" spans="1:11" x14ac:dyDescent="0.15">
      <c r="A84" s="122"/>
      <c r="B84" s="2"/>
      <c r="C84" s="2"/>
      <c r="D84" s="115"/>
      <c r="E84" s="115" t="str">
        <f t="shared" si="5"/>
        <v/>
      </c>
      <c r="K84" s="92" t="str">
        <f t="shared" si="4"/>
        <v/>
      </c>
    </row>
    <row r="85" spans="1:11" x14ac:dyDescent="0.15">
      <c r="A85" s="122"/>
      <c r="B85" s="2"/>
      <c r="C85" s="2"/>
      <c r="D85" s="115"/>
      <c r="E85" s="115" t="str">
        <f t="shared" si="5"/>
        <v/>
      </c>
      <c r="K85" s="92" t="str">
        <f t="shared" si="4"/>
        <v/>
      </c>
    </row>
    <row r="86" spans="1:11" x14ac:dyDescent="0.15">
      <c r="A86" s="122"/>
      <c r="B86" s="2"/>
      <c r="C86" s="2"/>
      <c r="D86" s="115"/>
      <c r="E86" s="115" t="str">
        <f t="shared" si="5"/>
        <v/>
      </c>
      <c r="K86" s="92" t="str">
        <f t="shared" si="4"/>
        <v/>
      </c>
    </row>
    <row r="87" spans="1:11" ht="14.25" thickBot="1" x14ac:dyDescent="0.2">
      <c r="A87" s="122"/>
      <c r="B87" s="2"/>
      <c r="C87" s="2"/>
      <c r="D87" s="115"/>
      <c r="E87" s="115" t="str">
        <f t="shared" si="5"/>
        <v/>
      </c>
      <c r="F87" s="119"/>
      <c r="G87" s="120"/>
      <c r="H87" s="119"/>
      <c r="I87" s="119"/>
      <c r="J87" s="116"/>
      <c r="K87" s="116" t="str">
        <f t="shared" si="4"/>
        <v/>
      </c>
    </row>
    <row r="88" spans="1:11" ht="14.25" thickTop="1" x14ac:dyDescent="0.15">
      <c r="A88" s="122"/>
      <c r="B88" s="2"/>
      <c r="C88" s="2"/>
      <c r="D88" s="115"/>
      <c r="E88" s="115" t="str">
        <f t="shared" si="5"/>
        <v/>
      </c>
      <c r="G88" s="121"/>
      <c r="K88" s="92" t="str">
        <f t="shared" si="4"/>
        <v/>
      </c>
    </row>
    <row r="89" spans="1:11" x14ac:dyDescent="0.15">
      <c r="A89" s="122"/>
      <c r="B89" s="2"/>
      <c r="C89" s="2"/>
      <c r="D89" s="115"/>
      <c r="E89" s="115" t="str">
        <f>IF(D89="","",D89)</f>
        <v/>
      </c>
      <c r="K89" s="92" t="str">
        <f>IF(J89="","",J89)</f>
        <v/>
      </c>
    </row>
    <row r="90" spans="1:11" x14ac:dyDescent="0.15">
      <c r="A90" s="122"/>
      <c r="B90" s="2"/>
      <c r="C90" s="2"/>
      <c r="D90" s="115"/>
      <c r="E90" s="115" t="str">
        <f t="shared" si="5"/>
        <v/>
      </c>
      <c r="K90" s="92" t="str">
        <f t="shared" si="4"/>
        <v/>
      </c>
    </row>
    <row r="91" spans="1:11" x14ac:dyDescent="0.15">
      <c r="A91" s="122"/>
      <c r="B91" s="2"/>
      <c r="C91" s="2"/>
      <c r="D91" s="115"/>
      <c r="E91" s="115" t="str">
        <f t="shared" si="5"/>
        <v/>
      </c>
      <c r="K91" s="92" t="str">
        <f t="shared" si="4"/>
        <v/>
      </c>
    </row>
    <row r="92" spans="1:11" x14ac:dyDescent="0.15">
      <c r="A92" s="122"/>
      <c r="B92" s="2"/>
      <c r="C92" s="2"/>
      <c r="D92" s="115"/>
      <c r="E92" s="115" t="str">
        <f t="shared" si="5"/>
        <v/>
      </c>
      <c r="K92" s="92" t="str">
        <f t="shared" si="4"/>
        <v/>
      </c>
    </row>
    <row r="93" spans="1:11" x14ac:dyDescent="0.15">
      <c r="A93" s="122"/>
      <c r="B93" s="2"/>
      <c r="C93" s="2"/>
      <c r="D93" s="115"/>
      <c r="E93" s="115" t="str">
        <f t="shared" si="5"/>
        <v/>
      </c>
      <c r="K93" s="92" t="str">
        <f t="shared" si="4"/>
        <v/>
      </c>
    </row>
    <row r="94" spans="1:11" x14ac:dyDescent="0.15">
      <c r="A94" s="122"/>
      <c r="B94" s="2"/>
      <c r="C94" s="2"/>
      <c r="D94" s="115"/>
      <c r="E94" s="115" t="str">
        <f t="shared" si="5"/>
        <v/>
      </c>
      <c r="K94" s="92" t="str">
        <f t="shared" si="4"/>
        <v/>
      </c>
    </row>
    <row r="95" spans="1:11" x14ac:dyDescent="0.15">
      <c r="A95" s="122"/>
      <c r="B95" s="2"/>
      <c r="C95" s="2"/>
      <c r="D95" s="115"/>
      <c r="E95" s="115" t="str">
        <f t="shared" si="5"/>
        <v/>
      </c>
      <c r="K95" s="92" t="str">
        <f t="shared" si="4"/>
        <v/>
      </c>
    </row>
    <row r="96" spans="1:11" x14ac:dyDescent="0.15">
      <c r="A96" s="122"/>
      <c r="B96" s="2"/>
      <c r="C96" s="2"/>
      <c r="D96" s="115"/>
      <c r="E96" s="115" t="str">
        <f t="shared" si="5"/>
        <v/>
      </c>
      <c r="K96" s="92" t="str">
        <f t="shared" si="4"/>
        <v/>
      </c>
    </row>
    <row r="97" spans="1:11" x14ac:dyDescent="0.15">
      <c r="A97" s="122"/>
      <c r="B97" s="2"/>
      <c r="C97" s="2"/>
      <c r="D97" s="115"/>
      <c r="E97" s="115" t="str">
        <f t="shared" si="5"/>
        <v/>
      </c>
      <c r="K97" s="92" t="str">
        <f t="shared" si="4"/>
        <v/>
      </c>
    </row>
    <row r="98" spans="1:11" x14ac:dyDescent="0.15">
      <c r="A98" s="122"/>
      <c r="B98" s="2"/>
      <c r="C98" s="2"/>
      <c r="D98" s="115"/>
      <c r="E98" s="115" t="str">
        <f t="shared" si="5"/>
        <v/>
      </c>
      <c r="K98" s="92" t="str">
        <f t="shared" si="4"/>
        <v/>
      </c>
    </row>
    <row r="99" spans="1:11" x14ac:dyDescent="0.15">
      <c r="A99" s="122"/>
      <c r="B99" s="2"/>
      <c r="C99" s="2"/>
      <c r="D99" s="115"/>
      <c r="E99" s="115" t="str">
        <f t="shared" si="5"/>
        <v/>
      </c>
      <c r="K99" s="92" t="str">
        <f t="shared" si="4"/>
        <v/>
      </c>
    </row>
    <row r="100" spans="1:11" x14ac:dyDescent="0.15">
      <c r="A100" s="122"/>
      <c r="B100" s="2"/>
      <c r="C100" s="2"/>
      <c r="D100" s="115"/>
      <c r="E100" s="115" t="str">
        <f t="shared" si="5"/>
        <v/>
      </c>
      <c r="K100" s="92" t="str">
        <f t="shared" si="4"/>
        <v/>
      </c>
    </row>
    <row r="101" spans="1:11" x14ac:dyDescent="0.15">
      <c r="A101" s="122"/>
      <c r="B101" s="2"/>
      <c r="C101" s="2"/>
      <c r="D101" s="115"/>
      <c r="E101" s="115" t="str">
        <f t="shared" si="5"/>
        <v/>
      </c>
      <c r="K101" s="92" t="str">
        <f t="shared" si="4"/>
        <v/>
      </c>
    </row>
    <row r="102" spans="1:11" x14ac:dyDescent="0.15">
      <c r="A102" s="122"/>
      <c r="B102" s="2"/>
      <c r="C102" s="2"/>
      <c r="D102" s="115"/>
      <c r="E102" s="115" t="str">
        <f t="shared" si="5"/>
        <v/>
      </c>
      <c r="K102" s="92" t="str">
        <f t="shared" si="4"/>
        <v/>
      </c>
    </row>
    <row r="103" spans="1:11" x14ac:dyDescent="0.15">
      <c r="A103" s="122"/>
      <c r="B103" s="2"/>
      <c r="C103" s="2"/>
      <c r="D103" s="115"/>
      <c r="E103" s="115" t="str">
        <f t="shared" si="5"/>
        <v/>
      </c>
      <c r="K103" s="92" t="str">
        <f t="shared" si="4"/>
        <v/>
      </c>
    </row>
    <row r="104" spans="1:11" x14ac:dyDescent="0.15">
      <c r="A104" s="122"/>
      <c r="B104" s="2"/>
      <c r="C104" s="2"/>
      <c r="D104" s="115"/>
      <c r="E104" s="115" t="str">
        <f t="shared" si="5"/>
        <v/>
      </c>
      <c r="K104" s="92" t="str">
        <f t="shared" si="4"/>
        <v/>
      </c>
    </row>
    <row r="105" spans="1:11" x14ac:dyDescent="0.15">
      <c r="A105" s="122"/>
      <c r="B105" s="2"/>
      <c r="C105" s="2"/>
      <c r="D105" s="115"/>
      <c r="E105" s="115" t="str">
        <f t="shared" si="5"/>
        <v/>
      </c>
      <c r="K105" s="92" t="str">
        <f t="shared" si="4"/>
        <v/>
      </c>
    </row>
    <row r="106" spans="1:11" x14ac:dyDescent="0.15">
      <c r="A106" s="122"/>
      <c r="B106" s="2"/>
      <c r="C106" s="2"/>
      <c r="D106" s="115"/>
      <c r="E106" s="115" t="str">
        <f t="shared" si="5"/>
        <v/>
      </c>
      <c r="K106" s="92" t="str">
        <f t="shared" si="4"/>
        <v/>
      </c>
    </row>
    <row r="107" spans="1:11" x14ac:dyDescent="0.15">
      <c r="A107" s="122"/>
      <c r="B107" s="2"/>
      <c r="C107" s="2"/>
      <c r="D107" s="115"/>
      <c r="E107" s="115" t="str">
        <f t="shared" si="5"/>
        <v/>
      </c>
      <c r="K107" s="92" t="str">
        <f t="shared" si="4"/>
        <v/>
      </c>
    </row>
    <row r="108" spans="1:11" x14ac:dyDescent="0.15">
      <c r="A108" s="122"/>
      <c r="B108" s="2"/>
      <c r="C108" s="2"/>
      <c r="D108" s="115"/>
      <c r="E108" s="115" t="str">
        <f t="shared" si="5"/>
        <v/>
      </c>
      <c r="K108" s="92" t="str">
        <f t="shared" si="4"/>
        <v/>
      </c>
    </row>
    <row r="109" spans="1:11" x14ac:dyDescent="0.15">
      <c r="A109" s="122"/>
      <c r="B109" s="2"/>
      <c r="C109" s="2"/>
      <c r="D109" s="115"/>
      <c r="E109" s="115" t="str">
        <f t="shared" si="5"/>
        <v/>
      </c>
      <c r="K109" s="92" t="str">
        <f t="shared" si="4"/>
        <v/>
      </c>
    </row>
    <row r="110" spans="1:11" x14ac:dyDescent="0.15">
      <c r="A110" s="122"/>
      <c r="B110" s="2"/>
      <c r="C110" s="2"/>
      <c r="D110" s="115"/>
      <c r="E110" s="115" t="str">
        <f t="shared" si="5"/>
        <v/>
      </c>
      <c r="K110" s="92" t="str">
        <f t="shared" si="4"/>
        <v/>
      </c>
    </row>
    <row r="111" spans="1:11" x14ac:dyDescent="0.15">
      <c r="A111" s="122"/>
      <c r="B111" s="2"/>
      <c r="C111" s="2"/>
      <c r="D111" s="115"/>
      <c r="E111" s="115" t="str">
        <f t="shared" si="5"/>
        <v/>
      </c>
      <c r="K111" s="92" t="str">
        <f t="shared" si="4"/>
        <v/>
      </c>
    </row>
    <row r="112" spans="1:11" x14ac:dyDescent="0.15">
      <c r="A112" s="122"/>
      <c r="B112" s="2"/>
      <c r="C112" s="2"/>
      <c r="D112" s="115"/>
      <c r="E112" s="115" t="str">
        <f t="shared" si="5"/>
        <v/>
      </c>
      <c r="K112" s="92" t="str">
        <f t="shared" si="4"/>
        <v/>
      </c>
    </row>
    <row r="113" spans="1:11" ht="14.25" thickBot="1" x14ac:dyDescent="0.2">
      <c r="A113" s="122"/>
      <c r="B113" s="2"/>
      <c r="C113" s="2"/>
      <c r="D113" s="115"/>
      <c r="E113" s="115" t="str">
        <f>IF(D113="","",D113+E112)</f>
        <v/>
      </c>
      <c r="F113" s="119"/>
      <c r="G113" s="120"/>
      <c r="H113" s="119"/>
      <c r="I113" s="119"/>
      <c r="J113" s="116"/>
      <c r="K113" s="116" t="str">
        <f>IF(J113="","",J113+K112)</f>
        <v/>
      </c>
    </row>
    <row r="114" spans="1:11" ht="14.25" thickTop="1" x14ac:dyDescent="0.15">
      <c r="A114" s="122"/>
      <c r="B114" s="2"/>
      <c r="C114" s="2"/>
      <c r="D114" s="115"/>
      <c r="E114" s="115" t="str">
        <f>IF(D114="","",D114+E113)</f>
        <v/>
      </c>
      <c r="G114" s="121"/>
      <c r="K114" s="92" t="str">
        <f>IF(J114="","",J114+K113)</f>
        <v/>
      </c>
    </row>
    <row r="115" spans="1:11" x14ac:dyDescent="0.15">
      <c r="A115" s="122"/>
      <c r="B115" s="2"/>
      <c r="C115" s="2"/>
      <c r="D115" s="115"/>
      <c r="E115" s="115" t="str">
        <f>IF(D115="","",D115)</f>
        <v/>
      </c>
      <c r="K115" s="92" t="str">
        <f>IF(J115="","",J115)</f>
        <v/>
      </c>
    </row>
    <row r="116" spans="1:11" x14ac:dyDescent="0.15">
      <c r="A116" s="122"/>
      <c r="B116" s="2"/>
      <c r="C116" s="2"/>
      <c r="D116" s="115"/>
      <c r="E116" s="115" t="str">
        <f t="shared" si="5"/>
        <v/>
      </c>
      <c r="K116" s="92" t="str">
        <f t="shared" si="4"/>
        <v/>
      </c>
    </row>
    <row r="117" spans="1:11" x14ac:dyDescent="0.15">
      <c r="A117" s="122"/>
      <c r="B117" s="2"/>
      <c r="C117" s="2"/>
      <c r="D117" s="115"/>
      <c r="E117" s="115" t="str">
        <f t="shared" si="5"/>
        <v/>
      </c>
      <c r="K117" s="92" t="str">
        <f t="shared" si="4"/>
        <v/>
      </c>
    </row>
    <row r="118" spans="1:11" x14ac:dyDescent="0.15">
      <c r="A118" s="122"/>
      <c r="B118" s="2"/>
      <c r="C118" s="2"/>
      <c r="D118" s="115"/>
      <c r="E118" s="115" t="str">
        <f t="shared" si="5"/>
        <v/>
      </c>
      <c r="K118" s="92" t="str">
        <f t="shared" si="4"/>
        <v/>
      </c>
    </row>
    <row r="119" spans="1:11" x14ac:dyDescent="0.15">
      <c r="A119" s="122"/>
      <c r="B119" s="2"/>
      <c r="C119" s="2"/>
      <c r="D119" s="115"/>
      <c r="E119" s="115" t="str">
        <f t="shared" si="5"/>
        <v/>
      </c>
      <c r="K119" s="92" t="str">
        <f t="shared" si="4"/>
        <v/>
      </c>
    </row>
    <row r="120" spans="1:11" x14ac:dyDescent="0.15">
      <c r="A120" s="122"/>
      <c r="B120" s="2"/>
      <c r="C120" s="2"/>
      <c r="D120" s="115"/>
      <c r="E120" s="115"/>
      <c r="K120" s="92" t="str">
        <f t="shared" si="4"/>
        <v/>
      </c>
    </row>
    <row r="121" spans="1:11" x14ac:dyDescent="0.15">
      <c r="A121" s="122"/>
      <c r="B121" s="2"/>
      <c r="C121" s="2"/>
      <c r="D121" s="115"/>
      <c r="E121" s="115"/>
      <c r="K121" s="92" t="str">
        <f t="shared" si="4"/>
        <v/>
      </c>
    </row>
    <row r="122" spans="1:11" x14ac:dyDescent="0.15">
      <c r="A122" s="122"/>
      <c r="B122" s="2"/>
      <c r="C122" s="2"/>
      <c r="D122" s="115"/>
      <c r="E122" s="115"/>
      <c r="K122" s="92" t="str">
        <f t="shared" si="4"/>
        <v/>
      </c>
    </row>
    <row r="123" spans="1:11" x14ac:dyDescent="0.15">
      <c r="A123" s="122"/>
      <c r="B123" s="2"/>
      <c r="C123" s="2"/>
      <c r="D123" s="115"/>
      <c r="E123" s="115" t="str">
        <f t="shared" si="5"/>
        <v/>
      </c>
      <c r="K123" s="92" t="str">
        <f t="shared" si="4"/>
        <v/>
      </c>
    </row>
    <row r="124" spans="1:11" x14ac:dyDescent="0.15">
      <c r="A124" s="122"/>
      <c r="B124" s="2"/>
      <c r="C124" s="2"/>
      <c r="D124" s="115"/>
      <c r="E124" s="115" t="str">
        <f t="shared" si="5"/>
        <v/>
      </c>
      <c r="K124" s="92" t="str">
        <f t="shared" si="4"/>
        <v/>
      </c>
    </row>
    <row r="125" spans="1:11" x14ac:dyDescent="0.15">
      <c r="A125" s="122"/>
      <c r="B125" s="2"/>
      <c r="C125" s="2"/>
      <c r="D125" s="115"/>
      <c r="E125" s="115" t="str">
        <f t="shared" si="5"/>
        <v/>
      </c>
      <c r="K125" s="92" t="str">
        <f t="shared" si="4"/>
        <v/>
      </c>
    </row>
    <row r="126" spans="1:11" x14ac:dyDescent="0.15">
      <c r="A126" s="122"/>
      <c r="B126" s="2"/>
      <c r="C126" s="2"/>
      <c r="D126" s="115"/>
      <c r="E126" s="115" t="str">
        <f t="shared" si="5"/>
        <v/>
      </c>
      <c r="K126" s="92" t="str">
        <f t="shared" si="4"/>
        <v/>
      </c>
    </row>
    <row r="127" spans="1:11" x14ac:dyDescent="0.15">
      <c r="A127" s="122"/>
      <c r="B127" s="2"/>
      <c r="C127" s="2"/>
      <c r="D127" s="115"/>
      <c r="E127" s="115" t="str">
        <f t="shared" si="5"/>
        <v/>
      </c>
      <c r="K127" s="92" t="str">
        <f t="shared" si="4"/>
        <v/>
      </c>
    </row>
    <row r="128" spans="1:11" x14ac:dyDescent="0.15">
      <c r="E128" s="92" t="str">
        <f t="shared" si="5"/>
        <v/>
      </c>
      <c r="K128" s="92" t="str">
        <f t="shared" si="4"/>
        <v/>
      </c>
    </row>
    <row r="129" spans="5:11" x14ac:dyDescent="0.15">
      <c r="E129" s="92" t="str">
        <f t="shared" si="5"/>
        <v/>
      </c>
      <c r="K129" s="92" t="str">
        <f t="shared" si="4"/>
        <v/>
      </c>
    </row>
    <row r="130" spans="5:11" x14ac:dyDescent="0.15">
      <c r="E130" s="92" t="str">
        <f t="shared" si="5"/>
        <v/>
      </c>
      <c r="K130" s="92" t="str">
        <f t="shared" si="4"/>
        <v/>
      </c>
    </row>
    <row r="131" spans="5:11" x14ac:dyDescent="0.15">
      <c r="E131" s="92" t="str">
        <f t="shared" si="5"/>
        <v/>
      </c>
      <c r="K131" s="92" t="str">
        <f t="shared" si="4"/>
        <v/>
      </c>
    </row>
    <row r="132" spans="5:11" x14ac:dyDescent="0.15">
      <c r="E132" s="92" t="str">
        <f t="shared" si="5"/>
        <v/>
      </c>
      <c r="K132" s="92" t="str">
        <f t="shared" si="4"/>
        <v/>
      </c>
    </row>
    <row r="133" spans="5:11" x14ac:dyDescent="0.15">
      <c r="E133" s="92" t="str">
        <f t="shared" si="5"/>
        <v/>
      </c>
      <c r="K133" s="92" t="str">
        <f t="shared" si="4"/>
        <v/>
      </c>
    </row>
    <row r="134" spans="5:11" x14ac:dyDescent="0.15">
      <c r="E134" s="92" t="str">
        <f t="shared" si="5"/>
        <v/>
      </c>
      <c r="K134" s="92" t="str">
        <f t="shared" si="4"/>
        <v/>
      </c>
    </row>
    <row r="135" spans="5:11" x14ac:dyDescent="0.15">
      <c r="E135" s="92" t="str">
        <f t="shared" si="5"/>
        <v/>
      </c>
      <c r="K135" s="92" t="str">
        <f t="shared" si="4"/>
        <v/>
      </c>
    </row>
    <row r="136" spans="5:11" x14ac:dyDescent="0.15">
      <c r="E136" s="92" t="str">
        <f t="shared" ref="E136:E199" si="6">IF(D136="","",D136+E135)</f>
        <v/>
      </c>
      <c r="K136" s="92" t="str">
        <f t="shared" ref="K136:K199" si="7">IF(J136="","",J136+K135)</f>
        <v/>
      </c>
    </row>
    <row r="137" spans="5:11" x14ac:dyDescent="0.15">
      <c r="E137" s="92" t="str">
        <f t="shared" si="6"/>
        <v/>
      </c>
      <c r="K137" s="92" t="str">
        <f t="shared" si="7"/>
        <v/>
      </c>
    </row>
    <row r="138" spans="5:11" x14ac:dyDescent="0.15">
      <c r="E138" s="92" t="str">
        <f t="shared" si="6"/>
        <v/>
      </c>
      <c r="K138" s="92" t="str">
        <f t="shared" si="7"/>
        <v/>
      </c>
    </row>
    <row r="139" spans="5:11" x14ac:dyDescent="0.15">
      <c r="E139" s="92" t="str">
        <f t="shared" si="6"/>
        <v/>
      </c>
      <c r="K139" s="92" t="str">
        <f t="shared" si="7"/>
        <v/>
      </c>
    </row>
    <row r="140" spans="5:11" x14ac:dyDescent="0.15">
      <c r="E140" s="92" t="str">
        <f t="shared" si="6"/>
        <v/>
      </c>
      <c r="K140" s="92" t="str">
        <f t="shared" si="7"/>
        <v/>
      </c>
    </row>
    <row r="141" spans="5:11" x14ac:dyDescent="0.15">
      <c r="E141" s="92" t="str">
        <f t="shared" si="6"/>
        <v/>
      </c>
      <c r="K141" s="92" t="str">
        <f t="shared" si="7"/>
        <v/>
      </c>
    </row>
    <row r="142" spans="5:11" x14ac:dyDescent="0.15">
      <c r="E142" s="92" t="str">
        <f t="shared" si="6"/>
        <v/>
      </c>
      <c r="K142" s="92" t="str">
        <f t="shared" si="7"/>
        <v/>
      </c>
    </row>
    <row r="143" spans="5:11" x14ac:dyDescent="0.15">
      <c r="E143" s="92" t="str">
        <f t="shared" si="6"/>
        <v/>
      </c>
      <c r="K143" s="92" t="str">
        <f t="shared" si="7"/>
        <v/>
      </c>
    </row>
    <row r="144" spans="5:11" x14ac:dyDescent="0.15">
      <c r="E144" s="92" t="str">
        <f t="shared" si="6"/>
        <v/>
      </c>
      <c r="K144" s="92" t="str">
        <f t="shared" si="7"/>
        <v/>
      </c>
    </row>
    <row r="145" spans="5:11" x14ac:dyDescent="0.15">
      <c r="E145" s="92" t="str">
        <f t="shared" si="6"/>
        <v/>
      </c>
      <c r="K145" s="92" t="str">
        <f t="shared" si="7"/>
        <v/>
      </c>
    </row>
    <row r="146" spans="5:11" x14ac:dyDescent="0.15">
      <c r="E146" s="92" t="str">
        <f t="shared" si="6"/>
        <v/>
      </c>
      <c r="K146" s="92" t="str">
        <f t="shared" si="7"/>
        <v/>
      </c>
    </row>
    <row r="147" spans="5:11" x14ac:dyDescent="0.15">
      <c r="E147" s="92" t="str">
        <f t="shared" si="6"/>
        <v/>
      </c>
      <c r="K147" s="92" t="str">
        <f t="shared" si="7"/>
        <v/>
      </c>
    </row>
    <row r="148" spans="5:11" x14ac:dyDescent="0.15">
      <c r="E148" s="92" t="str">
        <f t="shared" si="6"/>
        <v/>
      </c>
      <c r="K148" s="92" t="str">
        <f t="shared" si="7"/>
        <v/>
      </c>
    </row>
    <row r="149" spans="5:11" x14ac:dyDescent="0.15">
      <c r="E149" s="92" t="str">
        <f t="shared" si="6"/>
        <v/>
      </c>
      <c r="K149" s="92" t="str">
        <f t="shared" si="7"/>
        <v/>
      </c>
    </row>
    <row r="150" spans="5:11" x14ac:dyDescent="0.15">
      <c r="E150" s="92" t="str">
        <f t="shared" si="6"/>
        <v/>
      </c>
      <c r="K150" s="92" t="str">
        <f t="shared" si="7"/>
        <v/>
      </c>
    </row>
    <row r="151" spans="5:11" x14ac:dyDescent="0.15">
      <c r="E151" s="92" t="str">
        <f t="shared" si="6"/>
        <v/>
      </c>
      <c r="K151" s="92" t="str">
        <f t="shared" si="7"/>
        <v/>
      </c>
    </row>
    <row r="152" spans="5:11" x14ac:dyDescent="0.15">
      <c r="E152" s="92" t="str">
        <f t="shared" si="6"/>
        <v/>
      </c>
      <c r="K152" s="92" t="str">
        <f t="shared" si="7"/>
        <v/>
      </c>
    </row>
    <row r="153" spans="5:11" x14ac:dyDescent="0.15">
      <c r="E153" s="92" t="str">
        <f t="shared" si="6"/>
        <v/>
      </c>
      <c r="K153" s="92" t="str">
        <f t="shared" si="7"/>
        <v/>
      </c>
    </row>
    <row r="154" spans="5:11" x14ac:dyDescent="0.15">
      <c r="E154" s="92" t="str">
        <f t="shared" si="6"/>
        <v/>
      </c>
      <c r="K154" s="92" t="str">
        <f t="shared" si="7"/>
        <v/>
      </c>
    </row>
    <row r="155" spans="5:11" x14ac:dyDescent="0.15">
      <c r="E155" s="92" t="str">
        <f t="shared" si="6"/>
        <v/>
      </c>
      <c r="K155" s="92" t="str">
        <f t="shared" si="7"/>
        <v/>
      </c>
    </row>
    <row r="156" spans="5:11" x14ac:dyDescent="0.15">
      <c r="E156" s="92" t="str">
        <f t="shared" si="6"/>
        <v/>
      </c>
      <c r="K156" s="92" t="str">
        <f t="shared" si="7"/>
        <v/>
      </c>
    </row>
    <row r="157" spans="5:11" x14ac:dyDescent="0.15">
      <c r="E157" s="92" t="str">
        <f t="shared" si="6"/>
        <v/>
      </c>
      <c r="K157" s="92" t="str">
        <f t="shared" si="7"/>
        <v/>
      </c>
    </row>
    <row r="158" spans="5:11" x14ac:dyDescent="0.15">
      <c r="E158" s="92" t="str">
        <f t="shared" si="6"/>
        <v/>
      </c>
      <c r="K158" s="92" t="str">
        <f t="shared" si="7"/>
        <v/>
      </c>
    </row>
    <row r="159" spans="5:11" x14ac:dyDescent="0.15">
      <c r="E159" s="92" t="str">
        <f t="shared" si="6"/>
        <v/>
      </c>
      <c r="K159" s="92" t="str">
        <f t="shared" si="7"/>
        <v/>
      </c>
    </row>
    <row r="160" spans="5:11" x14ac:dyDescent="0.15">
      <c r="E160" s="92" t="str">
        <f t="shared" si="6"/>
        <v/>
      </c>
      <c r="K160" s="92" t="str">
        <f t="shared" si="7"/>
        <v/>
      </c>
    </row>
    <row r="161" spans="5:11" x14ac:dyDescent="0.15">
      <c r="E161" s="92" t="str">
        <f t="shared" si="6"/>
        <v/>
      </c>
      <c r="K161" s="92" t="str">
        <f t="shared" si="7"/>
        <v/>
      </c>
    </row>
    <row r="162" spans="5:11" x14ac:dyDescent="0.15">
      <c r="E162" s="92" t="str">
        <f t="shared" si="6"/>
        <v/>
      </c>
      <c r="K162" s="92" t="str">
        <f t="shared" si="7"/>
        <v/>
      </c>
    </row>
    <row r="163" spans="5:11" x14ac:dyDescent="0.15">
      <c r="E163" s="92" t="str">
        <f t="shared" si="6"/>
        <v/>
      </c>
      <c r="K163" s="92" t="str">
        <f t="shared" si="7"/>
        <v/>
      </c>
    </row>
    <row r="164" spans="5:11" x14ac:dyDescent="0.15">
      <c r="E164" s="92" t="str">
        <f t="shared" si="6"/>
        <v/>
      </c>
      <c r="K164" s="92" t="str">
        <f t="shared" si="7"/>
        <v/>
      </c>
    </row>
    <row r="165" spans="5:11" x14ac:dyDescent="0.15">
      <c r="E165" s="92" t="str">
        <f t="shared" si="6"/>
        <v/>
      </c>
      <c r="K165" s="92" t="str">
        <f t="shared" si="7"/>
        <v/>
      </c>
    </row>
    <row r="166" spans="5:11" x14ac:dyDescent="0.15">
      <c r="E166" s="92" t="str">
        <f t="shared" si="6"/>
        <v/>
      </c>
      <c r="K166" s="92" t="str">
        <f t="shared" si="7"/>
        <v/>
      </c>
    </row>
    <row r="167" spans="5:11" x14ac:dyDescent="0.15">
      <c r="E167" s="92" t="str">
        <f t="shared" si="6"/>
        <v/>
      </c>
      <c r="K167" s="92" t="str">
        <f t="shared" si="7"/>
        <v/>
      </c>
    </row>
    <row r="168" spans="5:11" x14ac:dyDescent="0.15">
      <c r="E168" s="92" t="str">
        <f t="shared" si="6"/>
        <v/>
      </c>
      <c r="K168" s="92" t="str">
        <f t="shared" si="7"/>
        <v/>
      </c>
    </row>
    <row r="169" spans="5:11" x14ac:dyDescent="0.15">
      <c r="E169" s="92" t="str">
        <f t="shared" si="6"/>
        <v/>
      </c>
      <c r="K169" s="92" t="str">
        <f t="shared" si="7"/>
        <v/>
      </c>
    </row>
    <row r="170" spans="5:11" x14ac:dyDescent="0.15">
      <c r="E170" s="92" t="str">
        <f t="shared" si="6"/>
        <v/>
      </c>
      <c r="K170" s="92" t="str">
        <f t="shared" si="7"/>
        <v/>
      </c>
    </row>
    <row r="171" spans="5:11" x14ac:dyDescent="0.15">
      <c r="E171" s="92" t="str">
        <f t="shared" si="6"/>
        <v/>
      </c>
      <c r="K171" s="92" t="str">
        <f t="shared" si="7"/>
        <v/>
      </c>
    </row>
    <row r="172" spans="5:11" x14ac:dyDescent="0.15">
      <c r="E172" s="92" t="str">
        <f t="shared" si="6"/>
        <v/>
      </c>
      <c r="K172" s="92" t="str">
        <f t="shared" si="7"/>
        <v/>
      </c>
    </row>
    <row r="173" spans="5:11" x14ac:dyDescent="0.15">
      <c r="E173" s="92" t="str">
        <f t="shared" si="6"/>
        <v/>
      </c>
      <c r="K173" s="92" t="str">
        <f t="shared" si="7"/>
        <v/>
      </c>
    </row>
    <row r="174" spans="5:11" x14ac:dyDescent="0.15">
      <c r="E174" s="92" t="str">
        <f t="shared" si="6"/>
        <v/>
      </c>
      <c r="K174" s="92" t="str">
        <f t="shared" si="7"/>
        <v/>
      </c>
    </row>
    <row r="175" spans="5:11" x14ac:dyDescent="0.15">
      <c r="E175" s="92" t="str">
        <f t="shared" si="6"/>
        <v/>
      </c>
      <c r="K175" s="92" t="str">
        <f t="shared" si="7"/>
        <v/>
      </c>
    </row>
    <row r="176" spans="5:11" x14ac:dyDescent="0.15">
      <c r="E176" s="92" t="str">
        <f t="shared" si="6"/>
        <v/>
      </c>
      <c r="K176" s="92" t="str">
        <f t="shared" si="7"/>
        <v/>
      </c>
    </row>
    <row r="177" spans="5:11" x14ac:dyDescent="0.15">
      <c r="E177" s="92" t="str">
        <f t="shared" si="6"/>
        <v/>
      </c>
      <c r="K177" s="92" t="str">
        <f t="shared" si="7"/>
        <v/>
      </c>
    </row>
    <row r="178" spans="5:11" x14ac:dyDescent="0.15">
      <c r="E178" s="92" t="str">
        <f t="shared" si="6"/>
        <v/>
      </c>
      <c r="K178" s="92" t="str">
        <f t="shared" si="7"/>
        <v/>
      </c>
    </row>
    <row r="179" spans="5:11" x14ac:dyDescent="0.15">
      <c r="E179" s="92" t="str">
        <f t="shared" si="6"/>
        <v/>
      </c>
      <c r="K179" s="92" t="str">
        <f t="shared" si="7"/>
        <v/>
      </c>
    </row>
    <row r="180" spans="5:11" x14ac:dyDescent="0.15">
      <c r="E180" s="92" t="str">
        <f t="shared" si="6"/>
        <v/>
      </c>
      <c r="K180" s="92" t="str">
        <f t="shared" si="7"/>
        <v/>
      </c>
    </row>
    <row r="181" spans="5:11" x14ac:dyDescent="0.15">
      <c r="E181" s="92" t="str">
        <f t="shared" si="6"/>
        <v/>
      </c>
      <c r="K181" s="92" t="str">
        <f t="shared" si="7"/>
        <v/>
      </c>
    </row>
    <row r="182" spans="5:11" x14ac:dyDescent="0.15">
      <c r="E182" s="92" t="str">
        <f t="shared" si="6"/>
        <v/>
      </c>
      <c r="K182" s="92" t="str">
        <f t="shared" si="7"/>
        <v/>
      </c>
    </row>
    <row r="183" spans="5:11" x14ac:dyDescent="0.15">
      <c r="E183" s="92" t="str">
        <f t="shared" si="6"/>
        <v/>
      </c>
      <c r="K183" s="92" t="str">
        <f t="shared" si="7"/>
        <v/>
      </c>
    </row>
    <row r="184" spans="5:11" x14ac:dyDescent="0.15">
      <c r="E184" s="92" t="str">
        <f t="shared" si="6"/>
        <v/>
      </c>
      <c r="K184" s="92" t="str">
        <f t="shared" si="7"/>
        <v/>
      </c>
    </row>
    <row r="185" spans="5:11" x14ac:dyDescent="0.15">
      <c r="E185" s="92" t="str">
        <f t="shared" si="6"/>
        <v/>
      </c>
      <c r="K185" s="92" t="str">
        <f t="shared" si="7"/>
        <v/>
      </c>
    </row>
    <row r="186" spans="5:11" x14ac:dyDescent="0.15">
      <c r="E186" s="92" t="str">
        <f t="shared" si="6"/>
        <v/>
      </c>
      <c r="K186" s="92" t="str">
        <f t="shared" si="7"/>
        <v/>
      </c>
    </row>
    <row r="187" spans="5:11" x14ac:dyDescent="0.15">
      <c r="E187" s="92" t="str">
        <f t="shared" si="6"/>
        <v/>
      </c>
      <c r="K187" s="92" t="str">
        <f t="shared" si="7"/>
        <v/>
      </c>
    </row>
    <row r="188" spans="5:11" x14ac:dyDescent="0.15">
      <c r="E188" s="92" t="str">
        <f t="shared" si="6"/>
        <v/>
      </c>
      <c r="K188" s="92" t="str">
        <f t="shared" si="7"/>
        <v/>
      </c>
    </row>
    <row r="189" spans="5:11" x14ac:dyDescent="0.15">
      <c r="E189" s="92" t="str">
        <f t="shared" si="6"/>
        <v/>
      </c>
      <c r="K189" s="92" t="str">
        <f t="shared" si="7"/>
        <v/>
      </c>
    </row>
    <row r="190" spans="5:11" x14ac:dyDescent="0.15">
      <c r="E190" s="92" t="str">
        <f t="shared" si="6"/>
        <v/>
      </c>
      <c r="K190" s="92" t="str">
        <f t="shared" si="7"/>
        <v/>
      </c>
    </row>
    <row r="191" spans="5:11" x14ac:dyDescent="0.15">
      <c r="E191" s="92" t="str">
        <f t="shared" si="6"/>
        <v/>
      </c>
      <c r="K191" s="92" t="str">
        <f t="shared" si="7"/>
        <v/>
      </c>
    </row>
    <row r="192" spans="5:11" x14ac:dyDescent="0.15">
      <c r="E192" s="92" t="str">
        <f t="shared" si="6"/>
        <v/>
      </c>
      <c r="K192" s="92" t="str">
        <f t="shared" si="7"/>
        <v/>
      </c>
    </row>
    <row r="193" spans="5:11" x14ac:dyDescent="0.15">
      <c r="E193" s="92" t="str">
        <f t="shared" si="6"/>
        <v/>
      </c>
      <c r="K193" s="92" t="str">
        <f t="shared" si="7"/>
        <v/>
      </c>
    </row>
    <row r="194" spans="5:11" x14ac:dyDescent="0.15">
      <c r="E194" s="92" t="str">
        <f t="shared" si="6"/>
        <v/>
      </c>
      <c r="K194" s="92" t="str">
        <f t="shared" si="7"/>
        <v/>
      </c>
    </row>
    <row r="195" spans="5:11" x14ac:dyDescent="0.15">
      <c r="E195" s="92" t="str">
        <f t="shared" si="6"/>
        <v/>
      </c>
      <c r="K195" s="92" t="str">
        <f t="shared" si="7"/>
        <v/>
      </c>
    </row>
    <row r="196" spans="5:11" x14ac:dyDescent="0.15">
      <c r="E196" s="92" t="str">
        <f t="shared" si="6"/>
        <v/>
      </c>
      <c r="K196" s="92" t="str">
        <f t="shared" si="7"/>
        <v/>
      </c>
    </row>
    <row r="197" spans="5:11" x14ac:dyDescent="0.15">
      <c r="E197" s="92" t="str">
        <f t="shared" si="6"/>
        <v/>
      </c>
      <c r="K197" s="92" t="str">
        <f t="shared" si="7"/>
        <v/>
      </c>
    </row>
    <row r="198" spans="5:11" x14ac:dyDescent="0.15">
      <c r="E198" s="92" t="str">
        <f t="shared" si="6"/>
        <v/>
      </c>
      <c r="K198" s="92" t="str">
        <f t="shared" si="7"/>
        <v/>
      </c>
    </row>
    <row r="199" spans="5:11" x14ac:dyDescent="0.15">
      <c r="E199" s="92" t="str">
        <f t="shared" si="6"/>
        <v/>
      </c>
      <c r="K199" s="92" t="str">
        <f t="shared" si="7"/>
        <v/>
      </c>
    </row>
    <row r="200" spans="5:11" x14ac:dyDescent="0.15">
      <c r="E200" s="92" t="str">
        <f t="shared" ref="E200:E263" si="8">IF(D200="","",D200+E199)</f>
        <v/>
      </c>
      <c r="K200" s="92" t="str">
        <f t="shared" ref="K200:K263" si="9">IF(J200="","",J200+K199)</f>
        <v/>
      </c>
    </row>
    <row r="201" spans="5:11" x14ac:dyDescent="0.15">
      <c r="E201" s="92" t="str">
        <f t="shared" si="8"/>
        <v/>
      </c>
      <c r="K201" s="92" t="str">
        <f t="shared" si="9"/>
        <v/>
      </c>
    </row>
    <row r="202" spans="5:11" x14ac:dyDescent="0.15">
      <c r="E202" s="92" t="str">
        <f t="shared" si="8"/>
        <v/>
      </c>
      <c r="K202" s="92" t="str">
        <f t="shared" si="9"/>
        <v/>
      </c>
    </row>
    <row r="203" spans="5:11" x14ac:dyDescent="0.15">
      <c r="E203" s="92" t="str">
        <f t="shared" si="8"/>
        <v/>
      </c>
      <c r="K203" s="92" t="str">
        <f t="shared" si="9"/>
        <v/>
      </c>
    </row>
    <row r="204" spans="5:11" x14ac:dyDescent="0.15">
      <c r="E204" s="92" t="str">
        <f t="shared" si="8"/>
        <v/>
      </c>
      <c r="K204" s="92" t="str">
        <f t="shared" si="9"/>
        <v/>
      </c>
    </row>
    <row r="205" spans="5:11" x14ac:dyDescent="0.15">
      <c r="E205" s="92" t="str">
        <f t="shared" si="8"/>
        <v/>
      </c>
      <c r="K205" s="92" t="str">
        <f t="shared" si="9"/>
        <v/>
      </c>
    </row>
    <row r="206" spans="5:11" x14ac:dyDescent="0.15">
      <c r="E206" s="92" t="str">
        <f t="shared" si="8"/>
        <v/>
      </c>
      <c r="K206" s="92" t="str">
        <f t="shared" si="9"/>
        <v/>
      </c>
    </row>
    <row r="207" spans="5:11" x14ac:dyDescent="0.15">
      <c r="E207" s="92" t="str">
        <f t="shared" si="8"/>
        <v/>
      </c>
      <c r="K207" s="92" t="str">
        <f t="shared" si="9"/>
        <v/>
      </c>
    </row>
    <row r="208" spans="5:11" x14ac:dyDescent="0.15">
      <c r="E208" s="92" t="str">
        <f t="shared" si="8"/>
        <v/>
      </c>
      <c r="K208" s="92" t="str">
        <f t="shared" si="9"/>
        <v/>
      </c>
    </row>
    <row r="209" spans="5:11" x14ac:dyDescent="0.15">
      <c r="E209" s="92" t="str">
        <f t="shared" si="8"/>
        <v/>
      </c>
      <c r="K209" s="92" t="str">
        <f t="shared" si="9"/>
        <v/>
      </c>
    </row>
    <row r="210" spans="5:11" x14ac:dyDescent="0.15">
      <c r="E210" s="92" t="str">
        <f t="shared" si="8"/>
        <v/>
      </c>
      <c r="K210" s="92" t="str">
        <f t="shared" si="9"/>
        <v/>
      </c>
    </row>
    <row r="211" spans="5:11" x14ac:dyDescent="0.15">
      <c r="E211" s="92" t="str">
        <f t="shared" si="8"/>
        <v/>
      </c>
      <c r="K211" s="92" t="str">
        <f t="shared" si="9"/>
        <v/>
      </c>
    </row>
    <row r="212" spans="5:11" x14ac:dyDescent="0.15">
      <c r="E212" s="92" t="str">
        <f t="shared" si="8"/>
        <v/>
      </c>
      <c r="K212" s="92" t="str">
        <f t="shared" si="9"/>
        <v/>
      </c>
    </row>
    <row r="213" spans="5:11" x14ac:dyDescent="0.15">
      <c r="E213" s="92" t="str">
        <f t="shared" si="8"/>
        <v/>
      </c>
      <c r="K213" s="92" t="str">
        <f t="shared" si="9"/>
        <v/>
      </c>
    </row>
    <row r="214" spans="5:11" x14ac:dyDescent="0.15">
      <c r="E214" s="92" t="str">
        <f t="shared" si="8"/>
        <v/>
      </c>
      <c r="K214" s="92" t="str">
        <f t="shared" si="9"/>
        <v/>
      </c>
    </row>
    <row r="215" spans="5:11" x14ac:dyDescent="0.15">
      <c r="E215" s="92" t="str">
        <f t="shared" si="8"/>
        <v/>
      </c>
      <c r="K215" s="92" t="str">
        <f t="shared" si="9"/>
        <v/>
      </c>
    </row>
    <row r="216" spans="5:11" x14ac:dyDescent="0.15">
      <c r="E216" s="92" t="str">
        <f t="shared" si="8"/>
        <v/>
      </c>
      <c r="K216" s="92" t="str">
        <f t="shared" si="9"/>
        <v/>
      </c>
    </row>
    <row r="217" spans="5:11" x14ac:dyDescent="0.15">
      <c r="E217" s="92" t="str">
        <f t="shared" si="8"/>
        <v/>
      </c>
      <c r="K217" s="92" t="str">
        <f t="shared" si="9"/>
        <v/>
      </c>
    </row>
    <row r="218" spans="5:11" x14ac:dyDescent="0.15">
      <c r="E218" s="92" t="str">
        <f t="shared" si="8"/>
        <v/>
      </c>
      <c r="K218" s="92" t="str">
        <f t="shared" si="9"/>
        <v/>
      </c>
    </row>
    <row r="219" spans="5:11" x14ac:dyDescent="0.15">
      <c r="E219" s="92" t="str">
        <f t="shared" si="8"/>
        <v/>
      </c>
      <c r="K219" s="92" t="str">
        <f t="shared" si="9"/>
        <v/>
      </c>
    </row>
    <row r="220" spans="5:11" x14ac:dyDescent="0.15">
      <c r="E220" s="92" t="str">
        <f t="shared" si="8"/>
        <v/>
      </c>
      <c r="K220" s="92" t="str">
        <f t="shared" si="9"/>
        <v/>
      </c>
    </row>
    <row r="221" spans="5:11" x14ac:dyDescent="0.15">
      <c r="E221" s="92" t="str">
        <f t="shared" si="8"/>
        <v/>
      </c>
      <c r="K221" s="92" t="str">
        <f t="shared" si="9"/>
        <v/>
      </c>
    </row>
    <row r="222" spans="5:11" x14ac:dyDescent="0.15">
      <c r="E222" s="92" t="str">
        <f t="shared" si="8"/>
        <v/>
      </c>
      <c r="K222" s="92" t="str">
        <f t="shared" si="9"/>
        <v/>
      </c>
    </row>
    <row r="223" spans="5:11" x14ac:dyDescent="0.15">
      <c r="E223" s="92" t="str">
        <f t="shared" si="8"/>
        <v/>
      </c>
      <c r="K223" s="92" t="str">
        <f t="shared" si="9"/>
        <v/>
      </c>
    </row>
    <row r="224" spans="5:11" x14ac:dyDescent="0.15">
      <c r="E224" s="92" t="str">
        <f t="shared" si="8"/>
        <v/>
      </c>
      <c r="K224" s="92" t="str">
        <f t="shared" si="9"/>
        <v/>
      </c>
    </row>
    <row r="225" spans="5:11" x14ac:dyDescent="0.15">
      <c r="E225" s="92" t="str">
        <f t="shared" si="8"/>
        <v/>
      </c>
      <c r="K225" s="92" t="str">
        <f t="shared" si="9"/>
        <v/>
      </c>
    </row>
    <row r="226" spans="5:11" x14ac:dyDescent="0.15">
      <c r="E226" s="92" t="str">
        <f t="shared" si="8"/>
        <v/>
      </c>
      <c r="K226" s="92" t="str">
        <f t="shared" si="9"/>
        <v/>
      </c>
    </row>
    <row r="227" spans="5:11" x14ac:dyDescent="0.15">
      <c r="E227" s="92" t="str">
        <f t="shared" si="8"/>
        <v/>
      </c>
      <c r="K227" s="92" t="str">
        <f t="shared" si="9"/>
        <v/>
      </c>
    </row>
    <row r="228" spans="5:11" x14ac:dyDescent="0.15">
      <c r="E228" s="92" t="str">
        <f t="shared" si="8"/>
        <v/>
      </c>
      <c r="K228" s="92" t="str">
        <f t="shared" si="9"/>
        <v/>
      </c>
    </row>
    <row r="229" spans="5:11" x14ac:dyDescent="0.15">
      <c r="E229" s="92" t="str">
        <f t="shared" si="8"/>
        <v/>
      </c>
      <c r="K229" s="92" t="str">
        <f t="shared" si="9"/>
        <v/>
      </c>
    </row>
    <row r="230" spans="5:11" x14ac:dyDescent="0.15">
      <c r="E230" s="92" t="str">
        <f t="shared" si="8"/>
        <v/>
      </c>
      <c r="K230" s="92" t="str">
        <f t="shared" si="9"/>
        <v/>
      </c>
    </row>
    <row r="231" spans="5:11" x14ac:dyDescent="0.15">
      <c r="E231" s="92" t="str">
        <f t="shared" si="8"/>
        <v/>
      </c>
      <c r="K231" s="92" t="str">
        <f t="shared" si="9"/>
        <v/>
      </c>
    </row>
    <row r="232" spans="5:11" x14ac:dyDescent="0.15">
      <c r="E232" s="92" t="str">
        <f t="shared" si="8"/>
        <v/>
      </c>
      <c r="K232" s="92" t="str">
        <f t="shared" si="9"/>
        <v/>
      </c>
    </row>
    <row r="233" spans="5:11" x14ac:dyDescent="0.15">
      <c r="E233" s="92" t="str">
        <f t="shared" si="8"/>
        <v/>
      </c>
      <c r="K233" s="92" t="str">
        <f t="shared" si="9"/>
        <v/>
      </c>
    </row>
    <row r="234" spans="5:11" x14ac:dyDescent="0.15">
      <c r="E234" s="92" t="str">
        <f t="shared" si="8"/>
        <v/>
      </c>
      <c r="K234" s="92" t="str">
        <f t="shared" si="9"/>
        <v/>
      </c>
    </row>
    <row r="235" spans="5:11" x14ac:dyDescent="0.15">
      <c r="E235" s="92" t="str">
        <f t="shared" si="8"/>
        <v/>
      </c>
      <c r="K235" s="92" t="str">
        <f t="shared" si="9"/>
        <v/>
      </c>
    </row>
    <row r="236" spans="5:11" x14ac:dyDescent="0.15">
      <c r="E236" s="92" t="str">
        <f t="shared" si="8"/>
        <v/>
      </c>
      <c r="K236" s="92" t="str">
        <f t="shared" si="9"/>
        <v/>
      </c>
    </row>
    <row r="237" spans="5:11" x14ac:dyDescent="0.15">
      <c r="E237" s="92" t="str">
        <f t="shared" si="8"/>
        <v/>
      </c>
      <c r="K237" s="92" t="str">
        <f t="shared" si="9"/>
        <v/>
      </c>
    </row>
    <row r="238" spans="5:11" x14ac:dyDescent="0.15">
      <c r="E238" s="92" t="str">
        <f t="shared" si="8"/>
        <v/>
      </c>
      <c r="K238" s="92" t="str">
        <f t="shared" si="9"/>
        <v/>
      </c>
    </row>
    <row r="239" spans="5:11" x14ac:dyDescent="0.15">
      <c r="E239" s="92" t="str">
        <f t="shared" si="8"/>
        <v/>
      </c>
      <c r="K239" s="92" t="str">
        <f t="shared" si="9"/>
        <v/>
      </c>
    </row>
    <row r="240" spans="5:11" x14ac:dyDescent="0.15">
      <c r="E240" s="92" t="str">
        <f t="shared" si="8"/>
        <v/>
      </c>
      <c r="K240" s="92" t="str">
        <f t="shared" si="9"/>
        <v/>
      </c>
    </row>
    <row r="241" spans="5:11" x14ac:dyDescent="0.15">
      <c r="E241" s="92" t="str">
        <f t="shared" si="8"/>
        <v/>
      </c>
      <c r="K241" s="92" t="str">
        <f t="shared" si="9"/>
        <v/>
      </c>
    </row>
    <row r="242" spans="5:11" x14ac:dyDescent="0.15">
      <c r="E242" s="92" t="str">
        <f t="shared" si="8"/>
        <v/>
      </c>
      <c r="K242" s="92" t="str">
        <f t="shared" si="9"/>
        <v/>
      </c>
    </row>
    <row r="243" spans="5:11" x14ac:dyDescent="0.15">
      <c r="E243" s="92" t="str">
        <f t="shared" si="8"/>
        <v/>
      </c>
      <c r="K243" s="92" t="str">
        <f t="shared" si="9"/>
        <v/>
      </c>
    </row>
    <row r="244" spans="5:11" x14ac:dyDescent="0.15">
      <c r="E244" s="92" t="str">
        <f t="shared" si="8"/>
        <v/>
      </c>
      <c r="K244" s="92" t="str">
        <f t="shared" si="9"/>
        <v/>
      </c>
    </row>
    <row r="245" spans="5:11" x14ac:dyDescent="0.15">
      <c r="E245" s="92" t="str">
        <f t="shared" si="8"/>
        <v/>
      </c>
      <c r="K245" s="92" t="str">
        <f t="shared" si="9"/>
        <v/>
      </c>
    </row>
    <row r="246" spans="5:11" x14ac:dyDescent="0.15">
      <c r="E246" s="92" t="str">
        <f t="shared" si="8"/>
        <v/>
      </c>
      <c r="K246" s="92" t="str">
        <f t="shared" si="9"/>
        <v/>
      </c>
    </row>
    <row r="247" spans="5:11" x14ac:dyDescent="0.15">
      <c r="E247" s="92" t="str">
        <f t="shared" si="8"/>
        <v/>
      </c>
      <c r="K247" s="92" t="str">
        <f t="shared" si="9"/>
        <v/>
      </c>
    </row>
    <row r="248" spans="5:11" x14ac:dyDescent="0.15">
      <c r="E248" s="92" t="str">
        <f t="shared" si="8"/>
        <v/>
      </c>
      <c r="K248" s="92" t="str">
        <f t="shared" si="9"/>
        <v/>
      </c>
    </row>
    <row r="249" spans="5:11" x14ac:dyDescent="0.15">
      <c r="E249" s="92" t="str">
        <f t="shared" si="8"/>
        <v/>
      </c>
      <c r="K249" s="92" t="str">
        <f t="shared" si="9"/>
        <v/>
      </c>
    </row>
    <row r="250" spans="5:11" x14ac:dyDescent="0.15">
      <c r="E250" s="92" t="str">
        <f t="shared" si="8"/>
        <v/>
      </c>
      <c r="K250" s="92" t="str">
        <f t="shared" si="9"/>
        <v/>
      </c>
    </row>
    <row r="251" spans="5:11" x14ac:dyDescent="0.15">
      <c r="E251" s="92" t="str">
        <f t="shared" si="8"/>
        <v/>
      </c>
      <c r="K251" s="92" t="str">
        <f t="shared" si="9"/>
        <v/>
      </c>
    </row>
    <row r="252" spans="5:11" x14ac:dyDescent="0.15">
      <c r="E252" s="92" t="str">
        <f t="shared" si="8"/>
        <v/>
      </c>
      <c r="K252" s="92" t="str">
        <f t="shared" si="9"/>
        <v/>
      </c>
    </row>
    <row r="253" spans="5:11" x14ac:dyDescent="0.15">
      <c r="E253" s="92" t="str">
        <f t="shared" si="8"/>
        <v/>
      </c>
      <c r="K253" s="92" t="str">
        <f t="shared" si="9"/>
        <v/>
      </c>
    </row>
    <row r="254" spans="5:11" x14ac:dyDescent="0.15">
      <c r="E254" s="92" t="str">
        <f t="shared" si="8"/>
        <v/>
      </c>
      <c r="K254" s="92" t="str">
        <f t="shared" si="9"/>
        <v/>
      </c>
    </row>
    <row r="255" spans="5:11" x14ac:dyDescent="0.15">
      <c r="E255" s="92" t="str">
        <f t="shared" si="8"/>
        <v/>
      </c>
      <c r="K255" s="92" t="str">
        <f t="shared" si="9"/>
        <v/>
      </c>
    </row>
    <row r="256" spans="5:11" x14ac:dyDescent="0.15">
      <c r="E256" s="92" t="str">
        <f t="shared" si="8"/>
        <v/>
      </c>
      <c r="K256" s="92" t="str">
        <f t="shared" si="9"/>
        <v/>
      </c>
    </row>
    <row r="257" spans="5:11" x14ac:dyDescent="0.15">
      <c r="E257" s="92" t="str">
        <f t="shared" si="8"/>
        <v/>
      </c>
      <c r="K257" s="92" t="str">
        <f t="shared" si="9"/>
        <v/>
      </c>
    </row>
    <row r="258" spans="5:11" x14ac:dyDescent="0.15">
      <c r="E258" s="92" t="str">
        <f t="shared" si="8"/>
        <v/>
      </c>
      <c r="K258" s="92" t="str">
        <f t="shared" si="9"/>
        <v/>
      </c>
    </row>
    <row r="259" spans="5:11" x14ac:dyDescent="0.15">
      <c r="E259" s="92" t="str">
        <f t="shared" si="8"/>
        <v/>
      </c>
      <c r="K259" s="92" t="str">
        <f t="shared" si="9"/>
        <v/>
      </c>
    </row>
    <row r="260" spans="5:11" x14ac:dyDescent="0.15">
      <c r="E260" s="92" t="str">
        <f t="shared" si="8"/>
        <v/>
      </c>
      <c r="K260" s="92" t="str">
        <f t="shared" si="9"/>
        <v/>
      </c>
    </row>
    <row r="261" spans="5:11" x14ac:dyDescent="0.15">
      <c r="E261" s="92" t="str">
        <f t="shared" si="8"/>
        <v/>
      </c>
      <c r="K261" s="92" t="str">
        <f t="shared" si="9"/>
        <v/>
      </c>
    </row>
    <row r="262" spans="5:11" x14ac:dyDescent="0.15">
      <c r="E262" s="92" t="str">
        <f t="shared" si="8"/>
        <v/>
      </c>
      <c r="K262" s="92" t="str">
        <f t="shared" si="9"/>
        <v/>
      </c>
    </row>
    <row r="263" spans="5:11" x14ac:dyDescent="0.15">
      <c r="E263" s="92" t="str">
        <f t="shared" si="8"/>
        <v/>
      </c>
      <c r="K263" s="92" t="str">
        <f t="shared" si="9"/>
        <v/>
      </c>
    </row>
    <row r="264" spans="5:11" x14ac:dyDescent="0.15">
      <c r="E264" s="92" t="str">
        <f t="shared" ref="E264:E327" si="10">IF(D264="","",D264+E263)</f>
        <v/>
      </c>
      <c r="K264" s="92" t="str">
        <f t="shared" ref="K264:K327" si="11">IF(J264="","",J264+K263)</f>
        <v/>
      </c>
    </row>
    <row r="265" spans="5:11" x14ac:dyDescent="0.15">
      <c r="E265" s="92" t="str">
        <f t="shared" si="10"/>
        <v/>
      </c>
      <c r="K265" s="92" t="str">
        <f t="shared" si="11"/>
        <v/>
      </c>
    </row>
    <row r="266" spans="5:11" x14ac:dyDescent="0.15">
      <c r="E266" s="92" t="str">
        <f t="shared" si="10"/>
        <v/>
      </c>
      <c r="K266" s="92" t="str">
        <f t="shared" si="11"/>
        <v/>
      </c>
    </row>
    <row r="267" spans="5:11" x14ac:dyDescent="0.15">
      <c r="E267" s="92" t="str">
        <f t="shared" si="10"/>
        <v/>
      </c>
      <c r="K267" s="92" t="str">
        <f t="shared" si="11"/>
        <v/>
      </c>
    </row>
    <row r="268" spans="5:11" x14ac:dyDescent="0.15">
      <c r="E268" s="92" t="str">
        <f t="shared" si="10"/>
        <v/>
      </c>
      <c r="K268" s="92" t="str">
        <f t="shared" si="11"/>
        <v/>
      </c>
    </row>
    <row r="269" spans="5:11" x14ac:dyDescent="0.15">
      <c r="E269" s="92" t="str">
        <f t="shared" si="10"/>
        <v/>
      </c>
      <c r="K269" s="92" t="str">
        <f t="shared" si="11"/>
        <v/>
      </c>
    </row>
    <row r="270" spans="5:11" x14ac:dyDescent="0.15">
      <c r="E270" s="92" t="str">
        <f t="shared" si="10"/>
        <v/>
      </c>
      <c r="K270" s="92" t="str">
        <f t="shared" si="11"/>
        <v/>
      </c>
    </row>
    <row r="271" spans="5:11" x14ac:dyDescent="0.15">
      <c r="E271" s="92" t="str">
        <f t="shared" si="10"/>
        <v/>
      </c>
      <c r="K271" s="92" t="str">
        <f t="shared" si="11"/>
        <v/>
      </c>
    </row>
    <row r="272" spans="5:11" x14ac:dyDescent="0.15">
      <c r="E272" s="92" t="str">
        <f t="shared" si="10"/>
        <v/>
      </c>
      <c r="K272" s="92" t="str">
        <f t="shared" si="11"/>
        <v/>
      </c>
    </row>
    <row r="273" spans="5:11" x14ac:dyDescent="0.15">
      <c r="E273" s="92" t="str">
        <f t="shared" si="10"/>
        <v/>
      </c>
      <c r="K273" s="92" t="str">
        <f t="shared" si="11"/>
        <v/>
      </c>
    </row>
    <row r="274" spans="5:11" x14ac:dyDescent="0.15">
      <c r="E274" s="92" t="str">
        <f t="shared" si="10"/>
        <v/>
      </c>
      <c r="K274" s="92" t="str">
        <f t="shared" si="11"/>
        <v/>
      </c>
    </row>
    <row r="275" spans="5:11" x14ac:dyDescent="0.15">
      <c r="E275" s="92" t="str">
        <f t="shared" si="10"/>
        <v/>
      </c>
      <c r="K275" s="92" t="str">
        <f t="shared" si="11"/>
        <v/>
      </c>
    </row>
    <row r="276" spans="5:11" x14ac:dyDescent="0.15">
      <c r="E276" s="92" t="str">
        <f t="shared" si="10"/>
        <v/>
      </c>
      <c r="K276" s="92" t="str">
        <f t="shared" si="11"/>
        <v/>
      </c>
    </row>
    <row r="277" spans="5:11" x14ac:dyDescent="0.15">
      <c r="E277" s="92" t="str">
        <f t="shared" si="10"/>
        <v/>
      </c>
      <c r="K277" s="92" t="str">
        <f t="shared" si="11"/>
        <v/>
      </c>
    </row>
    <row r="278" spans="5:11" x14ac:dyDescent="0.15">
      <c r="E278" s="92" t="str">
        <f t="shared" si="10"/>
        <v/>
      </c>
      <c r="K278" s="92" t="str">
        <f t="shared" si="11"/>
        <v/>
      </c>
    </row>
    <row r="279" spans="5:11" x14ac:dyDescent="0.15">
      <c r="E279" s="92" t="str">
        <f t="shared" si="10"/>
        <v/>
      </c>
      <c r="K279" s="92" t="str">
        <f t="shared" si="11"/>
        <v/>
      </c>
    </row>
    <row r="280" spans="5:11" x14ac:dyDescent="0.15">
      <c r="E280" s="92" t="str">
        <f t="shared" si="10"/>
        <v/>
      </c>
      <c r="K280" s="92" t="str">
        <f t="shared" si="11"/>
        <v/>
      </c>
    </row>
    <row r="281" spans="5:11" x14ac:dyDescent="0.15">
      <c r="E281" s="92" t="str">
        <f t="shared" si="10"/>
        <v/>
      </c>
      <c r="K281" s="92" t="str">
        <f t="shared" si="11"/>
        <v/>
      </c>
    </row>
    <row r="282" spans="5:11" x14ac:dyDescent="0.15">
      <c r="E282" s="92" t="str">
        <f t="shared" si="10"/>
        <v/>
      </c>
      <c r="K282" s="92" t="str">
        <f t="shared" si="11"/>
        <v/>
      </c>
    </row>
    <row r="283" spans="5:11" x14ac:dyDescent="0.15">
      <c r="E283" s="92" t="str">
        <f t="shared" si="10"/>
        <v/>
      </c>
      <c r="K283" s="92" t="str">
        <f t="shared" si="11"/>
        <v/>
      </c>
    </row>
    <row r="284" spans="5:11" x14ac:dyDescent="0.15">
      <c r="E284" s="92" t="str">
        <f t="shared" si="10"/>
        <v/>
      </c>
      <c r="K284" s="92" t="str">
        <f t="shared" si="11"/>
        <v/>
      </c>
    </row>
    <row r="285" spans="5:11" x14ac:dyDescent="0.15">
      <c r="E285" s="92" t="str">
        <f t="shared" si="10"/>
        <v/>
      </c>
      <c r="K285" s="92" t="str">
        <f t="shared" si="11"/>
        <v/>
      </c>
    </row>
    <row r="286" spans="5:11" x14ac:dyDescent="0.15">
      <c r="E286" s="92" t="str">
        <f t="shared" si="10"/>
        <v/>
      </c>
      <c r="K286" s="92" t="str">
        <f t="shared" si="11"/>
        <v/>
      </c>
    </row>
    <row r="287" spans="5:11" x14ac:dyDescent="0.15">
      <c r="E287" s="92" t="str">
        <f t="shared" si="10"/>
        <v/>
      </c>
      <c r="K287" s="92" t="str">
        <f t="shared" si="11"/>
        <v/>
      </c>
    </row>
    <row r="288" spans="5:11" x14ac:dyDescent="0.15">
      <c r="E288" s="92" t="str">
        <f t="shared" si="10"/>
        <v/>
      </c>
      <c r="K288" s="92" t="str">
        <f t="shared" si="11"/>
        <v/>
      </c>
    </row>
    <row r="289" spans="5:11" x14ac:dyDescent="0.15">
      <c r="E289" s="92" t="str">
        <f t="shared" si="10"/>
        <v/>
      </c>
      <c r="K289" s="92" t="str">
        <f t="shared" si="11"/>
        <v/>
      </c>
    </row>
    <row r="290" spans="5:11" x14ac:dyDescent="0.15">
      <c r="E290" s="92" t="str">
        <f t="shared" si="10"/>
        <v/>
      </c>
      <c r="K290" s="92" t="str">
        <f t="shared" si="11"/>
        <v/>
      </c>
    </row>
    <row r="291" spans="5:11" x14ac:dyDescent="0.15">
      <c r="E291" s="92" t="str">
        <f t="shared" si="10"/>
        <v/>
      </c>
      <c r="K291" s="92" t="str">
        <f t="shared" si="11"/>
        <v/>
      </c>
    </row>
    <row r="292" spans="5:11" x14ac:dyDescent="0.15">
      <c r="E292" s="92" t="str">
        <f t="shared" si="10"/>
        <v/>
      </c>
      <c r="K292" s="92" t="str">
        <f t="shared" si="11"/>
        <v/>
      </c>
    </row>
    <row r="293" spans="5:11" x14ac:dyDescent="0.15">
      <c r="E293" s="92" t="str">
        <f t="shared" si="10"/>
        <v/>
      </c>
      <c r="K293" s="92" t="str">
        <f t="shared" si="11"/>
        <v/>
      </c>
    </row>
    <row r="294" spans="5:11" x14ac:dyDescent="0.15">
      <c r="E294" s="92" t="str">
        <f t="shared" si="10"/>
        <v/>
      </c>
      <c r="K294" s="92" t="str">
        <f t="shared" si="11"/>
        <v/>
      </c>
    </row>
    <row r="295" spans="5:11" x14ac:dyDescent="0.15">
      <c r="E295" s="92" t="str">
        <f t="shared" si="10"/>
        <v/>
      </c>
      <c r="K295" s="92" t="str">
        <f t="shared" si="11"/>
        <v/>
      </c>
    </row>
    <row r="296" spans="5:11" x14ac:dyDescent="0.15">
      <c r="E296" s="92" t="str">
        <f t="shared" si="10"/>
        <v/>
      </c>
      <c r="K296" s="92" t="str">
        <f t="shared" si="11"/>
        <v/>
      </c>
    </row>
    <row r="297" spans="5:11" x14ac:dyDescent="0.15">
      <c r="E297" s="92" t="str">
        <f t="shared" si="10"/>
        <v/>
      </c>
      <c r="K297" s="92" t="str">
        <f t="shared" si="11"/>
        <v/>
      </c>
    </row>
    <row r="298" spans="5:11" x14ac:dyDescent="0.15">
      <c r="E298" s="92" t="str">
        <f t="shared" si="10"/>
        <v/>
      </c>
      <c r="K298" s="92" t="str">
        <f t="shared" si="11"/>
        <v/>
      </c>
    </row>
    <row r="299" spans="5:11" x14ac:dyDescent="0.15">
      <c r="E299" s="92" t="str">
        <f t="shared" si="10"/>
        <v/>
      </c>
      <c r="K299" s="92" t="str">
        <f t="shared" si="11"/>
        <v/>
      </c>
    </row>
    <row r="300" spans="5:11" x14ac:dyDescent="0.15">
      <c r="E300" s="92" t="str">
        <f t="shared" si="10"/>
        <v/>
      </c>
      <c r="K300" s="92" t="str">
        <f t="shared" si="11"/>
        <v/>
      </c>
    </row>
    <row r="301" spans="5:11" x14ac:dyDescent="0.15">
      <c r="E301" s="92" t="str">
        <f t="shared" si="10"/>
        <v/>
      </c>
      <c r="K301" s="92" t="str">
        <f t="shared" si="11"/>
        <v/>
      </c>
    </row>
    <row r="302" spans="5:11" x14ac:dyDescent="0.15">
      <c r="E302" s="92" t="str">
        <f t="shared" si="10"/>
        <v/>
      </c>
      <c r="K302" s="92" t="str">
        <f t="shared" si="11"/>
        <v/>
      </c>
    </row>
    <row r="303" spans="5:11" x14ac:dyDescent="0.15">
      <c r="E303" s="92" t="str">
        <f t="shared" si="10"/>
        <v/>
      </c>
      <c r="K303" s="92" t="str">
        <f t="shared" si="11"/>
        <v/>
      </c>
    </row>
    <row r="304" spans="5:11" x14ac:dyDescent="0.15">
      <c r="E304" s="92" t="str">
        <f t="shared" si="10"/>
        <v/>
      </c>
      <c r="K304" s="92" t="str">
        <f t="shared" si="11"/>
        <v/>
      </c>
    </row>
    <row r="305" spans="5:11" x14ac:dyDescent="0.15">
      <c r="E305" s="92" t="str">
        <f t="shared" si="10"/>
        <v/>
      </c>
      <c r="K305" s="92" t="str">
        <f t="shared" si="11"/>
        <v/>
      </c>
    </row>
    <row r="306" spans="5:11" x14ac:dyDescent="0.15">
      <c r="E306" s="92" t="str">
        <f t="shared" si="10"/>
        <v/>
      </c>
      <c r="K306" s="92" t="str">
        <f t="shared" si="11"/>
        <v/>
      </c>
    </row>
    <row r="307" spans="5:11" x14ac:dyDescent="0.15">
      <c r="E307" s="92" t="str">
        <f t="shared" si="10"/>
        <v/>
      </c>
      <c r="K307" s="92" t="str">
        <f t="shared" si="11"/>
        <v/>
      </c>
    </row>
    <row r="308" spans="5:11" x14ac:dyDescent="0.15">
      <c r="E308" s="92" t="str">
        <f t="shared" si="10"/>
        <v/>
      </c>
      <c r="K308" s="92" t="str">
        <f t="shared" si="11"/>
        <v/>
      </c>
    </row>
    <row r="309" spans="5:11" x14ac:dyDescent="0.15">
      <c r="E309" s="92" t="str">
        <f t="shared" si="10"/>
        <v/>
      </c>
      <c r="K309" s="92" t="str">
        <f t="shared" si="11"/>
        <v/>
      </c>
    </row>
    <row r="310" spans="5:11" x14ac:dyDescent="0.15">
      <c r="E310" s="92" t="str">
        <f t="shared" si="10"/>
        <v/>
      </c>
      <c r="K310" s="92" t="str">
        <f t="shared" si="11"/>
        <v/>
      </c>
    </row>
    <row r="311" spans="5:11" x14ac:dyDescent="0.15">
      <c r="E311" s="92" t="str">
        <f t="shared" si="10"/>
        <v/>
      </c>
      <c r="K311" s="92" t="str">
        <f t="shared" si="11"/>
        <v/>
      </c>
    </row>
    <row r="312" spans="5:11" x14ac:dyDescent="0.15">
      <c r="E312" s="92" t="str">
        <f t="shared" si="10"/>
        <v/>
      </c>
      <c r="K312" s="92" t="str">
        <f t="shared" si="11"/>
        <v/>
      </c>
    </row>
    <row r="313" spans="5:11" x14ac:dyDescent="0.15">
      <c r="E313" s="92" t="str">
        <f t="shared" si="10"/>
        <v/>
      </c>
      <c r="K313" s="92" t="str">
        <f t="shared" si="11"/>
        <v/>
      </c>
    </row>
    <row r="314" spans="5:11" x14ac:dyDescent="0.15">
      <c r="E314" s="92" t="str">
        <f t="shared" si="10"/>
        <v/>
      </c>
      <c r="K314" s="92" t="str">
        <f t="shared" si="11"/>
        <v/>
      </c>
    </row>
    <row r="315" spans="5:11" x14ac:dyDescent="0.15">
      <c r="E315" s="92" t="str">
        <f t="shared" si="10"/>
        <v/>
      </c>
      <c r="K315" s="92" t="str">
        <f t="shared" si="11"/>
        <v/>
      </c>
    </row>
    <row r="316" spans="5:11" x14ac:dyDescent="0.15">
      <c r="E316" s="92" t="str">
        <f t="shared" si="10"/>
        <v/>
      </c>
      <c r="K316" s="92" t="str">
        <f t="shared" si="11"/>
        <v/>
      </c>
    </row>
    <row r="317" spans="5:11" x14ac:dyDescent="0.15">
      <c r="E317" s="92" t="str">
        <f t="shared" si="10"/>
        <v/>
      </c>
      <c r="K317" s="92" t="str">
        <f t="shared" si="11"/>
        <v/>
      </c>
    </row>
    <row r="318" spans="5:11" x14ac:dyDescent="0.15">
      <c r="E318" s="92" t="str">
        <f t="shared" si="10"/>
        <v/>
      </c>
      <c r="K318" s="92" t="str">
        <f t="shared" si="11"/>
        <v/>
      </c>
    </row>
    <row r="319" spans="5:11" x14ac:dyDescent="0.15">
      <c r="E319" s="92" t="str">
        <f t="shared" si="10"/>
        <v/>
      </c>
      <c r="K319" s="92" t="str">
        <f t="shared" si="11"/>
        <v/>
      </c>
    </row>
    <row r="320" spans="5:11" x14ac:dyDescent="0.15">
      <c r="E320" s="92" t="str">
        <f t="shared" si="10"/>
        <v/>
      </c>
      <c r="K320" s="92" t="str">
        <f t="shared" si="11"/>
        <v/>
      </c>
    </row>
    <row r="321" spans="5:11" x14ac:dyDescent="0.15">
      <c r="E321" s="92" t="str">
        <f t="shared" si="10"/>
        <v/>
      </c>
      <c r="K321" s="92" t="str">
        <f t="shared" si="11"/>
        <v/>
      </c>
    </row>
    <row r="322" spans="5:11" x14ac:dyDescent="0.15">
      <c r="E322" s="92" t="str">
        <f t="shared" si="10"/>
        <v/>
      </c>
      <c r="K322" s="92" t="str">
        <f t="shared" si="11"/>
        <v/>
      </c>
    </row>
    <row r="323" spans="5:11" x14ac:dyDescent="0.15">
      <c r="E323" s="92" t="str">
        <f t="shared" si="10"/>
        <v/>
      </c>
      <c r="K323" s="92" t="str">
        <f t="shared" si="11"/>
        <v/>
      </c>
    </row>
    <row r="324" spans="5:11" x14ac:dyDescent="0.15">
      <c r="E324" s="92" t="str">
        <f t="shared" si="10"/>
        <v/>
      </c>
      <c r="K324" s="92" t="str">
        <f t="shared" si="11"/>
        <v/>
      </c>
    </row>
    <row r="325" spans="5:11" x14ac:dyDescent="0.15">
      <c r="E325" s="92" t="str">
        <f t="shared" si="10"/>
        <v/>
      </c>
      <c r="K325" s="92" t="str">
        <f t="shared" si="11"/>
        <v/>
      </c>
    </row>
    <row r="326" spans="5:11" x14ac:dyDescent="0.15">
      <c r="E326" s="92" t="str">
        <f t="shared" si="10"/>
        <v/>
      </c>
      <c r="K326" s="92" t="str">
        <f t="shared" si="11"/>
        <v/>
      </c>
    </row>
    <row r="327" spans="5:11" x14ac:dyDescent="0.15">
      <c r="E327" s="92" t="str">
        <f t="shared" si="10"/>
        <v/>
      </c>
      <c r="K327" s="92" t="str">
        <f t="shared" si="11"/>
        <v/>
      </c>
    </row>
    <row r="328" spans="5:11" x14ac:dyDescent="0.15">
      <c r="E328" s="92" t="str">
        <f t="shared" ref="E328:E387" si="12">IF(D328="","",D328+E327)</f>
        <v/>
      </c>
      <c r="K328" s="92" t="str">
        <f t="shared" ref="K328:K391" si="13">IF(J328="","",J328+K327)</f>
        <v/>
      </c>
    </row>
    <row r="329" spans="5:11" x14ac:dyDescent="0.15">
      <c r="E329" s="92" t="str">
        <f t="shared" si="12"/>
        <v/>
      </c>
      <c r="K329" s="92" t="str">
        <f t="shared" si="13"/>
        <v/>
      </c>
    </row>
    <row r="330" spans="5:11" x14ac:dyDescent="0.15">
      <c r="E330" s="92" t="str">
        <f t="shared" si="12"/>
        <v/>
      </c>
      <c r="K330" s="92" t="str">
        <f t="shared" si="13"/>
        <v/>
      </c>
    </row>
    <row r="331" spans="5:11" x14ac:dyDescent="0.15">
      <c r="E331" s="92" t="str">
        <f t="shared" si="12"/>
        <v/>
      </c>
      <c r="K331" s="92" t="str">
        <f t="shared" si="13"/>
        <v/>
      </c>
    </row>
    <row r="332" spans="5:11" x14ac:dyDescent="0.15">
      <c r="E332" s="92" t="str">
        <f t="shared" si="12"/>
        <v/>
      </c>
      <c r="K332" s="92" t="str">
        <f t="shared" si="13"/>
        <v/>
      </c>
    </row>
    <row r="333" spans="5:11" x14ac:dyDescent="0.15">
      <c r="E333" s="92" t="str">
        <f t="shared" si="12"/>
        <v/>
      </c>
      <c r="K333" s="92" t="str">
        <f t="shared" si="13"/>
        <v/>
      </c>
    </row>
    <row r="334" spans="5:11" x14ac:dyDescent="0.15">
      <c r="E334" s="92" t="str">
        <f t="shared" si="12"/>
        <v/>
      </c>
      <c r="K334" s="92" t="str">
        <f t="shared" si="13"/>
        <v/>
      </c>
    </row>
    <row r="335" spans="5:11" x14ac:dyDescent="0.15">
      <c r="E335" s="92" t="str">
        <f t="shared" si="12"/>
        <v/>
      </c>
      <c r="K335" s="92" t="str">
        <f t="shared" si="13"/>
        <v/>
      </c>
    </row>
    <row r="336" spans="5:11" x14ac:dyDescent="0.15">
      <c r="E336" s="92" t="str">
        <f t="shared" si="12"/>
        <v/>
      </c>
      <c r="K336" s="92" t="str">
        <f t="shared" si="13"/>
        <v/>
      </c>
    </row>
    <row r="337" spans="5:11" x14ac:dyDescent="0.15">
      <c r="E337" s="92" t="str">
        <f t="shared" si="12"/>
        <v/>
      </c>
      <c r="K337" s="92" t="str">
        <f t="shared" si="13"/>
        <v/>
      </c>
    </row>
    <row r="338" spans="5:11" x14ac:dyDescent="0.15">
      <c r="E338" s="92" t="str">
        <f t="shared" si="12"/>
        <v/>
      </c>
      <c r="K338" s="92" t="str">
        <f t="shared" si="13"/>
        <v/>
      </c>
    </row>
    <row r="339" spans="5:11" x14ac:dyDescent="0.15">
      <c r="E339" s="92" t="str">
        <f t="shared" si="12"/>
        <v/>
      </c>
      <c r="K339" s="92" t="str">
        <f t="shared" si="13"/>
        <v/>
      </c>
    </row>
    <row r="340" spans="5:11" x14ac:dyDescent="0.15">
      <c r="E340" s="92" t="str">
        <f t="shared" si="12"/>
        <v/>
      </c>
      <c r="K340" s="92" t="str">
        <f t="shared" si="13"/>
        <v/>
      </c>
    </row>
    <row r="341" spans="5:11" x14ac:dyDescent="0.15">
      <c r="E341" s="92" t="str">
        <f t="shared" si="12"/>
        <v/>
      </c>
      <c r="K341" s="92" t="str">
        <f t="shared" si="13"/>
        <v/>
      </c>
    </row>
    <row r="342" spans="5:11" x14ac:dyDescent="0.15">
      <c r="E342" s="92" t="str">
        <f t="shared" si="12"/>
        <v/>
      </c>
      <c r="K342" s="92" t="str">
        <f t="shared" si="13"/>
        <v/>
      </c>
    </row>
    <row r="343" spans="5:11" x14ac:dyDescent="0.15">
      <c r="E343" s="92" t="str">
        <f t="shared" si="12"/>
        <v/>
      </c>
      <c r="K343" s="92" t="str">
        <f t="shared" si="13"/>
        <v/>
      </c>
    </row>
    <row r="344" spans="5:11" x14ac:dyDescent="0.15">
      <c r="E344" s="92" t="str">
        <f t="shared" si="12"/>
        <v/>
      </c>
      <c r="K344" s="92" t="str">
        <f t="shared" si="13"/>
        <v/>
      </c>
    </row>
    <row r="345" spans="5:11" x14ac:dyDescent="0.15">
      <c r="E345" s="92" t="str">
        <f t="shared" si="12"/>
        <v/>
      </c>
      <c r="K345" s="92" t="str">
        <f t="shared" si="13"/>
        <v/>
      </c>
    </row>
    <row r="346" spans="5:11" x14ac:dyDescent="0.15">
      <c r="E346" s="92" t="str">
        <f t="shared" si="12"/>
        <v/>
      </c>
      <c r="K346" s="92" t="str">
        <f t="shared" si="13"/>
        <v/>
      </c>
    </row>
    <row r="347" spans="5:11" x14ac:dyDescent="0.15">
      <c r="E347" s="92" t="str">
        <f t="shared" si="12"/>
        <v/>
      </c>
      <c r="K347" s="92" t="str">
        <f t="shared" si="13"/>
        <v/>
      </c>
    </row>
    <row r="348" spans="5:11" x14ac:dyDescent="0.15">
      <c r="E348" s="92" t="str">
        <f t="shared" si="12"/>
        <v/>
      </c>
      <c r="K348" s="92" t="str">
        <f t="shared" si="13"/>
        <v/>
      </c>
    </row>
    <row r="349" spans="5:11" x14ac:dyDescent="0.15">
      <c r="E349" s="92" t="str">
        <f t="shared" si="12"/>
        <v/>
      </c>
      <c r="K349" s="92" t="str">
        <f t="shared" si="13"/>
        <v/>
      </c>
    </row>
    <row r="350" spans="5:11" x14ac:dyDescent="0.15">
      <c r="E350" s="92" t="str">
        <f t="shared" si="12"/>
        <v/>
      </c>
      <c r="K350" s="92" t="str">
        <f t="shared" si="13"/>
        <v/>
      </c>
    </row>
    <row r="351" spans="5:11" x14ac:dyDescent="0.15">
      <c r="E351" s="92" t="str">
        <f t="shared" si="12"/>
        <v/>
      </c>
      <c r="K351" s="92" t="str">
        <f t="shared" si="13"/>
        <v/>
      </c>
    </row>
    <row r="352" spans="5:11" x14ac:dyDescent="0.15">
      <c r="E352" s="92" t="str">
        <f t="shared" si="12"/>
        <v/>
      </c>
      <c r="K352" s="92" t="str">
        <f t="shared" si="13"/>
        <v/>
      </c>
    </row>
    <row r="353" spans="5:11" x14ac:dyDescent="0.15">
      <c r="E353" s="92" t="str">
        <f t="shared" si="12"/>
        <v/>
      </c>
      <c r="K353" s="92" t="str">
        <f t="shared" si="13"/>
        <v/>
      </c>
    </row>
    <row r="354" spans="5:11" x14ac:dyDescent="0.15">
      <c r="E354" s="92" t="str">
        <f t="shared" si="12"/>
        <v/>
      </c>
      <c r="K354" s="92" t="str">
        <f t="shared" si="13"/>
        <v/>
      </c>
    </row>
    <row r="355" spans="5:11" x14ac:dyDescent="0.15">
      <c r="E355" s="92" t="str">
        <f t="shared" si="12"/>
        <v/>
      </c>
      <c r="K355" s="92" t="str">
        <f t="shared" si="13"/>
        <v/>
      </c>
    </row>
    <row r="356" spans="5:11" x14ac:dyDescent="0.15">
      <c r="E356" s="92" t="str">
        <f t="shared" si="12"/>
        <v/>
      </c>
      <c r="K356" s="92" t="str">
        <f t="shared" si="13"/>
        <v/>
      </c>
    </row>
    <row r="357" spans="5:11" x14ac:dyDescent="0.15">
      <c r="E357" s="92" t="str">
        <f t="shared" si="12"/>
        <v/>
      </c>
      <c r="K357" s="92" t="str">
        <f t="shared" si="13"/>
        <v/>
      </c>
    </row>
    <row r="358" spans="5:11" x14ac:dyDescent="0.15">
      <c r="E358" s="92" t="str">
        <f t="shared" si="12"/>
        <v/>
      </c>
      <c r="K358" s="92" t="str">
        <f t="shared" si="13"/>
        <v/>
      </c>
    </row>
    <row r="359" spans="5:11" x14ac:dyDescent="0.15">
      <c r="E359" s="92" t="str">
        <f t="shared" si="12"/>
        <v/>
      </c>
      <c r="K359" s="92" t="str">
        <f t="shared" si="13"/>
        <v/>
      </c>
    </row>
    <row r="360" spans="5:11" x14ac:dyDescent="0.15">
      <c r="E360" s="92" t="str">
        <f t="shared" si="12"/>
        <v/>
      </c>
      <c r="K360" s="92" t="str">
        <f t="shared" si="13"/>
        <v/>
      </c>
    </row>
    <row r="361" spans="5:11" x14ac:dyDescent="0.15">
      <c r="E361" s="92" t="str">
        <f t="shared" si="12"/>
        <v/>
      </c>
      <c r="K361" s="92" t="str">
        <f t="shared" si="13"/>
        <v/>
      </c>
    </row>
    <row r="362" spans="5:11" x14ac:dyDescent="0.15">
      <c r="E362" s="92" t="str">
        <f t="shared" si="12"/>
        <v/>
      </c>
      <c r="K362" s="92" t="str">
        <f t="shared" si="13"/>
        <v/>
      </c>
    </row>
    <row r="363" spans="5:11" x14ac:dyDescent="0.15">
      <c r="E363" s="92" t="str">
        <f t="shared" si="12"/>
        <v/>
      </c>
      <c r="K363" s="92" t="str">
        <f t="shared" si="13"/>
        <v/>
      </c>
    </row>
    <row r="364" spans="5:11" x14ac:dyDescent="0.15">
      <c r="E364" s="92" t="str">
        <f t="shared" si="12"/>
        <v/>
      </c>
      <c r="K364" s="92" t="str">
        <f t="shared" si="13"/>
        <v/>
      </c>
    </row>
    <row r="365" spans="5:11" x14ac:dyDescent="0.15">
      <c r="E365" s="92" t="str">
        <f t="shared" si="12"/>
        <v/>
      </c>
      <c r="K365" s="92" t="str">
        <f t="shared" si="13"/>
        <v/>
      </c>
    </row>
    <row r="366" spans="5:11" x14ac:dyDescent="0.15">
      <c r="E366" s="92" t="str">
        <f t="shared" si="12"/>
        <v/>
      </c>
      <c r="K366" s="92" t="str">
        <f t="shared" si="13"/>
        <v/>
      </c>
    </row>
    <row r="367" spans="5:11" x14ac:dyDescent="0.15">
      <c r="E367" s="92" t="str">
        <f t="shared" si="12"/>
        <v/>
      </c>
      <c r="K367" s="92" t="str">
        <f t="shared" si="13"/>
        <v/>
      </c>
    </row>
    <row r="368" spans="5:11" x14ac:dyDescent="0.15">
      <c r="E368" s="92" t="str">
        <f t="shared" si="12"/>
        <v/>
      </c>
      <c r="K368" s="92" t="str">
        <f t="shared" si="13"/>
        <v/>
      </c>
    </row>
    <row r="369" spans="5:11" x14ac:dyDescent="0.15">
      <c r="E369" s="92" t="str">
        <f t="shared" si="12"/>
        <v/>
      </c>
      <c r="K369" s="92" t="str">
        <f t="shared" si="13"/>
        <v/>
      </c>
    </row>
    <row r="370" spans="5:11" x14ac:dyDescent="0.15">
      <c r="E370" s="92" t="str">
        <f t="shared" si="12"/>
        <v/>
      </c>
      <c r="K370" s="92" t="str">
        <f t="shared" si="13"/>
        <v/>
      </c>
    </row>
    <row r="371" spans="5:11" x14ac:dyDescent="0.15">
      <c r="E371" s="92" t="str">
        <f t="shared" si="12"/>
        <v/>
      </c>
      <c r="K371" s="92" t="str">
        <f t="shared" si="13"/>
        <v/>
      </c>
    </row>
    <row r="372" spans="5:11" x14ac:dyDescent="0.15">
      <c r="E372" s="92" t="str">
        <f t="shared" si="12"/>
        <v/>
      </c>
      <c r="K372" s="92" t="str">
        <f t="shared" si="13"/>
        <v/>
      </c>
    </row>
    <row r="373" spans="5:11" x14ac:dyDescent="0.15">
      <c r="E373" s="92" t="str">
        <f t="shared" si="12"/>
        <v/>
      </c>
      <c r="K373" s="92" t="str">
        <f t="shared" si="13"/>
        <v/>
      </c>
    </row>
    <row r="374" spans="5:11" x14ac:dyDescent="0.15">
      <c r="E374" s="92" t="str">
        <f t="shared" si="12"/>
        <v/>
      </c>
      <c r="K374" s="92" t="str">
        <f t="shared" si="13"/>
        <v/>
      </c>
    </row>
    <row r="375" spans="5:11" x14ac:dyDescent="0.15">
      <c r="E375" s="92" t="str">
        <f t="shared" si="12"/>
        <v/>
      </c>
      <c r="K375" s="92" t="str">
        <f t="shared" si="13"/>
        <v/>
      </c>
    </row>
    <row r="376" spans="5:11" x14ac:dyDescent="0.15">
      <c r="E376" s="92" t="str">
        <f t="shared" si="12"/>
        <v/>
      </c>
      <c r="K376" s="92" t="str">
        <f t="shared" si="13"/>
        <v/>
      </c>
    </row>
    <row r="377" spans="5:11" x14ac:dyDescent="0.15">
      <c r="E377" s="92" t="str">
        <f t="shared" si="12"/>
        <v/>
      </c>
      <c r="K377" s="92" t="str">
        <f t="shared" si="13"/>
        <v/>
      </c>
    </row>
    <row r="378" spans="5:11" x14ac:dyDescent="0.15">
      <c r="E378" s="92" t="str">
        <f t="shared" si="12"/>
        <v/>
      </c>
      <c r="K378" s="92" t="str">
        <f t="shared" si="13"/>
        <v/>
      </c>
    </row>
    <row r="379" spans="5:11" x14ac:dyDescent="0.15">
      <c r="E379" s="92" t="str">
        <f t="shared" si="12"/>
        <v/>
      </c>
      <c r="K379" s="92" t="str">
        <f t="shared" si="13"/>
        <v/>
      </c>
    </row>
    <row r="380" spans="5:11" x14ac:dyDescent="0.15">
      <c r="E380" s="92" t="str">
        <f t="shared" si="12"/>
        <v/>
      </c>
      <c r="K380" s="92" t="str">
        <f t="shared" si="13"/>
        <v/>
      </c>
    </row>
    <row r="381" spans="5:11" x14ac:dyDescent="0.15">
      <c r="E381" s="92" t="str">
        <f t="shared" si="12"/>
        <v/>
      </c>
      <c r="K381" s="92" t="str">
        <f t="shared" si="13"/>
        <v/>
      </c>
    </row>
    <row r="382" spans="5:11" x14ac:dyDescent="0.15">
      <c r="E382" s="92" t="str">
        <f t="shared" si="12"/>
        <v/>
      </c>
      <c r="K382" s="92" t="str">
        <f t="shared" si="13"/>
        <v/>
      </c>
    </row>
    <row r="383" spans="5:11" x14ac:dyDescent="0.15">
      <c r="E383" s="92" t="str">
        <f t="shared" si="12"/>
        <v/>
      </c>
      <c r="K383" s="92" t="str">
        <f t="shared" si="13"/>
        <v/>
      </c>
    </row>
    <row r="384" spans="5:11" x14ac:dyDescent="0.15">
      <c r="E384" s="92" t="str">
        <f t="shared" si="12"/>
        <v/>
      </c>
      <c r="K384" s="92" t="str">
        <f t="shared" si="13"/>
        <v/>
      </c>
    </row>
    <row r="385" spans="5:11" x14ac:dyDescent="0.15">
      <c r="E385" s="92" t="str">
        <f t="shared" si="12"/>
        <v/>
      </c>
      <c r="K385" s="92" t="str">
        <f t="shared" si="13"/>
        <v/>
      </c>
    </row>
    <row r="386" spans="5:11" x14ac:dyDescent="0.15">
      <c r="E386" s="92" t="str">
        <f t="shared" si="12"/>
        <v/>
      </c>
      <c r="K386" s="92" t="str">
        <f t="shared" si="13"/>
        <v/>
      </c>
    </row>
    <row r="387" spans="5:11" x14ac:dyDescent="0.15">
      <c r="E387" s="92" t="str">
        <f t="shared" si="12"/>
        <v/>
      </c>
      <c r="K387" s="92" t="str">
        <f t="shared" si="13"/>
        <v/>
      </c>
    </row>
    <row r="388" spans="5:11" x14ac:dyDescent="0.15">
      <c r="K388" s="92" t="str">
        <f t="shared" si="13"/>
        <v/>
      </c>
    </row>
    <row r="389" spans="5:11" x14ac:dyDescent="0.15">
      <c r="K389" s="92" t="str">
        <f t="shared" si="13"/>
        <v/>
      </c>
    </row>
    <row r="390" spans="5:11" x14ac:dyDescent="0.15">
      <c r="K390" s="92" t="str">
        <f t="shared" si="13"/>
        <v/>
      </c>
    </row>
    <row r="391" spans="5:11" x14ac:dyDescent="0.15">
      <c r="K391" s="92" t="str">
        <f t="shared" si="13"/>
        <v/>
      </c>
    </row>
    <row r="392" spans="5:11" x14ac:dyDescent="0.15">
      <c r="K392" s="92" t="str">
        <f t="shared" ref="K392:K455" si="14">IF(J392="","",J392+K391)</f>
        <v/>
      </c>
    </row>
    <row r="393" spans="5:11" x14ac:dyDescent="0.15">
      <c r="K393" s="92" t="str">
        <f t="shared" si="14"/>
        <v/>
      </c>
    </row>
    <row r="394" spans="5:11" x14ac:dyDescent="0.15">
      <c r="K394" s="92" t="str">
        <f t="shared" si="14"/>
        <v/>
      </c>
    </row>
    <row r="395" spans="5:11" x14ac:dyDescent="0.15">
      <c r="K395" s="92" t="str">
        <f t="shared" si="14"/>
        <v/>
      </c>
    </row>
    <row r="396" spans="5:11" x14ac:dyDescent="0.15">
      <c r="K396" s="92" t="str">
        <f t="shared" si="14"/>
        <v/>
      </c>
    </row>
    <row r="397" spans="5:11" x14ac:dyDescent="0.15">
      <c r="K397" s="92" t="str">
        <f t="shared" si="14"/>
        <v/>
      </c>
    </row>
    <row r="398" spans="5:11" x14ac:dyDescent="0.15">
      <c r="K398" s="92" t="str">
        <f t="shared" si="14"/>
        <v/>
      </c>
    </row>
    <row r="399" spans="5:11" x14ac:dyDescent="0.15">
      <c r="K399" s="92" t="str">
        <f t="shared" si="14"/>
        <v/>
      </c>
    </row>
    <row r="400" spans="5:11" x14ac:dyDescent="0.15">
      <c r="K400" s="92" t="str">
        <f t="shared" si="14"/>
        <v/>
      </c>
    </row>
    <row r="401" spans="11:11" x14ac:dyDescent="0.15">
      <c r="K401" s="92" t="str">
        <f t="shared" si="14"/>
        <v/>
      </c>
    </row>
    <row r="402" spans="11:11" x14ac:dyDescent="0.15">
      <c r="K402" s="92" t="str">
        <f t="shared" si="14"/>
        <v/>
      </c>
    </row>
    <row r="403" spans="11:11" x14ac:dyDescent="0.15">
      <c r="K403" s="92" t="str">
        <f t="shared" si="14"/>
        <v/>
      </c>
    </row>
    <row r="404" spans="11:11" x14ac:dyDescent="0.15">
      <c r="K404" s="92" t="str">
        <f t="shared" si="14"/>
        <v/>
      </c>
    </row>
    <row r="405" spans="11:11" x14ac:dyDescent="0.15">
      <c r="K405" s="92" t="str">
        <f t="shared" si="14"/>
        <v/>
      </c>
    </row>
    <row r="406" spans="11:11" x14ac:dyDescent="0.15">
      <c r="K406" s="92" t="str">
        <f t="shared" si="14"/>
        <v/>
      </c>
    </row>
    <row r="407" spans="11:11" x14ac:dyDescent="0.15">
      <c r="K407" s="92" t="str">
        <f t="shared" si="14"/>
        <v/>
      </c>
    </row>
    <row r="408" spans="11:11" x14ac:dyDescent="0.15">
      <c r="K408" s="92" t="str">
        <f t="shared" si="14"/>
        <v/>
      </c>
    </row>
    <row r="409" spans="11:11" x14ac:dyDescent="0.15">
      <c r="K409" s="92" t="str">
        <f t="shared" si="14"/>
        <v/>
      </c>
    </row>
    <row r="410" spans="11:11" x14ac:dyDescent="0.15">
      <c r="K410" s="92" t="str">
        <f t="shared" si="14"/>
        <v/>
      </c>
    </row>
    <row r="411" spans="11:11" x14ac:dyDescent="0.15">
      <c r="K411" s="92" t="str">
        <f t="shared" si="14"/>
        <v/>
      </c>
    </row>
    <row r="412" spans="11:11" x14ac:dyDescent="0.15">
      <c r="K412" s="92" t="str">
        <f t="shared" si="14"/>
        <v/>
      </c>
    </row>
    <row r="413" spans="11:11" x14ac:dyDescent="0.15">
      <c r="K413" s="92" t="str">
        <f t="shared" si="14"/>
        <v/>
      </c>
    </row>
    <row r="414" spans="11:11" x14ac:dyDescent="0.15">
      <c r="K414" s="92" t="str">
        <f t="shared" si="14"/>
        <v/>
      </c>
    </row>
    <row r="415" spans="11:11" x14ac:dyDescent="0.15">
      <c r="K415" s="92" t="str">
        <f t="shared" si="14"/>
        <v/>
      </c>
    </row>
    <row r="416" spans="11:11" x14ac:dyDescent="0.15">
      <c r="K416" s="92" t="str">
        <f t="shared" si="14"/>
        <v/>
      </c>
    </row>
    <row r="417" spans="11:11" x14ac:dyDescent="0.15">
      <c r="K417" s="92" t="str">
        <f t="shared" si="14"/>
        <v/>
      </c>
    </row>
    <row r="418" spans="11:11" x14ac:dyDescent="0.15">
      <c r="K418" s="92" t="str">
        <f t="shared" si="14"/>
        <v/>
      </c>
    </row>
    <row r="419" spans="11:11" x14ac:dyDescent="0.15">
      <c r="K419" s="92" t="str">
        <f t="shared" si="14"/>
        <v/>
      </c>
    </row>
    <row r="420" spans="11:11" x14ac:dyDescent="0.15">
      <c r="K420" s="92" t="str">
        <f t="shared" si="14"/>
        <v/>
      </c>
    </row>
    <row r="421" spans="11:11" x14ac:dyDescent="0.15">
      <c r="K421" s="92" t="str">
        <f t="shared" si="14"/>
        <v/>
      </c>
    </row>
    <row r="422" spans="11:11" x14ac:dyDescent="0.15">
      <c r="K422" s="92" t="str">
        <f t="shared" si="14"/>
        <v/>
      </c>
    </row>
    <row r="423" spans="11:11" x14ac:dyDescent="0.15">
      <c r="K423" s="92" t="str">
        <f t="shared" si="14"/>
        <v/>
      </c>
    </row>
    <row r="424" spans="11:11" x14ac:dyDescent="0.15">
      <c r="K424" s="92" t="str">
        <f t="shared" si="14"/>
        <v/>
      </c>
    </row>
    <row r="425" spans="11:11" x14ac:dyDescent="0.15">
      <c r="K425" s="92" t="str">
        <f t="shared" si="14"/>
        <v/>
      </c>
    </row>
    <row r="426" spans="11:11" x14ac:dyDescent="0.15">
      <c r="K426" s="92" t="str">
        <f t="shared" si="14"/>
        <v/>
      </c>
    </row>
    <row r="427" spans="11:11" x14ac:dyDescent="0.15">
      <c r="K427" s="92" t="str">
        <f t="shared" si="14"/>
        <v/>
      </c>
    </row>
    <row r="428" spans="11:11" x14ac:dyDescent="0.15">
      <c r="K428" s="92" t="str">
        <f t="shared" si="14"/>
        <v/>
      </c>
    </row>
    <row r="429" spans="11:11" x14ac:dyDescent="0.15">
      <c r="K429" s="92" t="str">
        <f t="shared" si="14"/>
        <v/>
      </c>
    </row>
    <row r="430" spans="11:11" x14ac:dyDescent="0.15">
      <c r="K430" s="92" t="str">
        <f t="shared" si="14"/>
        <v/>
      </c>
    </row>
    <row r="431" spans="11:11" x14ac:dyDescent="0.15">
      <c r="K431" s="92" t="str">
        <f t="shared" si="14"/>
        <v/>
      </c>
    </row>
    <row r="432" spans="11:11" x14ac:dyDescent="0.15">
      <c r="K432" s="92" t="str">
        <f t="shared" si="14"/>
        <v/>
      </c>
    </row>
    <row r="433" spans="11:11" x14ac:dyDescent="0.15">
      <c r="K433" s="92" t="str">
        <f t="shared" si="14"/>
        <v/>
      </c>
    </row>
    <row r="434" spans="11:11" x14ac:dyDescent="0.15">
      <c r="K434" s="92" t="str">
        <f t="shared" si="14"/>
        <v/>
      </c>
    </row>
    <row r="435" spans="11:11" x14ac:dyDescent="0.15">
      <c r="K435" s="92" t="str">
        <f t="shared" si="14"/>
        <v/>
      </c>
    </row>
    <row r="436" spans="11:11" x14ac:dyDescent="0.15">
      <c r="K436" s="92" t="str">
        <f t="shared" si="14"/>
        <v/>
      </c>
    </row>
    <row r="437" spans="11:11" x14ac:dyDescent="0.15">
      <c r="K437" s="92" t="str">
        <f t="shared" si="14"/>
        <v/>
      </c>
    </row>
    <row r="438" spans="11:11" x14ac:dyDescent="0.15">
      <c r="K438" s="92" t="str">
        <f t="shared" si="14"/>
        <v/>
      </c>
    </row>
    <row r="439" spans="11:11" x14ac:dyDescent="0.15">
      <c r="K439" s="92" t="str">
        <f t="shared" si="14"/>
        <v/>
      </c>
    </row>
    <row r="440" spans="11:11" x14ac:dyDescent="0.15">
      <c r="K440" s="92" t="str">
        <f t="shared" si="14"/>
        <v/>
      </c>
    </row>
    <row r="441" spans="11:11" x14ac:dyDescent="0.15">
      <c r="K441" s="92" t="str">
        <f t="shared" si="14"/>
        <v/>
      </c>
    </row>
    <row r="442" spans="11:11" x14ac:dyDescent="0.15">
      <c r="K442" s="92" t="str">
        <f t="shared" si="14"/>
        <v/>
      </c>
    </row>
    <row r="443" spans="11:11" x14ac:dyDescent="0.15">
      <c r="K443" s="92" t="str">
        <f t="shared" si="14"/>
        <v/>
      </c>
    </row>
    <row r="444" spans="11:11" x14ac:dyDescent="0.15">
      <c r="K444" s="92" t="str">
        <f t="shared" si="14"/>
        <v/>
      </c>
    </row>
    <row r="445" spans="11:11" x14ac:dyDescent="0.15">
      <c r="K445" s="92" t="str">
        <f t="shared" si="14"/>
        <v/>
      </c>
    </row>
    <row r="446" spans="11:11" x14ac:dyDescent="0.15">
      <c r="K446" s="92" t="str">
        <f t="shared" si="14"/>
        <v/>
      </c>
    </row>
    <row r="447" spans="11:11" x14ac:dyDescent="0.15">
      <c r="K447" s="92" t="str">
        <f t="shared" si="14"/>
        <v/>
      </c>
    </row>
    <row r="448" spans="11:11" x14ac:dyDescent="0.15">
      <c r="K448" s="92" t="str">
        <f t="shared" si="14"/>
        <v/>
      </c>
    </row>
    <row r="449" spans="11:11" x14ac:dyDescent="0.15">
      <c r="K449" s="92" t="str">
        <f t="shared" si="14"/>
        <v/>
      </c>
    </row>
    <row r="450" spans="11:11" x14ac:dyDescent="0.15">
      <c r="K450" s="92" t="str">
        <f t="shared" si="14"/>
        <v/>
      </c>
    </row>
    <row r="451" spans="11:11" x14ac:dyDescent="0.15">
      <c r="K451" s="92" t="str">
        <f t="shared" si="14"/>
        <v/>
      </c>
    </row>
    <row r="452" spans="11:11" x14ac:dyDescent="0.15">
      <c r="K452" s="92" t="str">
        <f t="shared" si="14"/>
        <v/>
      </c>
    </row>
    <row r="453" spans="11:11" x14ac:dyDescent="0.15">
      <c r="K453" s="92" t="str">
        <f t="shared" si="14"/>
        <v/>
      </c>
    </row>
    <row r="454" spans="11:11" x14ac:dyDescent="0.15">
      <c r="K454" s="92" t="str">
        <f t="shared" si="14"/>
        <v/>
      </c>
    </row>
    <row r="455" spans="11:11" x14ac:dyDescent="0.15">
      <c r="K455" s="92" t="str">
        <f t="shared" si="14"/>
        <v/>
      </c>
    </row>
    <row r="456" spans="11:11" x14ac:dyDescent="0.15">
      <c r="K456" s="92" t="str">
        <f t="shared" ref="K456:K467" si="15">IF(J456="","",J456+K455)</f>
        <v/>
      </c>
    </row>
    <row r="457" spans="11:11" x14ac:dyDescent="0.15">
      <c r="K457" s="92" t="str">
        <f t="shared" si="15"/>
        <v/>
      </c>
    </row>
    <row r="458" spans="11:11" x14ac:dyDescent="0.15">
      <c r="K458" s="92" t="str">
        <f t="shared" si="15"/>
        <v/>
      </c>
    </row>
    <row r="459" spans="11:11" x14ac:dyDescent="0.15">
      <c r="K459" s="92" t="str">
        <f t="shared" si="15"/>
        <v/>
      </c>
    </row>
    <row r="460" spans="11:11" x14ac:dyDescent="0.15">
      <c r="K460" s="92" t="str">
        <f t="shared" si="15"/>
        <v/>
      </c>
    </row>
    <row r="461" spans="11:11" x14ac:dyDescent="0.15">
      <c r="K461" s="92" t="str">
        <f t="shared" si="15"/>
        <v/>
      </c>
    </row>
    <row r="462" spans="11:11" x14ac:dyDescent="0.15">
      <c r="K462" s="92" t="str">
        <f t="shared" si="15"/>
        <v/>
      </c>
    </row>
    <row r="463" spans="11:11" x14ac:dyDescent="0.15">
      <c r="K463" s="92" t="str">
        <f t="shared" si="15"/>
        <v/>
      </c>
    </row>
    <row r="464" spans="11:11" x14ac:dyDescent="0.15">
      <c r="K464" s="92" t="str">
        <f t="shared" si="15"/>
        <v/>
      </c>
    </row>
    <row r="465" spans="11:11" x14ac:dyDescent="0.15">
      <c r="K465" s="92" t="str">
        <f t="shared" si="15"/>
        <v/>
      </c>
    </row>
    <row r="466" spans="11:11" x14ac:dyDescent="0.15">
      <c r="K466" s="92" t="str">
        <f t="shared" si="15"/>
        <v/>
      </c>
    </row>
    <row r="467" spans="11:11" x14ac:dyDescent="0.15">
      <c r="K467" s="92" t="str">
        <f t="shared" si="15"/>
        <v/>
      </c>
    </row>
  </sheetData>
  <mergeCells count="2">
    <mergeCell ref="A5:E5"/>
    <mergeCell ref="G5:K5"/>
  </mergeCells>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theme="7" tint="0.79998168889431442"/>
  </sheetPr>
  <dimension ref="A1:N424"/>
  <sheetViews>
    <sheetView zoomScaleNormal="100" workbookViewId="0">
      <pane ySplit="7" topLeftCell="A79" activePane="bottomLeft" state="frozen"/>
      <selection pane="bottomLeft" activeCell="A98" sqref="A98"/>
    </sheetView>
  </sheetViews>
  <sheetFormatPr defaultColWidth="9" defaultRowHeight="13.5" x14ac:dyDescent="0.15"/>
  <cols>
    <col min="1" max="1" width="12.5" style="103" customWidth="1"/>
    <col min="2" max="2" width="12.5" customWidth="1"/>
    <col min="3" max="3" width="64.5" customWidth="1"/>
    <col min="4" max="5" width="10.75" style="92" customWidth="1"/>
    <col min="6" max="6" width="1.375" customWidth="1"/>
    <col min="7" max="7" width="12.5" style="103" customWidth="1"/>
    <col min="8" max="8" width="16.75" customWidth="1"/>
    <col min="9" max="9" width="64.375" customWidth="1"/>
    <col min="10" max="11" width="10.75" style="92" customWidth="1"/>
  </cols>
  <sheetData>
    <row r="1" spans="1:14" x14ac:dyDescent="0.15">
      <c r="A1"/>
      <c r="B1" s="567" t="s">
        <v>2445</v>
      </c>
      <c r="C1" s="725"/>
      <c r="D1" s="2"/>
      <c r="E1"/>
      <c r="G1" s="567" t="s">
        <v>2437</v>
      </c>
      <c r="J1"/>
      <c r="K1"/>
    </row>
    <row r="2" spans="1:14" ht="14.25" x14ac:dyDescent="0.15">
      <c r="A2" s="736" t="s">
        <v>2458</v>
      </c>
      <c r="B2" s="737">
        <v>97</v>
      </c>
      <c r="C2" s="765" t="s">
        <v>2467</v>
      </c>
      <c r="D2" s="2"/>
      <c r="E2"/>
      <c r="G2" s="654">
        <v>211</v>
      </c>
      <c r="H2" s="653" t="s">
        <v>2523</v>
      </c>
      <c r="J2"/>
      <c r="K2"/>
    </row>
    <row r="3" spans="1:14" x14ac:dyDescent="0.15">
      <c r="A3" s="736" t="s">
        <v>2459</v>
      </c>
      <c r="B3" s="737">
        <v>97</v>
      </c>
      <c r="C3" s="725"/>
      <c r="D3" s="2"/>
      <c r="E3"/>
      <c r="G3" s="654">
        <v>212</v>
      </c>
      <c r="H3" s="653" t="s">
        <v>2457</v>
      </c>
      <c r="J3"/>
      <c r="K3"/>
    </row>
    <row r="4" spans="1:14" x14ac:dyDescent="0.15">
      <c r="A4" s="2"/>
      <c r="B4" s="725"/>
      <c r="C4" s="725"/>
      <c r="D4" s="2"/>
      <c r="E4"/>
      <c r="G4" s="654">
        <v>213</v>
      </c>
      <c r="H4" s="653" t="s">
        <v>2459</v>
      </c>
      <c r="J4"/>
      <c r="K4"/>
    </row>
    <row r="5" spans="1:14" x14ac:dyDescent="0.15">
      <c r="M5">
        <v>66</v>
      </c>
      <c r="N5">
        <v>60</v>
      </c>
    </row>
    <row r="6" spans="1:14" x14ac:dyDescent="0.15">
      <c r="A6" s="1336" t="s">
        <v>397</v>
      </c>
      <c r="B6" s="1337"/>
      <c r="C6" s="1337"/>
      <c r="D6" s="1337"/>
      <c r="E6" s="1338"/>
      <c r="G6" s="1339" t="s">
        <v>2459</v>
      </c>
      <c r="H6" s="1340"/>
      <c r="I6" s="1340"/>
      <c r="J6" s="1340"/>
      <c r="K6" s="1341"/>
    </row>
    <row r="7" spans="1:14" ht="14.25" thickBot="1" x14ac:dyDescent="0.2">
      <c r="A7" s="118" t="s">
        <v>386</v>
      </c>
      <c r="B7" s="119" t="s">
        <v>405</v>
      </c>
      <c r="C7" s="119" t="s">
        <v>406</v>
      </c>
      <c r="D7" s="116" t="s">
        <v>384</v>
      </c>
      <c r="E7" s="117" t="s">
        <v>394</v>
      </c>
      <c r="F7" s="119"/>
      <c r="G7" s="118" t="s">
        <v>386</v>
      </c>
      <c r="H7" s="119" t="s">
        <v>405</v>
      </c>
      <c r="I7" s="119" t="s">
        <v>406</v>
      </c>
      <c r="J7" s="116" t="s">
        <v>384</v>
      </c>
      <c r="K7" s="117" t="s">
        <v>394</v>
      </c>
    </row>
    <row r="8" spans="1:14" ht="14.25" thickTop="1" x14ac:dyDescent="0.15">
      <c r="A8" s="103" t="s">
        <v>2</v>
      </c>
      <c r="E8" s="92" t="str">
        <f>IF(D8="","",D8)</f>
        <v/>
      </c>
      <c r="G8" s="103" t="s">
        <v>2</v>
      </c>
      <c r="K8" s="92" t="str">
        <f>IF(J8="","",J8)</f>
        <v/>
      </c>
    </row>
    <row r="9" spans="1:14" x14ac:dyDescent="0.15">
      <c r="A9" s="103">
        <v>40642</v>
      </c>
      <c r="B9" t="s">
        <v>729</v>
      </c>
      <c r="C9" t="s">
        <v>730</v>
      </c>
      <c r="D9" s="92">
        <v>335000</v>
      </c>
      <c r="E9" s="92">
        <f>IF(D9="","",D9)</f>
        <v>335000</v>
      </c>
      <c r="G9" s="103">
        <v>40631</v>
      </c>
      <c r="H9" t="s">
        <v>729</v>
      </c>
      <c r="I9" t="s">
        <v>747</v>
      </c>
      <c r="J9" s="92">
        <v>240100</v>
      </c>
      <c r="K9" s="92">
        <f>IF(J9="","",J9)</f>
        <v>240100</v>
      </c>
    </row>
    <row r="10" spans="1:14" x14ac:dyDescent="0.15">
      <c r="A10" s="103">
        <v>40701</v>
      </c>
      <c r="B10" t="s">
        <v>729</v>
      </c>
      <c r="C10" t="s">
        <v>731</v>
      </c>
      <c r="D10" s="92">
        <v>131215</v>
      </c>
      <c r="E10" s="92">
        <f t="shared" ref="E10:E62" si="0">IF(D10="","",D10+E9)</f>
        <v>466215</v>
      </c>
      <c r="G10" s="103">
        <v>40688</v>
      </c>
      <c r="H10" t="s">
        <v>729</v>
      </c>
      <c r="I10" t="s">
        <v>747</v>
      </c>
      <c r="J10" s="92">
        <v>239380</v>
      </c>
      <c r="K10" s="92">
        <f t="shared" ref="K10:K62" si="1">IF(J10="","",J10+K9)</f>
        <v>479480</v>
      </c>
    </row>
    <row r="11" spans="1:14" x14ac:dyDescent="0.15">
      <c r="A11" s="103">
        <v>40701</v>
      </c>
      <c r="B11" t="s">
        <v>729</v>
      </c>
      <c r="C11" t="s">
        <v>732</v>
      </c>
      <c r="D11" s="92">
        <v>500000</v>
      </c>
      <c r="E11" s="92">
        <f t="shared" si="0"/>
        <v>966215</v>
      </c>
      <c r="K11" s="92" t="str">
        <f t="shared" si="1"/>
        <v/>
      </c>
    </row>
    <row r="12" spans="1:14" x14ac:dyDescent="0.15">
      <c r="A12" s="103">
        <v>40871</v>
      </c>
      <c r="B12" t="s">
        <v>729</v>
      </c>
      <c r="C12" t="s">
        <v>736</v>
      </c>
      <c r="D12" s="92">
        <v>479480</v>
      </c>
      <c r="E12" s="92">
        <f t="shared" si="0"/>
        <v>1445695</v>
      </c>
      <c r="K12" s="92" t="str">
        <f t="shared" si="1"/>
        <v/>
      </c>
    </row>
    <row r="13" spans="1:14" x14ac:dyDescent="0.15">
      <c r="A13" s="103">
        <v>40597</v>
      </c>
      <c r="B13" t="s">
        <v>321</v>
      </c>
      <c r="C13" t="s">
        <v>738</v>
      </c>
      <c r="D13" s="92">
        <v>100000</v>
      </c>
      <c r="E13" s="92">
        <f t="shared" si="0"/>
        <v>1545695</v>
      </c>
      <c r="K13" s="92" t="str">
        <f t="shared" si="1"/>
        <v/>
      </c>
    </row>
    <row r="14" spans="1:14" x14ac:dyDescent="0.15">
      <c r="A14" s="103">
        <v>40752</v>
      </c>
      <c r="B14" t="s">
        <v>729</v>
      </c>
      <c r="C14" t="s">
        <v>745</v>
      </c>
      <c r="D14" s="92">
        <v>320000</v>
      </c>
      <c r="E14" s="92">
        <f t="shared" si="0"/>
        <v>1865695</v>
      </c>
      <c r="K14" s="92" t="str">
        <f t="shared" si="1"/>
        <v/>
      </c>
    </row>
    <row r="15" spans="1:14" x14ac:dyDescent="0.15">
      <c r="E15" s="92" t="str">
        <f t="shared" si="0"/>
        <v/>
      </c>
      <c r="K15" s="92" t="str">
        <f t="shared" si="1"/>
        <v/>
      </c>
    </row>
    <row r="16" spans="1:14" x14ac:dyDescent="0.15">
      <c r="E16" s="92" t="str">
        <f t="shared" si="0"/>
        <v/>
      </c>
      <c r="K16" s="92" t="str">
        <f t="shared" si="1"/>
        <v/>
      </c>
    </row>
    <row r="17" spans="1:11" x14ac:dyDescent="0.15">
      <c r="E17" s="92" t="str">
        <f t="shared" si="0"/>
        <v/>
      </c>
      <c r="K17" s="92" t="str">
        <f t="shared" si="1"/>
        <v/>
      </c>
    </row>
    <row r="18" spans="1:11" ht="14.25" thickBot="1" x14ac:dyDescent="0.2">
      <c r="A18" s="120"/>
      <c r="B18" s="119"/>
      <c r="C18" s="119"/>
      <c r="D18" s="116"/>
      <c r="E18" s="116" t="str">
        <f t="shared" si="0"/>
        <v/>
      </c>
      <c r="F18" s="119"/>
      <c r="G18" s="120"/>
      <c r="H18" s="119"/>
      <c r="I18" s="119"/>
      <c r="J18" s="116"/>
      <c r="K18" s="116" t="str">
        <f t="shared" si="1"/>
        <v/>
      </c>
    </row>
    <row r="19" spans="1:11" ht="14.25" thickTop="1" x14ac:dyDescent="0.15">
      <c r="A19" s="103" t="s">
        <v>468</v>
      </c>
      <c r="E19" s="92" t="str">
        <f t="shared" si="0"/>
        <v/>
      </c>
      <c r="G19" s="103" t="s">
        <v>468</v>
      </c>
      <c r="K19" s="92" t="str">
        <f t="shared" si="1"/>
        <v/>
      </c>
    </row>
    <row r="20" spans="1:11" x14ac:dyDescent="0.15">
      <c r="A20" s="103">
        <v>41005</v>
      </c>
      <c r="B20" t="s">
        <v>729</v>
      </c>
      <c r="C20" t="s">
        <v>773</v>
      </c>
      <c r="D20" s="92">
        <v>250000</v>
      </c>
      <c r="E20" s="92">
        <f>IF(D20="","",D20)</f>
        <v>250000</v>
      </c>
      <c r="K20" s="92" t="str">
        <f t="shared" si="1"/>
        <v/>
      </c>
    </row>
    <row r="21" spans="1:11" x14ac:dyDescent="0.15">
      <c r="A21" s="103">
        <v>41061</v>
      </c>
      <c r="B21" t="s">
        <v>729</v>
      </c>
      <c r="C21" t="s">
        <v>775</v>
      </c>
      <c r="D21" s="92">
        <v>178340</v>
      </c>
      <c r="E21" s="92">
        <f t="shared" si="0"/>
        <v>428340</v>
      </c>
      <c r="K21" s="92" t="str">
        <f t="shared" si="1"/>
        <v/>
      </c>
    </row>
    <row r="22" spans="1:11" x14ac:dyDescent="0.15">
      <c r="E22" s="92" t="str">
        <f t="shared" si="0"/>
        <v/>
      </c>
      <c r="K22" s="92" t="str">
        <f t="shared" si="1"/>
        <v/>
      </c>
    </row>
    <row r="23" spans="1:11" x14ac:dyDescent="0.15">
      <c r="E23" s="92" t="str">
        <f t="shared" si="0"/>
        <v/>
      </c>
      <c r="K23" s="92" t="str">
        <f t="shared" si="1"/>
        <v/>
      </c>
    </row>
    <row r="24" spans="1:11" x14ac:dyDescent="0.15">
      <c r="E24" s="92" t="str">
        <f t="shared" si="0"/>
        <v/>
      </c>
      <c r="K24" s="92" t="str">
        <f t="shared" si="1"/>
        <v/>
      </c>
    </row>
    <row r="25" spans="1:11" ht="14.25" thickBot="1" x14ac:dyDescent="0.2">
      <c r="A25" s="120"/>
      <c r="B25" s="119"/>
      <c r="C25" s="119"/>
      <c r="D25" s="116"/>
      <c r="E25" s="116" t="str">
        <f t="shared" si="0"/>
        <v/>
      </c>
      <c r="F25" s="119"/>
      <c r="G25" s="120"/>
      <c r="H25" s="119"/>
      <c r="I25" s="119"/>
      <c r="J25" s="116"/>
      <c r="K25" s="116" t="str">
        <f t="shared" si="1"/>
        <v/>
      </c>
    </row>
    <row r="26" spans="1:11" ht="14.25" thickTop="1" x14ac:dyDescent="0.15">
      <c r="A26" s="103" t="s">
        <v>492</v>
      </c>
      <c r="E26" s="92" t="str">
        <f t="shared" si="0"/>
        <v/>
      </c>
      <c r="G26" s="103" t="s">
        <v>492</v>
      </c>
      <c r="K26" s="92" t="str">
        <f t="shared" si="1"/>
        <v/>
      </c>
    </row>
    <row r="27" spans="1:11" x14ac:dyDescent="0.15">
      <c r="A27" s="103">
        <v>41369</v>
      </c>
      <c r="B27" t="s">
        <v>729</v>
      </c>
      <c r="C27" t="s">
        <v>800</v>
      </c>
      <c r="D27" s="92">
        <v>265000</v>
      </c>
      <c r="E27" s="92">
        <f>IF(D27="","",D27)</f>
        <v>265000</v>
      </c>
      <c r="K27" s="92" t="str">
        <f>IF(J27="","",J27)</f>
        <v/>
      </c>
    </row>
    <row r="28" spans="1:11" x14ac:dyDescent="0.15">
      <c r="A28" s="103">
        <v>41472</v>
      </c>
      <c r="B28" t="s">
        <v>729</v>
      </c>
      <c r="C28" t="s">
        <v>808</v>
      </c>
      <c r="D28" s="92">
        <v>1000000</v>
      </c>
      <c r="E28" s="92">
        <f t="shared" si="0"/>
        <v>1265000</v>
      </c>
      <c r="K28" s="92" t="str">
        <f t="shared" si="1"/>
        <v/>
      </c>
    </row>
    <row r="29" spans="1:11" x14ac:dyDescent="0.15">
      <c r="A29" s="103">
        <v>41572</v>
      </c>
      <c r="B29" t="s">
        <v>817</v>
      </c>
      <c r="C29" t="s">
        <v>818</v>
      </c>
      <c r="D29" s="92">
        <v>81145</v>
      </c>
      <c r="E29" s="92">
        <f t="shared" si="0"/>
        <v>1346145</v>
      </c>
      <c r="K29" s="92" t="str">
        <f t="shared" si="1"/>
        <v/>
      </c>
    </row>
    <row r="30" spans="1:11" x14ac:dyDescent="0.15">
      <c r="A30" s="103">
        <v>41572</v>
      </c>
      <c r="B30" t="s">
        <v>712</v>
      </c>
      <c r="C30" t="s">
        <v>819</v>
      </c>
      <c r="D30" s="92">
        <v>30000</v>
      </c>
      <c r="E30" s="92">
        <f t="shared" si="0"/>
        <v>1376145</v>
      </c>
      <c r="K30" s="92" t="str">
        <f t="shared" si="1"/>
        <v/>
      </c>
    </row>
    <row r="31" spans="1:11" x14ac:dyDescent="0.15">
      <c r="A31" s="103">
        <v>41572</v>
      </c>
      <c r="B31" t="s">
        <v>712</v>
      </c>
      <c r="C31" t="s">
        <v>820</v>
      </c>
      <c r="D31" s="92">
        <v>50000</v>
      </c>
      <c r="E31" s="92">
        <f t="shared" si="0"/>
        <v>1426145</v>
      </c>
      <c r="K31" s="92" t="str">
        <f t="shared" si="1"/>
        <v/>
      </c>
    </row>
    <row r="32" spans="1:11" x14ac:dyDescent="0.15">
      <c r="E32" s="92" t="str">
        <f t="shared" si="0"/>
        <v/>
      </c>
      <c r="K32" s="92" t="str">
        <f t="shared" si="1"/>
        <v/>
      </c>
    </row>
    <row r="33" spans="1:11" x14ac:dyDescent="0.15">
      <c r="E33" s="92" t="str">
        <f t="shared" si="0"/>
        <v/>
      </c>
      <c r="K33" s="92" t="str">
        <f t="shared" si="1"/>
        <v/>
      </c>
    </row>
    <row r="34" spans="1:11" x14ac:dyDescent="0.15">
      <c r="E34" s="92" t="str">
        <f t="shared" si="0"/>
        <v/>
      </c>
      <c r="K34" s="92" t="str">
        <f t="shared" si="1"/>
        <v/>
      </c>
    </row>
    <row r="35" spans="1:11" ht="14.25" thickBot="1" x14ac:dyDescent="0.2">
      <c r="A35" s="120"/>
      <c r="B35" s="119"/>
      <c r="C35" s="119"/>
      <c r="D35" s="116"/>
      <c r="E35" s="116" t="str">
        <f t="shared" si="0"/>
        <v/>
      </c>
      <c r="F35" s="119"/>
      <c r="G35" s="120"/>
      <c r="H35" s="119"/>
      <c r="I35" s="119"/>
      <c r="J35" s="116"/>
      <c r="K35" s="116" t="str">
        <f t="shared" si="1"/>
        <v/>
      </c>
    </row>
    <row r="36" spans="1:11" ht="14.25" thickTop="1" x14ac:dyDescent="0.15">
      <c r="A36" s="103" t="s">
        <v>522</v>
      </c>
      <c r="E36" s="92" t="str">
        <f t="shared" si="0"/>
        <v/>
      </c>
      <c r="G36" s="103" t="s">
        <v>522</v>
      </c>
      <c r="K36" s="92" t="str">
        <f t="shared" si="1"/>
        <v/>
      </c>
    </row>
    <row r="37" spans="1:11" x14ac:dyDescent="0.15">
      <c r="A37" s="103">
        <v>41741</v>
      </c>
      <c r="B37" t="s">
        <v>817</v>
      </c>
      <c r="C37" t="s">
        <v>852</v>
      </c>
      <c r="D37" s="92">
        <v>215000</v>
      </c>
      <c r="E37" s="92">
        <f>IF(D37="","",D37)</f>
        <v>215000</v>
      </c>
      <c r="K37" s="92" t="str">
        <f>IF(J37="","",J37)</f>
        <v/>
      </c>
    </row>
    <row r="38" spans="1:11" x14ac:dyDescent="0.15">
      <c r="E38" s="92" t="str">
        <f t="shared" si="0"/>
        <v/>
      </c>
      <c r="K38" s="92" t="str">
        <f t="shared" si="1"/>
        <v/>
      </c>
    </row>
    <row r="39" spans="1:11" x14ac:dyDescent="0.15">
      <c r="E39" s="92" t="str">
        <f t="shared" si="0"/>
        <v/>
      </c>
      <c r="K39" s="92" t="str">
        <f t="shared" si="1"/>
        <v/>
      </c>
    </row>
    <row r="40" spans="1:11" x14ac:dyDescent="0.15">
      <c r="E40" s="92" t="str">
        <f t="shared" si="0"/>
        <v/>
      </c>
      <c r="K40" s="92" t="str">
        <f t="shared" si="1"/>
        <v/>
      </c>
    </row>
    <row r="41" spans="1:11" x14ac:dyDescent="0.15">
      <c r="E41" s="92" t="str">
        <f t="shared" si="0"/>
        <v/>
      </c>
      <c r="K41" s="92" t="str">
        <f t="shared" si="1"/>
        <v/>
      </c>
    </row>
    <row r="42" spans="1:11" x14ac:dyDescent="0.15">
      <c r="E42" s="92" t="str">
        <f t="shared" si="0"/>
        <v/>
      </c>
      <c r="K42" s="92" t="str">
        <f t="shared" si="1"/>
        <v/>
      </c>
    </row>
    <row r="43" spans="1:11" ht="14.25" thickBot="1" x14ac:dyDescent="0.2">
      <c r="A43" s="120"/>
      <c r="B43" s="119"/>
      <c r="C43" s="119"/>
      <c r="D43" s="116"/>
      <c r="E43" s="116" t="str">
        <f t="shared" si="0"/>
        <v/>
      </c>
      <c r="F43" s="119"/>
      <c r="G43" s="120"/>
      <c r="H43" s="119"/>
      <c r="I43" s="119"/>
      <c r="J43" s="116"/>
      <c r="K43" s="116" t="str">
        <f t="shared" si="1"/>
        <v/>
      </c>
    </row>
    <row r="44" spans="1:11" ht="14.25" thickTop="1" x14ac:dyDescent="0.15">
      <c r="A44" s="103" t="s">
        <v>896</v>
      </c>
      <c r="E44" s="92" t="str">
        <f t="shared" si="0"/>
        <v/>
      </c>
      <c r="G44" s="103" t="s">
        <v>896</v>
      </c>
      <c r="K44" s="92" t="str">
        <f t="shared" si="1"/>
        <v/>
      </c>
    </row>
    <row r="45" spans="1:11" x14ac:dyDescent="0.15">
      <c r="A45" s="103">
        <v>42072</v>
      </c>
      <c r="B45" t="s">
        <v>729</v>
      </c>
      <c r="C45" t="s">
        <v>883</v>
      </c>
      <c r="D45" s="92">
        <v>300000</v>
      </c>
      <c r="E45" s="92">
        <f>IF(D45="","",D45)</f>
        <v>300000</v>
      </c>
      <c r="K45" s="92" t="str">
        <f>IF(J45="","",J45)</f>
        <v/>
      </c>
    </row>
    <row r="46" spans="1:11" x14ac:dyDescent="0.15">
      <c r="A46" s="103">
        <v>42089</v>
      </c>
      <c r="B46" t="s">
        <v>729</v>
      </c>
      <c r="C46" t="s">
        <v>887</v>
      </c>
      <c r="D46" s="92">
        <v>60912</v>
      </c>
      <c r="E46" s="92">
        <f t="shared" si="0"/>
        <v>360912</v>
      </c>
      <c r="K46" s="92" t="str">
        <f t="shared" ref="K46:K52" si="2">IF(J46="","",J46+K45)</f>
        <v/>
      </c>
    </row>
    <row r="47" spans="1:11" x14ac:dyDescent="0.15">
      <c r="A47" s="103">
        <v>42089</v>
      </c>
      <c r="B47" t="s">
        <v>729</v>
      </c>
      <c r="C47" t="s">
        <v>888</v>
      </c>
      <c r="D47" s="92">
        <v>19200</v>
      </c>
      <c r="E47" s="92">
        <f t="shared" si="0"/>
        <v>380112</v>
      </c>
      <c r="K47" s="92" t="str">
        <f t="shared" si="2"/>
        <v/>
      </c>
    </row>
    <row r="48" spans="1:11" x14ac:dyDescent="0.15">
      <c r="A48" s="103">
        <v>42101</v>
      </c>
      <c r="B48" t="s">
        <v>729</v>
      </c>
      <c r="C48" t="s">
        <v>889</v>
      </c>
      <c r="D48" s="92">
        <v>240000</v>
      </c>
      <c r="E48" s="92">
        <f t="shared" si="0"/>
        <v>620112</v>
      </c>
      <c r="K48" s="92" t="str">
        <f t="shared" si="2"/>
        <v/>
      </c>
    </row>
    <row r="49" spans="1:11" x14ac:dyDescent="0.15">
      <c r="A49" s="103">
        <v>42304</v>
      </c>
      <c r="B49" t="s">
        <v>817</v>
      </c>
      <c r="C49" t="s">
        <v>1541</v>
      </c>
      <c r="D49" s="92">
        <v>60000</v>
      </c>
      <c r="E49" s="92">
        <f t="shared" si="0"/>
        <v>680112</v>
      </c>
      <c r="K49" s="92" t="str">
        <f t="shared" si="2"/>
        <v/>
      </c>
    </row>
    <row r="50" spans="1:11" x14ac:dyDescent="0.15">
      <c r="E50" s="92" t="str">
        <f t="shared" si="0"/>
        <v/>
      </c>
      <c r="K50" s="92" t="str">
        <f t="shared" si="2"/>
        <v/>
      </c>
    </row>
    <row r="51" spans="1:11" x14ac:dyDescent="0.15">
      <c r="E51" s="92" t="str">
        <f t="shared" si="0"/>
        <v/>
      </c>
      <c r="K51" s="92" t="str">
        <f t="shared" si="2"/>
        <v/>
      </c>
    </row>
    <row r="52" spans="1:11" x14ac:dyDescent="0.15">
      <c r="E52" s="92" t="str">
        <f t="shared" si="0"/>
        <v/>
      </c>
      <c r="K52" s="92" t="str">
        <f t="shared" si="2"/>
        <v/>
      </c>
    </row>
    <row r="53" spans="1:11" x14ac:dyDescent="0.15">
      <c r="E53" s="92" t="str">
        <f t="shared" si="0"/>
        <v/>
      </c>
      <c r="K53" s="92" t="str">
        <f t="shared" si="1"/>
        <v/>
      </c>
    </row>
    <row r="54" spans="1:11" x14ac:dyDescent="0.15">
      <c r="E54" s="92" t="str">
        <f t="shared" si="0"/>
        <v/>
      </c>
      <c r="K54" s="92" t="str">
        <f t="shared" si="1"/>
        <v/>
      </c>
    </row>
    <row r="55" spans="1:11" ht="14.25" thickBot="1" x14ac:dyDescent="0.2">
      <c r="A55" s="120"/>
      <c r="B55" s="119"/>
      <c r="C55" s="119"/>
      <c r="D55" s="116"/>
      <c r="E55" s="116" t="str">
        <f>IF(D55="","",D55+E54)</f>
        <v/>
      </c>
      <c r="F55" s="119"/>
      <c r="G55" s="120"/>
      <c r="H55" s="119"/>
      <c r="I55" s="119"/>
      <c r="J55" s="116"/>
      <c r="K55" s="116" t="str">
        <f>IF(J55="","",J55+K54)</f>
        <v/>
      </c>
    </row>
    <row r="56" spans="1:11" ht="14.25" thickTop="1" x14ac:dyDescent="0.15">
      <c r="A56" s="103" t="s">
        <v>1638</v>
      </c>
      <c r="E56" s="92" t="str">
        <f>IF(D56="","",D56+E55)</f>
        <v/>
      </c>
      <c r="G56" s="103" t="s">
        <v>1638</v>
      </c>
      <c r="K56" s="92" t="str">
        <f>IF(J56="","",J56+K55)</f>
        <v/>
      </c>
    </row>
    <row r="57" spans="1:11" x14ac:dyDescent="0.15">
      <c r="A57" s="103">
        <v>42468</v>
      </c>
      <c r="B57" t="s">
        <v>817</v>
      </c>
      <c r="C57" t="s">
        <v>1695</v>
      </c>
      <c r="D57" s="92">
        <v>245000</v>
      </c>
      <c r="E57" s="92">
        <f>IF(D57="","",D57)</f>
        <v>245000</v>
      </c>
      <c r="K57" s="92" t="str">
        <f>IF(J57="","",J57)</f>
        <v/>
      </c>
    </row>
    <row r="58" spans="1:11" x14ac:dyDescent="0.15">
      <c r="E58" s="92" t="str">
        <f t="shared" si="0"/>
        <v/>
      </c>
      <c r="K58" s="92" t="str">
        <f t="shared" si="1"/>
        <v/>
      </c>
    </row>
    <row r="59" spans="1:11" x14ac:dyDescent="0.15">
      <c r="E59" s="92" t="str">
        <f t="shared" si="0"/>
        <v/>
      </c>
      <c r="K59" s="92" t="str">
        <f t="shared" si="1"/>
        <v/>
      </c>
    </row>
    <row r="60" spans="1:11" x14ac:dyDescent="0.15">
      <c r="E60" s="92" t="str">
        <f t="shared" si="0"/>
        <v/>
      </c>
      <c r="K60" s="92" t="str">
        <f t="shared" si="1"/>
        <v/>
      </c>
    </row>
    <row r="61" spans="1:11" x14ac:dyDescent="0.15">
      <c r="E61" s="92" t="str">
        <f t="shared" si="0"/>
        <v/>
      </c>
      <c r="K61" s="92" t="str">
        <f t="shared" si="1"/>
        <v/>
      </c>
    </row>
    <row r="62" spans="1:11" ht="14.25" thickBot="1" x14ac:dyDescent="0.2">
      <c r="A62" s="120"/>
      <c r="B62" s="119"/>
      <c r="C62" s="119"/>
      <c r="D62" s="116"/>
      <c r="E62" s="116" t="str">
        <f t="shared" si="0"/>
        <v/>
      </c>
      <c r="F62" s="119"/>
      <c r="G62" s="120"/>
      <c r="H62" s="119"/>
      <c r="I62" s="119"/>
      <c r="J62" s="116"/>
      <c r="K62" s="116" t="str">
        <f t="shared" si="1"/>
        <v/>
      </c>
    </row>
    <row r="63" spans="1:11" ht="14.25" thickTop="1" x14ac:dyDescent="0.15">
      <c r="A63" s="103" t="s">
        <v>1759</v>
      </c>
      <c r="E63" s="92" t="str">
        <f t="shared" ref="E63:E120" si="3">IF(D63="","",D63+E62)</f>
        <v/>
      </c>
      <c r="G63" s="103" t="s">
        <v>1759</v>
      </c>
      <c r="K63" s="92" t="str">
        <f t="shared" ref="K63:K120" si="4">IF(J63="","",J63+K62)</f>
        <v/>
      </c>
    </row>
    <row r="64" spans="1:11" x14ac:dyDescent="0.15">
      <c r="A64" s="103">
        <v>42779</v>
      </c>
      <c r="B64" t="s">
        <v>1942</v>
      </c>
      <c r="C64" t="s">
        <v>1943</v>
      </c>
      <c r="D64" s="92">
        <v>100000</v>
      </c>
      <c r="E64" s="92">
        <f>IF(D64="","",D64)</f>
        <v>100000</v>
      </c>
      <c r="K64" s="92" t="str">
        <f>IF(J64="","",J64)</f>
        <v/>
      </c>
    </row>
    <row r="65" spans="1:11" x14ac:dyDescent="0.15">
      <c r="A65" s="103">
        <v>42831</v>
      </c>
      <c r="B65" t="s">
        <v>729</v>
      </c>
      <c r="C65" t="s">
        <v>1973</v>
      </c>
      <c r="D65" s="92">
        <v>72000</v>
      </c>
      <c r="E65" s="92">
        <f>IF(D65="","",D65+E64)</f>
        <v>172000</v>
      </c>
      <c r="K65" s="92" t="str">
        <f t="shared" si="4"/>
        <v/>
      </c>
    </row>
    <row r="66" spans="1:11" x14ac:dyDescent="0.15">
      <c r="A66" s="103">
        <v>42831</v>
      </c>
      <c r="B66" t="s">
        <v>407</v>
      </c>
      <c r="C66" t="s">
        <v>1966</v>
      </c>
      <c r="D66" s="92">
        <v>100000</v>
      </c>
      <c r="E66" s="92">
        <f>IF(D66="","",D66+E65)</f>
        <v>272000</v>
      </c>
      <c r="K66" s="92" t="str">
        <f t="shared" si="4"/>
        <v/>
      </c>
    </row>
    <row r="67" spans="1:11" x14ac:dyDescent="0.15">
      <c r="A67" s="103">
        <v>42832</v>
      </c>
      <c r="B67" t="s">
        <v>729</v>
      </c>
      <c r="C67" t="s">
        <v>1977</v>
      </c>
      <c r="D67" s="92">
        <v>140000</v>
      </c>
      <c r="E67" s="92">
        <f>IF(D67="","",D67+E66)</f>
        <v>412000</v>
      </c>
      <c r="K67" s="92" t="str">
        <f t="shared" si="4"/>
        <v/>
      </c>
    </row>
    <row r="68" spans="1:11" x14ac:dyDescent="0.15">
      <c r="A68" s="103">
        <v>42834</v>
      </c>
      <c r="B68" t="s">
        <v>729</v>
      </c>
      <c r="C68" t="s">
        <v>1977</v>
      </c>
      <c r="D68" s="92">
        <v>30000</v>
      </c>
      <c r="E68" s="92">
        <f>IF(D68="","",D68+E67)</f>
        <v>442000</v>
      </c>
      <c r="K68" s="92" t="str">
        <f t="shared" si="4"/>
        <v/>
      </c>
    </row>
    <row r="69" spans="1:11" x14ac:dyDescent="0.15">
      <c r="K69" s="92" t="str">
        <f t="shared" si="4"/>
        <v/>
      </c>
    </row>
    <row r="70" spans="1:11" x14ac:dyDescent="0.15">
      <c r="E70" s="92" t="str">
        <f>IF(D70="","",D70)</f>
        <v/>
      </c>
      <c r="K70" s="92" t="str">
        <f t="shared" si="4"/>
        <v/>
      </c>
    </row>
    <row r="71" spans="1:11" x14ac:dyDescent="0.15">
      <c r="E71" s="92" t="str">
        <f>IF(D71="","",D71)</f>
        <v/>
      </c>
      <c r="K71" s="92" t="str">
        <f t="shared" si="4"/>
        <v/>
      </c>
    </row>
    <row r="72" spans="1:11" ht="14.25" thickBot="1" x14ac:dyDescent="0.2">
      <c r="A72" s="120"/>
      <c r="B72" s="119"/>
      <c r="C72" s="119"/>
      <c r="D72" s="116"/>
      <c r="E72" s="116" t="str">
        <f>IF(D72="","",D72+E71)</f>
        <v/>
      </c>
      <c r="F72" s="119"/>
      <c r="G72" s="120"/>
      <c r="H72" s="119"/>
      <c r="I72" s="119"/>
      <c r="J72" s="116"/>
      <c r="K72" s="116" t="str">
        <f t="shared" si="4"/>
        <v/>
      </c>
    </row>
    <row r="73" spans="1:11" ht="14.25" thickTop="1" x14ac:dyDescent="0.15">
      <c r="A73" s="103" t="s">
        <v>1760</v>
      </c>
      <c r="E73" s="92" t="str">
        <f>IF(D73="","",D73+E72)</f>
        <v/>
      </c>
      <c r="G73" s="103" t="s">
        <v>1760</v>
      </c>
      <c r="K73" s="92" t="str">
        <f>IF(J73="","",J73+K72)</f>
        <v/>
      </c>
    </row>
    <row r="74" spans="1:11" x14ac:dyDescent="0.15">
      <c r="A74" s="103">
        <v>43186</v>
      </c>
      <c r="B74" t="s">
        <v>2560</v>
      </c>
      <c r="C74" t="s">
        <v>2561</v>
      </c>
      <c r="D74" s="92">
        <v>828089</v>
      </c>
      <c r="E74" s="92">
        <f>IF(D74="","",D74)</f>
        <v>828089</v>
      </c>
      <c r="G74" s="103">
        <v>43217</v>
      </c>
      <c r="H74" t="s">
        <v>2565</v>
      </c>
      <c r="I74" t="s">
        <v>2573</v>
      </c>
      <c r="J74" s="92">
        <v>20000</v>
      </c>
      <c r="K74" s="92">
        <f>IF(J74="","",J74)</f>
        <v>20000</v>
      </c>
    </row>
    <row r="75" spans="1:11" x14ac:dyDescent="0.15">
      <c r="A75" s="103">
        <v>43210</v>
      </c>
      <c r="B75" t="s">
        <v>2563</v>
      </c>
      <c r="C75" t="s">
        <v>2573</v>
      </c>
      <c r="D75" s="92">
        <v>215000</v>
      </c>
      <c r="E75" s="92">
        <f>IF(D75="","",D75+E74)</f>
        <v>1043089</v>
      </c>
      <c r="G75" s="103">
        <v>43406</v>
      </c>
      <c r="H75" t="s">
        <v>2565</v>
      </c>
      <c r="I75" t="s">
        <v>2721</v>
      </c>
      <c r="J75" s="92">
        <v>746000</v>
      </c>
      <c r="K75" s="92">
        <f t="shared" ref="K75:K87" si="5">IF(J75="","",J75)</f>
        <v>746000</v>
      </c>
    </row>
    <row r="76" spans="1:11" x14ac:dyDescent="0.15">
      <c r="A76" s="103">
        <v>43406</v>
      </c>
      <c r="B76" t="s">
        <v>2563</v>
      </c>
      <c r="C76" t="s">
        <v>2627</v>
      </c>
      <c r="D76" s="92">
        <v>1107119</v>
      </c>
      <c r="E76" s="92">
        <f>IF(D76="","",D76+E75)</f>
        <v>2150208</v>
      </c>
      <c r="K76" s="92" t="str">
        <f t="shared" si="5"/>
        <v/>
      </c>
    </row>
    <row r="77" spans="1:11" x14ac:dyDescent="0.15">
      <c r="A77" s="103">
        <v>43441</v>
      </c>
      <c r="B77" t="s">
        <v>2624</v>
      </c>
      <c r="C77" t="s">
        <v>2787</v>
      </c>
      <c r="D77" s="92">
        <v>70328</v>
      </c>
      <c r="E77" s="92">
        <f>IF(D77="","",D77+E76)</f>
        <v>2220536</v>
      </c>
      <c r="K77" s="92" t="str">
        <f t="shared" si="5"/>
        <v/>
      </c>
    </row>
    <row r="78" spans="1:11" x14ac:dyDescent="0.15">
      <c r="E78" s="92" t="str">
        <f>IF(D78="","",D78+E77)</f>
        <v/>
      </c>
      <c r="K78" s="92" t="str">
        <f t="shared" si="5"/>
        <v/>
      </c>
    </row>
    <row r="79" spans="1:11" x14ac:dyDescent="0.15">
      <c r="E79" s="92" t="str">
        <f t="shared" ref="E79:E90" si="6">IF(D79="","",D79)</f>
        <v/>
      </c>
      <c r="K79" s="92" t="str">
        <f t="shared" si="5"/>
        <v/>
      </c>
    </row>
    <row r="80" spans="1:11" ht="14.25" thickBot="1" x14ac:dyDescent="0.2">
      <c r="A80" s="120"/>
      <c r="B80" s="119"/>
      <c r="C80" s="119"/>
      <c r="D80" s="116"/>
      <c r="E80" s="116" t="str">
        <f t="shared" si="6"/>
        <v/>
      </c>
      <c r="F80" s="119"/>
      <c r="G80" s="120"/>
      <c r="H80" s="119"/>
      <c r="I80" s="119"/>
      <c r="J80" s="116"/>
      <c r="K80" s="116" t="str">
        <f t="shared" si="5"/>
        <v/>
      </c>
    </row>
    <row r="81" spans="1:11" ht="14.25" thickTop="1" x14ac:dyDescent="0.15">
      <c r="A81" s="103" t="s">
        <v>1761</v>
      </c>
      <c r="E81" s="92" t="str">
        <f t="shared" si="6"/>
        <v/>
      </c>
      <c r="G81" s="103" t="s">
        <v>2774</v>
      </c>
      <c r="K81" s="92" t="str">
        <f t="shared" si="5"/>
        <v/>
      </c>
    </row>
    <row r="82" spans="1:11" x14ac:dyDescent="0.15">
      <c r="A82" s="103">
        <v>43573</v>
      </c>
      <c r="B82" t="s">
        <v>3080</v>
      </c>
      <c r="C82" t="s">
        <v>3081</v>
      </c>
      <c r="D82" s="92">
        <v>225000</v>
      </c>
      <c r="E82" s="92">
        <f t="shared" si="6"/>
        <v>225000</v>
      </c>
      <c r="G82" s="103">
        <v>43627</v>
      </c>
      <c r="H82" t="s">
        <v>2991</v>
      </c>
      <c r="J82" s="92">
        <v>996000</v>
      </c>
      <c r="K82" s="92">
        <f t="shared" si="5"/>
        <v>996000</v>
      </c>
    </row>
    <row r="83" spans="1:11" x14ac:dyDescent="0.15">
      <c r="E83" s="92" t="str">
        <f>IF(D83="","",D83+E82)</f>
        <v/>
      </c>
      <c r="K83" s="92" t="str">
        <f t="shared" si="5"/>
        <v/>
      </c>
    </row>
    <row r="84" spans="1:11" ht="14.25" thickBot="1" x14ac:dyDescent="0.2">
      <c r="A84" s="120"/>
      <c r="B84" s="119"/>
      <c r="C84" s="119"/>
      <c r="D84" s="116"/>
      <c r="E84" s="116" t="str">
        <f t="shared" si="6"/>
        <v/>
      </c>
      <c r="F84" s="119"/>
      <c r="G84" s="120"/>
      <c r="H84" s="119"/>
      <c r="I84" s="119"/>
      <c r="J84" s="116"/>
      <c r="K84" s="116" t="str">
        <f t="shared" si="5"/>
        <v/>
      </c>
    </row>
    <row r="85" spans="1:11" ht="14.25" thickTop="1" x14ac:dyDescent="0.15">
      <c r="A85" s="103" t="s">
        <v>2897</v>
      </c>
      <c r="E85" s="92" t="str">
        <f t="shared" si="6"/>
        <v/>
      </c>
      <c r="K85" s="92" t="str">
        <f t="shared" si="5"/>
        <v/>
      </c>
    </row>
    <row r="86" spans="1:11" x14ac:dyDescent="0.15">
      <c r="A86" s="103">
        <v>43909</v>
      </c>
      <c r="B86" t="s">
        <v>3089</v>
      </c>
      <c r="C86" t="s">
        <v>3090</v>
      </c>
      <c r="D86" s="92">
        <v>1000000</v>
      </c>
      <c r="E86" s="92">
        <f>IF(D86="","",D86)</f>
        <v>1000000</v>
      </c>
      <c r="G86" s="103">
        <v>44012</v>
      </c>
      <c r="H86" t="s">
        <v>3067</v>
      </c>
      <c r="J86" s="92">
        <v>1000000</v>
      </c>
      <c r="K86" s="92">
        <f t="shared" si="5"/>
        <v>1000000</v>
      </c>
    </row>
    <row r="87" spans="1:11" x14ac:dyDescent="0.15">
      <c r="A87" s="103">
        <v>44021</v>
      </c>
      <c r="B87" t="s">
        <v>3098</v>
      </c>
      <c r="C87" t="s">
        <v>3099</v>
      </c>
      <c r="D87" s="92">
        <v>122000</v>
      </c>
      <c r="E87" s="92">
        <f>IF(D87="","",D87+E86)</f>
        <v>1122000</v>
      </c>
      <c r="K87" s="92" t="str">
        <f t="shared" si="5"/>
        <v/>
      </c>
    </row>
    <row r="88" spans="1:11" x14ac:dyDescent="0.15">
      <c r="A88" s="103">
        <v>44174</v>
      </c>
      <c r="B88" t="s">
        <v>3091</v>
      </c>
      <c r="C88" t="s">
        <v>3106</v>
      </c>
      <c r="D88" s="92">
        <v>30000</v>
      </c>
      <c r="E88" s="92">
        <f>IF(D88="","",D88+E87)</f>
        <v>1152000</v>
      </c>
      <c r="K88" s="92" t="str">
        <f t="shared" si="4"/>
        <v/>
      </c>
    </row>
    <row r="89" spans="1:11" x14ac:dyDescent="0.15">
      <c r="E89" s="92" t="str">
        <f>IF(D89="","",D89+E88)</f>
        <v/>
      </c>
      <c r="K89" s="92" t="str">
        <f t="shared" si="4"/>
        <v/>
      </c>
    </row>
    <row r="90" spans="1:11" ht="14.25" thickBot="1" x14ac:dyDescent="0.2">
      <c r="A90" s="120"/>
      <c r="B90" s="119"/>
      <c r="C90" s="119"/>
      <c r="D90" s="116"/>
      <c r="E90" s="116" t="str">
        <f t="shared" si="6"/>
        <v/>
      </c>
      <c r="F90" s="119"/>
      <c r="G90" s="120"/>
      <c r="H90" s="119"/>
      <c r="I90" s="119"/>
      <c r="J90" s="116"/>
      <c r="K90" s="116" t="str">
        <f t="shared" si="4"/>
        <v/>
      </c>
    </row>
    <row r="91" spans="1:11" ht="14.25" thickTop="1" x14ac:dyDescent="0.15">
      <c r="A91" s="103" t="s">
        <v>3188</v>
      </c>
      <c r="E91" s="92" t="str">
        <f t="shared" si="3"/>
        <v/>
      </c>
      <c r="K91" s="92" t="str">
        <f t="shared" si="4"/>
        <v/>
      </c>
    </row>
    <row r="92" spans="1:11" x14ac:dyDescent="0.15">
      <c r="A92" s="103">
        <v>44377</v>
      </c>
      <c r="B92" t="s">
        <v>3197</v>
      </c>
      <c r="C92" t="s">
        <v>3198</v>
      </c>
      <c r="D92" s="92">
        <v>33000</v>
      </c>
      <c r="E92" s="92">
        <f>IF(D92="","",D92)</f>
        <v>33000</v>
      </c>
      <c r="K92" s="92" t="str">
        <f t="shared" si="4"/>
        <v/>
      </c>
    </row>
    <row r="93" spans="1:11" x14ac:dyDescent="0.15">
      <c r="A93" s="103">
        <v>44413</v>
      </c>
      <c r="B93" t="s">
        <v>3221</v>
      </c>
      <c r="C93" t="s">
        <v>3222</v>
      </c>
      <c r="D93" s="92">
        <v>30000</v>
      </c>
      <c r="E93" s="92">
        <f t="shared" si="3"/>
        <v>63000</v>
      </c>
      <c r="K93" s="92" t="str">
        <f t="shared" si="4"/>
        <v/>
      </c>
    </row>
    <row r="94" spans="1:11" x14ac:dyDescent="0.15">
      <c r="A94" s="103">
        <v>44637</v>
      </c>
      <c r="B94" t="s">
        <v>409</v>
      </c>
      <c r="C94" t="s">
        <v>3349</v>
      </c>
      <c r="D94" s="92">
        <v>200000</v>
      </c>
      <c r="E94" s="92">
        <f t="shared" si="3"/>
        <v>263000</v>
      </c>
      <c r="K94" s="92" t="str">
        <f t="shared" si="4"/>
        <v/>
      </c>
    </row>
    <row r="95" spans="1:11" ht="14.25" thickBot="1" x14ac:dyDescent="0.2">
      <c r="E95" s="92" t="str">
        <f t="shared" si="3"/>
        <v/>
      </c>
      <c r="K95" s="92" t="str">
        <f t="shared" si="4"/>
        <v/>
      </c>
    </row>
    <row r="96" spans="1:11" ht="14.25" thickTop="1" x14ac:dyDescent="0.15">
      <c r="A96" s="945" t="s">
        <v>3313</v>
      </c>
      <c r="B96" s="946"/>
      <c r="C96" s="946"/>
      <c r="D96" s="883"/>
      <c r="E96" s="883" t="str">
        <f t="shared" si="3"/>
        <v/>
      </c>
      <c r="F96" s="946"/>
      <c r="G96" s="945"/>
      <c r="H96" s="946"/>
      <c r="I96" s="946"/>
      <c r="J96" s="883"/>
      <c r="K96" s="883" t="str">
        <f t="shared" si="4"/>
        <v/>
      </c>
    </row>
    <row r="97" spans="5:11" x14ac:dyDescent="0.15">
      <c r="E97" s="92" t="str">
        <f>IF(D97="","",D97)</f>
        <v/>
      </c>
      <c r="K97" s="92" t="str">
        <f t="shared" si="4"/>
        <v/>
      </c>
    </row>
    <row r="98" spans="5:11" x14ac:dyDescent="0.15">
      <c r="E98" s="92" t="str">
        <f>IF(D98="","",D98+E97)</f>
        <v/>
      </c>
      <c r="K98" s="92" t="str">
        <f t="shared" si="4"/>
        <v/>
      </c>
    </row>
    <row r="99" spans="5:11" x14ac:dyDescent="0.15">
      <c r="E99" s="92" t="str">
        <f>IF(D99="","",D99+E98)</f>
        <v/>
      </c>
      <c r="K99" s="92" t="str">
        <f t="shared" si="4"/>
        <v/>
      </c>
    </row>
    <row r="100" spans="5:11" x14ac:dyDescent="0.15">
      <c r="E100" s="92" t="str">
        <f>IF(D100="","",D100+E99)</f>
        <v/>
      </c>
      <c r="K100" s="92" t="str">
        <f t="shared" si="4"/>
        <v/>
      </c>
    </row>
    <row r="101" spans="5:11" x14ac:dyDescent="0.15">
      <c r="E101" s="92" t="str">
        <f t="shared" si="3"/>
        <v/>
      </c>
      <c r="K101" s="92" t="str">
        <f t="shared" si="4"/>
        <v/>
      </c>
    </row>
    <row r="102" spans="5:11" x14ac:dyDescent="0.15">
      <c r="E102" s="92" t="str">
        <f t="shared" si="3"/>
        <v/>
      </c>
      <c r="K102" s="92" t="str">
        <f t="shared" si="4"/>
        <v/>
      </c>
    </row>
    <row r="103" spans="5:11" x14ac:dyDescent="0.15">
      <c r="E103" s="92" t="str">
        <f t="shared" si="3"/>
        <v/>
      </c>
      <c r="K103" s="92" t="str">
        <f t="shared" si="4"/>
        <v/>
      </c>
    </row>
    <row r="104" spans="5:11" x14ac:dyDescent="0.15">
      <c r="E104" s="92" t="str">
        <f t="shared" si="3"/>
        <v/>
      </c>
      <c r="K104" s="92" t="str">
        <f t="shared" si="4"/>
        <v/>
      </c>
    </row>
    <row r="105" spans="5:11" x14ac:dyDescent="0.15">
      <c r="E105" s="92" t="str">
        <f t="shared" si="3"/>
        <v/>
      </c>
      <c r="K105" s="92" t="str">
        <f t="shared" si="4"/>
        <v/>
      </c>
    </row>
    <row r="106" spans="5:11" x14ac:dyDescent="0.15">
      <c r="E106" s="92" t="str">
        <f t="shared" si="3"/>
        <v/>
      </c>
      <c r="K106" s="92" t="str">
        <f t="shared" si="4"/>
        <v/>
      </c>
    </row>
    <row r="107" spans="5:11" x14ac:dyDescent="0.15">
      <c r="E107" s="92" t="str">
        <f t="shared" si="3"/>
        <v/>
      </c>
      <c r="K107" s="92" t="str">
        <f t="shared" si="4"/>
        <v/>
      </c>
    </row>
    <row r="108" spans="5:11" x14ac:dyDescent="0.15">
      <c r="E108" s="92" t="str">
        <f t="shared" si="3"/>
        <v/>
      </c>
      <c r="K108" s="92" t="str">
        <f t="shared" si="4"/>
        <v/>
      </c>
    </row>
    <row r="109" spans="5:11" x14ac:dyDescent="0.15">
      <c r="E109" s="92" t="str">
        <f t="shared" si="3"/>
        <v/>
      </c>
      <c r="K109" s="92" t="str">
        <f t="shared" si="4"/>
        <v/>
      </c>
    </row>
    <row r="110" spans="5:11" x14ac:dyDescent="0.15">
      <c r="E110" s="92" t="str">
        <f t="shared" si="3"/>
        <v/>
      </c>
      <c r="K110" s="92" t="str">
        <f t="shared" si="4"/>
        <v/>
      </c>
    </row>
    <row r="111" spans="5:11" x14ac:dyDescent="0.15">
      <c r="E111" s="92" t="str">
        <f t="shared" si="3"/>
        <v/>
      </c>
      <c r="K111" s="92" t="str">
        <f t="shared" si="4"/>
        <v/>
      </c>
    </row>
    <row r="112" spans="5:11" x14ac:dyDescent="0.15">
      <c r="E112" s="92" t="str">
        <f t="shared" si="3"/>
        <v/>
      </c>
      <c r="K112" s="92" t="str">
        <f t="shared" si="4"/>
        <v/>
      </c>
    </row>
    <row r="113" spans="5:11" x14ac:dyDescent="0.15">
      <c r="E113" s="92" t="str">
        <f t="shared" si="3"/>
        <v/>
      </c>
      <c r="K113" s="92" t="str">
        <f t="shared" si="4"/>
        <v/>
      </c>
    </row>
    <row r="114" spans="5:11" x14ac:dyDescent="0.15">
      <c r="E114" s="92" t="str">
        <f t="shared" si="3"/>
        <v/>
      </c>
      <c r="K114" s="92" t="str">
        <f t="shared" si="4"/>
        <v/>
      </c>
    </row>
    <row r="115" spans="5:11" x14ac:dyDescent="0.15">
      <c r="E115" s="92" t="str">
        <f t="shared" si="3"/>
        <v/>
      </c>
      <c r="K115" s="92" t="str">
        <f t="shared" si="4"/>
        <v/>
      </c>
    </row>
    <row r="116" spans="5:11" x14ac:dyDescent="0.15">
      <c r="E116" s="92" t="str">
        <f t="shared" si="3"/>
        <v/>
      </c>
      <c r="K116" s="92" t="str">
        <f t="shared" si="4"/>
        <v/>
      </c>
    </row>
    <row r="117" spans="5:11" x14ac:dyDescent="0.15">
      <c r="E117" s="92" t="str">
        <f t="shared" si="3"/>
        <v/>
      </c>
      <c r="K117" s="92" t="str">
        <f t="shared" si="4"/>
        <v/>
      </c>
    </row>
    <row r="118" spans="5:11" x14ac:dyDescent="0.15">
      <c r="E118" s="92" t="str">
        <f t="shared" si="3"/>
        <v/>
      </c>
      <c r="K118" s="92" t="str">
        <f t="shared" si="4"/>
        <v/>
      </c>
    </row>
    <row r="119" spans="5:11" x14ac:dyDescent="0.15">
      <c r="E119" s="92" t="str">
        <f t="shared" si="3"/>
        <v/>
      </c>
      <c r="K119" s="92" t="str">
        <f t="shared" si="4"/>
        <v/>
      </c>
    </row>
    <row r="120" spans="5:11" x14ac:dyDescent="0.15">
      <c r="E120" s="92" t="str">
        <f t="shared" si="3"/>
        <v/>
      </c>
      <c r="K120" s="92" t="str">
        <f t="shared" si="4"/>
        <v/>
      </c>
    </row>
    <row r="121" spans="5:11" x14ac:dyDescent="0.15">
      <c r="E121" s="92" t="str">
        <f t="shared" ref="E121:E156" si="7">IF(D121="","",D121+E120)</f>
        <v/>
      </c>
      <c r="K121" s="92" t="str">
        <f t="shared" ref="K121:K156" si="8">IF(J121="","",J121+K120)</f>
        <v/>
      </c>
    </row>
    <row r="122" spans="5:11" x14ac:dyDescent="0.15">
      <c r="E122" s="92" t="str">
        <f t="shared" si="7"/>
        <v/>
      </c>
      <c r="K122" s="92" t="str">
        <f t="shared" si="8"/>
        <v/>
      </c>
    </row>
    <row r="123" spans="5:11" x14ac:dyDescent="0.15">
      <c r="E123" s="92" t="str">
        <f t="shared" si="7"/>
        <v/>
      </c>
      <c r="K123" s="92" t="str">
        <f t="shared" si="8"/>
        <v/>
      </c>
    </row>
    <row r="124" spans="5:11" x14ac:dyDescent="0.15">
      <c r="E124" s="92" t="str">
        <f t="shared" si="7"/>
        <v/>
      </c>
      <c r="K124" s="92" t="str">
        <f t="shared" si="8"/>
        <v/>
      </c>
    </row>
    <row r="125" spans="5:11" x14ac:dyDescent="0.15">
      <c r="E125" s="92" t="str">
        <f t="shared" si="7"/>
        <v/>
      </c>
      <c r="K125" s="92" t="str">
        <f t="shared" si="8"/>
        <v/>
      </c>
    </row>
    <row r="126" spans="5:11" x14ac:dyDescent="0.15">
      <c r="E126" s="92" t="str">
        <f t="shared" si="7"/>
        <v/>
      </c>
      <c r="K126" s="92" t="str">
        <f t="shared" si="8"/>
        <v/>
      </c>
    </row>
    <row r="127" spans="5:11" x14ac:dyDescent="0.15">
      <c r="E127" s="92" t="str">
        <f t="shared" si="7"/>
        <v/>
      </c>
      <c r="K127" s="92" t="str">
        <f t="shared" si="8"/>
        <v/>
      </c>
    </row>
    <row r="128" spans="5:11" x14ac:dyDescent="0.15">
      <c r="E128" s="92" t="str">
        <f t="shared" si="7"/>
        <v/>
      </c>
      <c r="K128" s="92" t="str">
        <f t="shared" si="8"/>
        <v/>
      </c>
    </row>
    <row r="129" spans="5:11" x14ac:dyDescent="0.15">
      <c r="E129" s="92" t="str">
        <f t="shared" si="7"/>
        <v/>
      </c>
      <c r="K129" s="92" t="str">
        <f t="shared" si="8"/>
        <v/>
      </c>
    </row>
    <row r="130" spans="5:11" x14ac:dyDescent="0.15">
      <c r="E130" s="92" t="str">
        <f t="shared" si="7"/>
        <v/>
      </c>
      <c r="K130" s="92" t="str">
        <f t="shared" si="8"/>
        <v/>
      </c>
    </row>
    <row r="131" spans="5:11" x14ac:dyDescent="0.15">
      <c r="E131" s="92" t="str">
        <f t="shared" si="7"/>
        <v/>
      </c>
      <c r="K131" s="92" t="str">
        <f t="shared" si="8"/>
        <v/>
      </c>
    </row>
    <row r="132" spans="5:11" x14ac:dyDescent="0.15">
      <c r="E132" s="92" t="str">
        <f t="shared" si="7"/>
        <v/>
      </c>
      <c r="K132" s="92" t="str">
        <f t="shared" si="8"/>
        <v/>
      </c>
    </row>
    <row r="133" spans="5:11" x14ac:dyDescent="0.15">
      <c r="E133" s="92" t="str">
        <f t="shared" si="7"/>
        <v/>
      </c>
      <c r="K133" s="92" t="str">
        <f t="shared" si="8"/>
        <v/>
      </c>
    </row>
    <row r="134" spans="5:11" x14ac:dyDescent="0.15">
      <c r="E134" s="92" t="str">
        <f t="shared" si="7"/>
        <v/>
      </c>
      <c r="K134" s="92" t="str">
        <f t="shared" si="8"/>
        <v/>
      </c>
    </row>
    <row r="135" spans="5:11" x14ac:dyDescent="0.15">
      <c r="E135" s="92" t="str">
        <f t="shared" si="7"/>
        <v/>
      </c>
      <c r="K135" s="92" t="str">
        <f t="shared" si="8"/>
        <v/>
      </c>
    </row>
    <row r="136" spans="5:11" x14ac:dyDescent="0.15">
      <c r="E136" s="92" t="str">
        <f t="shared" si="7"/>
        <v/>
      </c>
      <c r="K136" s="92" t="str">
        <f t="shared" si="8"/>
        <v/>
      </c>
    </row>
    <row r="137" spans="5:11" x14ac:dyDescent="0.15">
      <c r="E137" s="92" t="str">
        <f t="shared" si="7"/>
        <v/>
      </c>
      <c r="K137" s="92" t="str">
        <f t="shared" si="8"/>
        <v/>
      </c>
    </row>
    <row r="138" spans="5:11" x14ac:dyDescent="0.15">
      <c r="E138" s="92" t="str">
        <f t="shared" si="7"/>
        <v/>
      </c>
      <c r="K138" s="92" t="str">
        <f t="shared" si="8"/>
        <v/>
      </c>
    </row>
    <row r="139" spans="5:11" x14ac:dyDescent="0.15">
      <c r="E139" s="92" t="str">
        <f t="shared" si="7"/>
        <v/>
      </c>
      <c r="K139" s="92" t="str">
        <f t="shared" si="8"/>
        <v/>
      </c>
    </row>
    <row r="140" spans="5:11" x14ac:dyDescent="0.15">
      <c r="E140" s="92" t="str">
        <f t="shared" si="7"/>
        <v/>
      </c>
      <c r="K140" s="92" t="str">
        <f t="shared" si="8"/>
        <v/>
      </c>
    </row>
    <row r="141" spans="5:11" x14ac:dyDescent="0.15">
      <c r="E141" s="92" t="str">
        <f t="shared" si="7"/>
        <v/>
      </c>
      <c r="K141" s="92" t="str">
        <f t="shared" si="8"/>
        <v/>
      </c>
    </row>
    <row r="142" spans="5:11" x14ac:dyDescent="0.15">
      <c r="E142" s="92" t="str">
        <f t="shared" si="7"/>
        <v/>
      </c>
      <c r="K142" s="92" t="str">
        <f t="shared" si="8"/>
        <v/>
      </c>
    </row>
    <row r="143" spans="5:11" x14ac:dyDescent="0.15">
      <c r="E143" s="92" t="str">
        <f t="shared" si="7"/>
        <v/>
      </c>
      <c r="K143" s="92" t="str">
        <f t="shared" si="8"/>
        <v/>
      </c>
    </row>
    <row r="144" spans="5:11" x14ac:dyDescent="0.15">
      <c r="E144" s="92" t="str">
        <f t="shared" si="7"/>
        <v/>
      </c>
      <c r="K144" s="92" t="str">
        <f t="shared" si="8"/>
        <v/>
      </c>
    </row>
    <row r="145" spans="5:11" x14ac:dyDescent="0.15">
      <c r="E145" s="92" t="str">
        <f t="shared" si="7"/>
        <v/>
      </c>
      <c r="K145" s="92" t="str">
        <f t="shared" si="8"/>
        <v/>
      </c>
    </row>
    <row r="146" spans="5:11" x14ac:dyDescent="0.15">
      <c r="E146" s="92" t="str">
        <f t="shared" si="7"/>
        <v/>
      </c>
      <c r="K146" s="92" t="str">
        <f t="shared" si="8"/>
        <v/>
      </c>
    </row>
    <row r="147" spans="5:11" x14ac:dyDescent="0.15">
      <c r="E147" s="92" t="str">
        <f t="shared" si="7"/>
        <v/>
      </c>
      <c r="K147" s="92" t="str">
        <f t="shared" si="8"/>
        <v/>
      </c>
    </row>
    <row r="148" spans="5:11" x14ac:dyDescent="0.15">
      <c r="E148" s="92" t="str">
        <f t="shared" si="7"/>
        <v/>
      </c>
      <c r="K148" s="92" t="str">
        <f t="shared" si="8"/>
        <v/>
      </c>
    </row>
    <row r="149" spans="5:11" x14ac:dyDescent="0.15">
      <c r="E149" s="92" t="str">
        <f t="shared" si="7"/>
        <v/>
      </c>
      <c r="K149" s="92" t="str">
        <f t="shared" si="8"/>
        <v/>
      </c>
    </row>
    <row r="150" spans="5:11" x14ac:dyDescent="0.15">
      <c r="E150" s="92" t="str">
        <f t="shared" si="7"/>
        <v/>
      </c>
      <c r="K150" s="92" t="str">
        <f t="shared" si="8"/>
        <v/>
      </c>
    </row>
    <row r="151" spans="5:11" x14ac:dyDescent="0.15">
      <c r="E151" s="92" t="str">
        <f t="shared" si="7"/>
        <v/>
      </c>
      <c r="K151" s="92" t="str">
        <f t="shared" si="8"/>
        <v/>
      </c>
    </row>
    <row r="152" spans="5:11" x14ac:dyDescent="0.15">
      <c r="E152" s="92" t="str">
        <f t="shared" si="7"/>
        <v/>
      </c>
      <c r="K152" s="92" t="str">
        <f t="shared" si="8"/>
        <v/>
      </c>
    </row>
    <row r="153" spans="5:11" x14ac:dyDescent="0.15">
      <c r="E153" s="92" t="str">
        <f t="shared" si="7"/>
        <v/>
      </c>
      <c r="K153" s="92" t="str">
        <f t="shared" si="8"/>
        <v/>
      </c>
    </row>
    <row r="154" spans="5:11" x14ac:dyDescent="0.15">
      <c r="E154" s="92" t="str">
        <f t="shared" si="7"/>
        <v/>
      </c>
      <c r="K154" s="92" t="str">
        <f t="shared" si="8"/>
        <v/>
      </c>
    </row>
    <row r="155" spans="5:11" x14ac:dyDescent="0.15">
      <c r="E155" s="92" t="str">
        <f t="shared" si="7"/>
        <v/>
      </c>
      <c r="K155" s="92" t="str">
        <f t="shared" si="8"/>
        <v/>
      </c>
    </row>
    <row r="156" spans="5:11" x14ac:dyDescent="0.15">
      <c r="E156" s="92" t="str">
        <f t="shared" si="7"/>
        <v/>
      </c>
      <c r="K156" s="92" t="str">
        <f t="shared" si="8"/>
        <v/>
      </c>
    </row>
    <row r="157" spans="5:11" x14ac:dyDescent="0.15">
      <c r="E157" s="92" t="str">
        <f t="shared" ref="E157:E220" si="9">IF(D157="","",D157+E156)</f>
        <v/>
      </c>
      <c r="K157" s="92" t="str">
        <f t="shared" ref="K157:K220" si="10">IF(J157="","",J157+K156)</f>
        <v/>
      </c>
    </row>
    <row r="158" spans="5:11" x14ac:dyDescent="0.15">
      <c r="E158" s="92" t="str">
        <f t="shared" si="9"/>
        <v/>
      </c>
      <c r="K158" s="92" t="str">
        <f t="shared" si="10"/>
        <v/>
      </c>
    </row>
    <row r="159" spans="5:11" x14ac:dyDescent="0.15">
      <c r="E159" s="92" t="str">
        <f t="shared" si="9"/>
        <v/>
      </c>
      <c r="K159" s="92" t="str">
        <f t="shared" si="10"/>
        <v/>
      </c>
    </row>
    <row r="160" spans="5:11" x14ac:dyDescent="0.15">
      <c r="E160" s="92" t="str">
        <f t="shared" si="9"/>
        <v/>
      </c>
      <c r="K160" s="92" t="str">
        <f t="shared" si="10"/>
        <v/>
      </c>
    </row>
    <row r="161" spans="5:11" x14ac:dyDescent="0.15">
      <c r="E161" s="92" t="str">
        <f t="shared" si="9"/>
        <v/>
      </c>
      <c r="K161" s="92" t="str">
        <f t="shared" si="10"/>
        <v/>
      </c>
    </row>
    <row r="162" spans="5:11" x14ac:dyDescent="0.15">
      <c r="E162" s="92" t="str">
        <f t="shared" si="9"/>
        <v/>
      </c>
      <c r="K162" s="92" t="str">
        <f t="shared" si="10"/>
        <v/>
      </c>
    </row>
    <row r="163" spans="5:11" x14ac:dyDescent="0.15">
      <c r="E163" s="92" t="str">
        <f t="shared" si="9"/>
        <v/>
      </c>
      <c r="K163" s="92" t="str">
        <f t="shared" si="10"/>
        <v/>
      </c>
    </row>
    <row r="164" spans="5:11" x14ac:dyDescent="0.15">
      <c r="E164" s="92" t="str">
        <f t="shared" si="9"/>
        <v/>
      </c>
      <c r="K164" s="92" t="str">
        <f t="shared" si="10"/>
        <v/>
      </c>
    </row>
    <row r="165" spans="5:11" x14ac:dyDescent="0.15">
      <c r="E165" s="92" t="str">
        <f t="shared" si="9"/>
        <v/>
      </c>
      <c r="K165" s="92" t="str">
        <f t="shared" si="10"/>
        <v/>
      </c>
    </row>
    <row r="166" spans="5:11" x14ac:dyDescent="0.15">
      <c r="E166" s="92" t="str">
        <f t="shared" si="9"/>
        <v/>
      </c>
      <c r="K166" s="92" t="str">
        <f t="shared" si="10"/>
        <v/>
      </c>
    </row>
    <row r="167" spans="5:11" x14ac:dyDescent="0.15">
      <c r="E167" s="92" t="str">
        <f t="shared" si="9"/>
        <v/>
      </c>
      <c r="K167" s="92" t="str">
        <f t="shared" si="10"/>
        <v/>
      </c>
    </row>
    <row r="168" spans="5:11" x14ac:dyDescent="0.15">
      <c r="E168" s="92" t="str">
        <f t="shared" si="9"/>
        <v/>
      </c>
      <c r="K168" s="92" t="str">
        <f t="shared" si="10"/>
        <v/>
      </c>
    </row>
    <row r="169" spans="5:11" x14ac:dyDescent="0.15">
      <c r="E169" s="92" t="str">
        <f t="shared" si="9"/>
        <v/>
      </c>
      <c r="K169" s="92" t="str">
        <f t="shared" si="10"/>
        <v/>
      </c>
    </row>
    <row r="170" spans="5:11" x14ac:dyDescent="0.15">
      <c r="E170" s="92" t="str">
        <f t="shared" si="9"/>
        <v/>
      </c>
      <c r="K170" s="92" t="str">
        <f t="shared" si="10"/>
        <v/>
      </c>
    </row>
    <row r="171" spans="5:11" x14ac:dyDescent="0.15">
      <c r="E171" s="92" t="str">
        <f t="shared" si="9"/>
        <v/>
      </c>
      <c r="K171" s="92" t="str">
        <f t="shared" si="10"/>
        <v/>
      </c>
    </row>
    <row r="172" spans="5:11" x14ac:dyDescent="0.15">
      <c r="E172" s="92" t="str">
        <f t="shared" si="9"/>
        <v/>
      </c>
      <c r="K172" s="92" t="str">
        <f t="shared" si="10"/>
        <v/>
      </c>
    </row>
    <row r="173" spans="5:11" x14ac:dyDescent="0.15">
      <c r="E173" s="92" t="str">
        <f t="shared" si="9"/>
        <v/>
      </c>
      <c r="K173" s="92" t="str">
        <f t="shared" si="10"/>
        <v/>
      </c>
    </row>
    <row r="174" spans="5:11" x14ac:dyDescent="0.15">
      <c r="E174" s="92" t="str">
        <f t="shared" si="9"/>
        <v/>
      </c>
      <c r="K174" s="92" t="str">
        <f t="shared" si="10"/>
        <v/>
      </c>
    </row>
    <row r="175" spans="5:11" x14ac:dyDescent="0.15">
      <c r="E175" s="92" t="str">
        <f t="shared" si="9"/>
        <v/>
      </c>
      <c r="K175" s="92" t="str">
        <f t="shared" si="10"/>
        <v/>
      </c>
    </row>
    <row r="176" spans="5:11" x14ac:dyDescent="0.15">
      <c r="E176" s="92" t="str">
        <f t="shared" si="9"/>
        <v/>
      </c>
      <c r="K176" s="92" t="str">
        <f t="shared" si="10"/>
        <v/>
      </c>
    </row>
    <row r="177" spans="5:11" x14ac:dyDescent="0.15">
      <c r="E177" s="92" t="str">
        <f t="shared" si="9"/>
        <v/>
      </c>
      <c r="K177" s="92" t="str">
        <f t="shared" si="10"/>
        <v/>
      </c>
    </row>
    <row r="178" spans="5:11" x14ac:dyDescent="0.15">
      <c r="E178" s="92" t="str">
        <f t="shared" si="9"/>
        <v/>
      </c>
      <c r="K178" s="92" t="str">
        <f t="shared" si="10"/>
        <v/>
      </c>
    </row>
    <row r="179" spans="5:11" x14ac:dyDescent="0.15">
      <c r="E179" s="92" t="str">
        <f t="shared" si="9"/>
        <v/>
      </c>
      <c r="K179" s="92" t="str">
        <f t="shared" si="10"/>
        <v/>
      </c>
    </row>
    <row r="180" spans="5:11" x14ac:dyDescent="0.15">
      <c r="E180" s="92" t="str">
        <f t="shared" si="9"/>
        <v/>
      </c>
      <c r="K180" s="92" t="str">
        <f t="shared" si="10"/>
        <v/>
      </c>
    </row>
    <row r="181" spans="5:11" x14ac:dyDescent="0.15">
      <c r="E181" s="92" t="str">
        <f t="shared" si="9"/>
        <v/>
      </c>
      <c r="K181" s="92" t="str">
        <f t="shared" si="10"/>
        <v/>
      </c>
    </row>
    <row r="182" spans="5:11" x14ac:dyDescent="0.15">
      <c r="E182" s="92" t="str">
        <f t="shared" si="9"/>
        <v/>
      </c>
      <c r="K182" s="92" t="str">
        <f t="shared" si="10"/>
        <v/>
      </c>
    </row>
    <row r="183" spans="5:11" x14ac:dyDescent="0.15">
      <c r="E183" s="92" t="str">
        <f t="shared" si="9"/>
        <v/>
      </c>
      <c r="K183" s="92" t="str">
        <f t="shared" si="10"/>
        <v/>
      </c>
    </row>
    <row r="184" spans="5:11" x14ac:dyDescent="0.15">
      <c r="E184" s="92" t="str">
        <f t="shared" si="9"/>
        <v/>
      </c>
      <c r="K184" s="92" t="str">
        <f t="shared" si="10"/>
        <v/>
      </c>
    </row>
    <row r="185" spans="5:11" x14ac:dyDescent="0.15">
      <c r="E185" s="92" t="str">
        <f t="shared" si="9"/>
        <v/>
      </c>
      <c r="K185" s="92" t="str">
        <f t="shared" si="10"/>
        <v/>
      </c>
    </row>
    <row r="186" spans="5:11" x14ac:dyDescent="0.15">
      <c r="E186" s="92" t="str">
        <f t="shared" si="9"/>
        <v/>
      </c>
      <c r="K186" s="92" t="str">
        <f t="shared" si="10"/>
        <v/>
      </c>
    </row>
    <row r="187" spans="5:11" x14ac:dyDescent="0.15">
      <c r="E187" s="92" t="str">
        <f t="shared" si="9"/>
        <v/>
      </c>
      <c r="K187" s="92" t="str">
        <f t="shared" si="10"/>
        <v/>
      </c>
    </row>
    <row r="188" spans="5:11" x14ac:dyDescent="0.15">
      <c r="E188" s="92" t="str">
        <f t="shared" si="9"/>
        <v/>
      </c>
      <c r="K188" s="92" t="str">
        <f t="shared" si="10"/>
        <v/>
      </c>
    </row>
    <row r="189" spans="5:11" x14ac:dyDescent="0.15">
      <c r="E189" s="92" t="str">
        <f t="shared" si="9"/>
        <v/>
      </c>
      <c r="K189" s="92" t="str">
        <f t="shared" si="10"/>
        <v/>
      </c>
    </row>
    <row r="190" spans="5:11" x14ac:dyDescent="0.15">
      <c r="E190" s="92" t="str">
        <f t="shared" si="9"/>
        <v/>
      </c>
      <c r="K190" s="92" t="str">
        <f t="shared" si="10"/>
        <v/>
      </c>
    </row>
    <row r="191" spans="5:11" x14ac:dyDescent="0.15">
      <c r="E191" s="92" t="str">
        <f t="shared" si="9"/>
        <v/>
      </c>
      <c r="K191" s="92" t="str">
        <f t="shared" si="10"/>
        <v/>
      </c>
    </row>
    <row r="192" spans="5:11" x14ac:dyDescent="0.15">
      <c r="E192" s="92" t="str">
        <f t="shared" si="9"/>
        <v/>
      </c>
      <c r="K192" s="92" t="str">
        <f t="shared" si="10"/>
        <v/>
      </c>
    </row>
    <row r="193" spans="5:11" x14ac:dyDescent="0.15">
      <c r="E193" s="92" t="str">
        <f t="shared" si="9"/>
        <v/>
      </c>
      <c r="K193" s="92" t="str">
        <f t="shared" si="10"/>
        <v/>
      </c>
    </row>
    <row r="194" spans="5:11" x14ac:dyDescent="0.15">
      <c r="E194" s="92" t="str">
        <f t="shared" si="9"/>
        <v/>
      </c>
      <c r="K194" s="92" t="str">
        <f t="shared" si="10"/>
        <v/>
      </c>
    </row>
    <row r="195" spans="5:11" x14ac:dyDescent="0.15">
      <c r="E195" s="92" t="str">
        <f t="shared" si="9"/>
        <v/>
      </c>
      <c r="K195" s="92" t="str">
        <f t="shared" si="10"/>
        <v/>
      </c>
    </row>
    <row r="196" spans="5:11" x14ac:dyDescent="0.15">
      <c r="E196" s="92" t="str">
        <f t="shared" si="9"/>
        <v/>
      </c>
      <c r="K196" s="92" t="str">
        <f t="shared" si="10"/>
        <v/>
      </c>
    </row>
    <row r="197" spans="5:11" x14ac:dyDescent="0.15">
      <c r="E197" s="92" t="str">
        <f t="shared" si="9"/>
        <v/>
      </c>
      <c r="K197" s="92" t="str">
        <f t="shared" si="10"/>
        <v/>
      </c>
    </row>
    <row r="198" spans="5:11" x14ac:dyDescent="0.15">
      <c r="E198" s="92" t="str">
        <f t="shared" si="9"/>
        <v/>
      </c>
      <c r="K198" s="92" t="str">
        <f t="shared" si="10"/>
        <v/>
      </c>
    </row>
    <row r="199" spans="5:11" x14ac:dyDescent="0.15">
      <c r="E199" s="92" t="str">
        <f t="shared" si="9"/>
        <v/>
      </c>
      <c r="K199" s="92" t="str">
        <f t="shared" si="10"/>
        <v/>
      </c>
    </row>
    <row r="200" spans="5:11" x14ac:dyDescent="0.15">
      <c r="E200" s="92" t="str">
        <f t="shared" si="9"/>
        <v/>
      </c>
      <c r="K200" s="92" t="str">
        <f t="shared" si="10"/>
        <v/>
      </c>
    </row>
    <row r="201" spans="5:11" x14ac:dyDescent="0.15">
      <c r="E201" s="92" t="str">
        <f t="shared" si="9"/>
        <v/>
      </c>
      <c r="K201" s="92" t="str">
        <f t="shared" si="10"/>
        <v/>
      </c>
    </row>
    <row r="202" spans="5:11" x14ac:dyDescent="0.15">
      <c r="E202" s="92" t="str">
        <f t="shared" si="9"/>
        <v/>
      </c>
      <c r="K202" s="92" t="str">
        <f t="shared" si="10"/>
        <v/>
      </c>
    </row>
    <row r="203" spans="5:11" x14ac:dyDescent="0.15">
      <c r="E203" s="92" t="str">
        <f t="shared" si="9"/>
        <v/>
      </c>
      <c r="K203" s="92" t="str">
        <f t="shared" si="10"/>
        <v/>
      </c>
    </row>
    <row r="204" spans="5:11" x14ac:dyDescent="0.15">
      <c r="E204" s="92" t="str">
        <f t="shared" si="9"/>
        <v/>
      </c>
      <c r="K204" s="92" t="str">
        <f t="shared" si="10"/>
        <v/>
      </c>
    </row>
    <row r="205" spans="5:11" x14ac:dyDescent="0.15">
      <c r="E205" s="92" t="str">
        <f t="shared" si="9"/>
        <v/>
      </c>
      <c r="K205" s="92" t="str">
        <f t="shared" si="10"/>
        <v/>
      </c>
    </row>
    <row r="206" spans="5:11" x14ac:dyDescent="0.15">
      <c r="E206" s="92" t="str">
        <f t="shared" si="9"/>
        <v/>
      </c>
      <c r="K206" s="92" t="str">
        <f t="shared" si="10"/>
        <v/>
      </c>
    </row>
    <row r="207" spans="5:11" x14ac:dyDescent="0.15">
      <c r="E207" s="92" t="str">
        <f t="shared" si="9"/>
        <v/>
      </c>
      <c r="K207" s="92" t="str">
        <f t="shared" si="10"/>
        <v/>
      </c>
    </row>
    <row r="208" spans="5:11" x14ac:dyDescent="0.15">
      <c r="E208" s="92" t="str">
        <f t="shared" si="9"/>
        <v/>
      </c>
      <c r="K208" s="92" t="str">
        <f t="shared" si="10"/>
        <v/>
      </c>
    </row>
    <row r="209" spans="5:11" x14ac:dyDescent="0.15">
      <c r="E209" s="92" t="str">
        <f t="shared" si="9"/>
        <v/>
      </c>
      <c r="K209" s="92" t="str">
        <f t="shared" si="10"/>
        <v/>
      </c>
    </row>
    <row r="210" spans="5:11" x14ac:dyDescent="0.15">
      <c r="E210" s="92" t="str">
        <f t="shared" si="9"/>
        <v/>
      </c>
      <c r="K210" s="92" t="str">
        <f t="shared" si="10"/>
        <v/>
      </c>
    </row>
    <row r="211" spans="5:11" x14ac:dyDescent="0.15">
      <c r="E211" s="92" t="str">
        <f t="shared" si="9"/>
        <v/>
      </c>
      <c r="K211" s="92" t="str">
        <f t="shared" si="10"/>
        <v/>
      </c>
    </row>
    <row r="212" spans="5:11" x14ac:dyDescent="0.15">
      <c r="E212" s="92" t="str">
        <f t="shared" si="9"/>
        <v/>
      </c>
      <c r="K212" s="92" t="str">
        <f t="shared" si="10"/>
        <v/>
      </c>
    </row>
    <row r="213" spans="5:11" x14ac:dyDescent="0.15">
      <c r="E213" s="92" t="str">
        <f t="shared" si="9"/>
        <v/>
      </c>
      <c r="K213" s="92" t="str">
        <f t="shared" si="10"/>
        <v/>
      </c>
    </row>
    <row r="214" spans="5:11" x14ac:dyDescent="0.15">
      <c r="E214" s="92" t="str">
        <f t="shared" si="9"/>
        <v/>
      </c>
      <c r="K214" s="92" t="str">
        <f t="shared" si="10"/>
        <v/>
      </c>
    </row>
    <row r="215" spans="5:11" x14ac:dyDescent="0.15">
      <c r="E215" s="92" t="str">
        <f t="shared" si="9"/>
        <v/>
      </c>
      <c r="K215" s="92" t="str">
        <f t="shared" si="10"/>
        <v/>
      </c>
    </row>
    <row r="216" spans="5:11" x14ac:dyDescent="0.15">
      <c r="E216" s="92" t="str">
        <f t="shared" si="9"/>
        <v/>
      </c>
      <c r="K216" s="92" t="str">
        <f t="shared" si="10"/>
        <v/>
      </c>
    </row>
    <row r="217" spans="5:11" x14ac:dyDescent="0.15">
      <c r="E217" s="92" t="str">
        <f t="shared" si="9"/>
        <v/>
      </c>
      <c r="K217" s="92" t="str">
        <f t="shared" si="10"/>
        <v/>
      </c>
    </row>
    <row r="218" spans="5:11" x14ac:dyDescent="0.15">
      <c r="E218" s="92" t="str">
        <f t="shared" si="9"/>
        <v/>
      </c>
      <c r="K218" s="92" t="str">
        <f t="shared" si="10"/>
        <v/>
      </c>
    </row>
    <row r="219" spans="5:11" x14ac:dyDescent="0.15">
      <c r="E219" s="92" t="str">
        <f t="shared" si="9"/>
        <v/>
      </c>
      <c r="K219" s="92" t="str">
        <f t="shared" si="10"/>
        <v/>
      </c>
    </row>
    <row r="220" spans="5:11" x14ac:dyDescent="0.15">
      <c r="E220" s="92" t="str">
        <f t="shared" si="9"/>
        <v/>
      </c>
      <c r="K220" s="92" t="str">
        <f t="shared" si="10"/>
        <v/>
      </c>
    </row>
    <row r="221" spans="5:11" x14ac:dyDescent="0.15">
      <c r="E221" s="92" t="str">
        <f t="shared" ref="E221:E284" si="11">IF(D221="","",D221+E220)</f>
        <v/>
      </c>
      <c r="K221" s="92" t="str">
        <f t="shared" ref="K221:K284" si="12">IF(J221="","",J221+K220)</f>
        <v/>
      </c>
    </row>
    <row r="222" spans="5:11" x14ac:dyDescent="0.15">
      <c r="E222" s="92" t="str">
        <f t="shared" si="11"/>
        <v/>
      </c>
      <c r="K222" s="92" t="str">
        <f t="shared" si="12"/>
        <v/>
      </c>
    </row>
    <row r="223" spans="5:11" x14ac:dyDescent="0.15">
      <c r="E223" s="92" t="str">
        <f t="shared" si="11"/>
        <v/>
      </c>
      <c r="K223" s="92" t="str">
        <f t="shared" si="12"/>
        <v/>
      </c>
    </row>
    <row r="224" spans="5:11" x14ac:dyDescent="0.15">
      <c r="E224" s="92" t="str">
        <f t="shared" si="11"/>
        <v/>
      </c>
      <c r="K224" s="92" t="str">
        <f t="shared" si="12"/>
        <v/>
      </c>
    </row>
    <row r="225" spans="5:11" x14ac:dyDescent="0.15">
      <c r="E225" s="92" t="str">
        <f t="shared" si="11"/>
        <v/>
      </c>
      <c r="K225" s="92" t="str">
        <f t="shared" si="12"/>
        <v/>
      </c>
    </row>
    <row r="226" spans="5:11" x14ac:dyDescent="0.15">
      <c r="E226" s="92" t="str">
        <f t="shared" si="11"/>
        <v/>
      </c>
      <c r="K226" s="92" t="str">
        <f t="shared" si="12"/>
        <v/>
      </c>
    </row>
    <row r="227" spans="5:11" x14ac:dyDescent="0.15">
      <c r="E227" s="92" t="str">
        <f t="shared" si="11"/>
        <v/>
      </c>
      <c r="K227" s="92" t="str">
        <f t="shared" si="12"/>
        <v/>
      </c>
    </row>
    <row r="228" spans="5:11" x14ac:dyDescent="0.15">
      <c r="E228" s="92" t="str">
        <f t="shared" si="11"/>
        <v/>
      </c>
      <c r="K228" s="92" t="str">
        <f t="shared" si="12"/>
        <v/>
      </c>
    </row>
    <row r="229" spans="5:11" x14ac:dyDescent="0.15">
      <c r="E229" s="92" t="str">
        <f t="shared" si="11"/>
        <v/>
      </c>
      <c r="K229" s="92" t="str">
        <f t="shared" si="12"/>
        <v/>
      </c>
    </row>
    <row r="230" spans="5:11" x14ac:dyDescent="0.15">
      <c r="E230" s="92" t="str">
        <f t="shared" si="11"/>
        <v/>
      </c>
      <c r="K230" s="92" t="str">
        <f t="shared" si="12"/>
        <v/>
      </c>
    </row>
    <row r="231" spans="5:11" x14ac:dyDescent="0.15">
      <c r="E231" s="92" t="str">
        <f t="shared" si="11"/>
        <v/>
      </c>
      <c r="K231" s="92" t="str">
        <f t="shared" si="12"/>
        <v/>
      </c>
    </row>
    <row r="232" spans="5:11" x14ac:dyDescent="0.15">
      <c r="E232" s="92" t="str">
        <f t="shared" si="11"/>
        <v/>
      </c>
      <c r="K232" s="92" t="str">
        <f t="shared" si="12"/>
        <v/>
      </c>
    </row>
    <row r="233" spans="5:11" x14ac:dyDescent="0.15">
      <c r="E233" s="92" t="str">
        <f t="shared" si="11"/>
        <v/>
      </c>
      <c r="K233" s="92" t="str">
        <f t="shared" si="12"/>
        <v/>
      </c>
    </row>
    <row r="234" spans="5:11" x14ac:dyDescent="0.15">
      <c r="E234" s="92" t="str">
        <f t="shared" si="11"/>
        <v/>
      </c>
      <c r="K234" s="92" t="str">
        <f t="shared" si="12"/>
        <v/>
      </c>
    </row>
    <row r="235" spans="5:11" x14ac:dyDescent="0.15">
      <c r="E235" s="92" t="str">
        <f t="shared" si="11"/>
        <v/>
      </c>
      <c r="K235" s="92" t="str">
        <f t="shared" si="12"/>
        <v/>
      </c>
    </row>
    <row r="236" spans="5:11" x14ac:dyDescent="0.15">
      <c r="E236" s="92" t="str">
        <f t="shared" si="11"/>
        <v/>
      </c>
      <c r="K236" s="92" t="str">
        <f t="shared" si="12"/>
        <v/>
      </c>
    </row>
    <row r="237" spans="5:11" x14ac:dyDescent="0.15">
      <c r="E237" s="92" t="str">
        <f t="shared" si="11"/>
        <v/>
      </c>
      <c r="K237" s="92" t="str">
        <f t="shared" si="12"/>
        <v/>
      </c>
    </row>
    <row r="238" spans="5:11" x14ac:dyDescent="0.15">
      <c r="E238" s="92" t="str">
        <f t="shared" si="11"/>
        <v/>
      </c>
      <c r="K238" s="92" t="str">
        <f t="shared" si="12"/>
        <v/>
      </c>
    </row>
    <row r="239" spans="5:11" x14ac:dyDescent="0.15">
      <c r="E239" s="92" t="str">
        <f t="shared" si="11"/>
        <v/>
      </c>
      <c r="K239" s="92" t="str">
        <f t="shared" si="12"/>
        <v/>
      </c>
    </row>
    <row r="240" spans="5:11" x14ac:dyDescent="0.15">
      <c r="E240" s="92" t="str">
        <f t="shared" si="11"/>
        <v/>
      </c>
      <c r="K240" s="92" t="str">
        <f t="shared" si="12"/>
        <v/>
      </c>
    </row>
    <row r="241" spans="5:11" x14ac:dyDescent="0.15">
      <c r="E241" s="92" t="str">
        <f t="shared" si="11"/>
        <v/>
      </c>
      <c r="K241" s="92" t="str">
        <f t="shared" si="12"/>
        <v/>
      </c>
    </row>
    <row r="242" spans="5:11" x14ac:dyDescent="0.15">
      <c r="E242" s="92" t="str">
        <f t="shared" si="11"/>
        <v/>
      </c>
      <c r="K242" s="92" t="str">
        <f t="shared" si="12"/>
        <v/>
      </c>
    </row>
    <row r="243" spans="5:11" x14ac:dyDescent="0.15">
      <c r="E243" s="92" t="str">
        <f t="shared" si="11"/>
        <v/>
      </c>
      <c r="K243" s="92" t="str">
        <f t="shared" si="12"/>
        <v/>
      </c>
    </row>
    <row r="244" spans="5:11" x14ac:dyDescent="0.15">
      <c r="E244" s="92" t="str">
        <f t="shared" si="11"/>
        <v/>
      </c>
      <c r="K244" s="92" t="str">
        <f t="shared" si="12"/>
        <v/>
      </c>
    </row>
    <row r="245" spans="5:11" x14ac:dyDescent="0.15">
      <c r="E245" s="92" t="str">
        <f t="shared" si="11"/>
        <v/>
      </c>
      <c r="K245" s="92" t="str">
        <f t="shared" si="12"/>
        <v/>
      </c>
    </row>
    <row r="246" spans="5:11" x14ac:dyDescent="0.15">
      <c r="E246" s="92" t="str">
        <f t="shared" si="11"/>
        <v/>
      </c>
      <c r="K246" s="92" t="str">
        <f t="shared" si="12"/>
        <v/>
      </c>
    </row>
    <row r="247" spans="5:11" x14ac:dyDescent="0.15">
      <c r="E247" s="92" t="str">
        <f t="shared" si="11"/>
        <v/>
      </c>
      <c r="K247" s="92" t="str">
        <f t="shared" si="12"/>
        <v/>
      </c>
    </row>
    <row r="248" spans="5:11" x14ac:dyDescent="0.15">
      <c r="E248" s="92" t="str">
        <f t="shared" si="11"/>
        <v/>
      </c>
      <c r="K248" s="92" t="str">
        <f t="shared" si="12"/>
        <v/>
      </c>
    </row>
    <row r="249" spans="5:11" x14ac:dyDescent="0.15">
      <c r="E249" s="92" t="str">
        <f t="shared" si="11"/>
        <v/>
      </c>
      <c r="K249" s="92" t="str">
        <f t="shared" si="12"/>
        <v/>
      </c>
    </row>
    <row r="250" spans="5:11" x14ac:dyDescent="0.15">
      <c r="E250" s="92" t="str">
        <f t="shared" si="11"/>
        <v/>
      </c>
      <c r="K250" s="92" t="str">
        <f t="shared" si="12"/>
        <v/>
      </c>
    </row>
    <row r="251" spans="5:11" x14ac:dyDescent="0.15">
      <c r="E251" s="92" t="str">
        <f t="shared" si="11"/>
        <v/>
      </c>
      <c r="K251" s="92" t="str">
        <f t="shared" si="12"/>
        <v/>
      </c>
    </row>
    <row r="252" spans="5:11" x14ac:dyDescent="0.15">
      <c r="E252" s="92" t="str">
        <f t="shared" si="11"/>
        <v/>
      </c>
      <c r="K252" s="92" t="str">
        <f t="shared" si="12"/>
        <v/>
      </c>
    </row>
    <row r="253" spans="5:11" x14ac:dyDescent="0.15">
      <c r="E253" s="92" t="str">
        <f t="shared" si="11"/>
        <v/>
      </c>
      <c r="K253" s="92" t="str">
        <f t="shared" si="12"/>
        <v/>
      </c>
    </row>
    <row r="254" spans="5:11" x14ac:dyDescent="0.15">
      <c r="E254" s="92" t="str">
        <f t="shared" si="11"/>
        <v/>
      </c>
      <c r="K254" s="92" t="str">
        <f t="shared" si="12"/>
        <v/>
      </c>
    </row>
    <row r="255" spans="5:11" x14ac:dyDescent="0.15">
      <c r="E255" s="92" t="str">
        <f t="shared" si="11"/>
        <v/>
      </c>
      <c r="K255" s="92" t="str">
        <f t="shared" si="12"/>
        <v/>
      </c>
    </row>
    <row r="256" spans="5:11" x14ac:dyDescent="0.15">
      <c r="E256" s="92" t="str">
        <f t="shared" si="11"/>
        <v/>
      </c>
      <c r="K256" s="92" t="str">
        <f t="shared" si="12"/>
        <v/>
      </c>
    </row>
    <row r="257" spans="5:11" x14ac:dyDescent="0.15">
      <c r="E257" s="92" t="str">
        <f t="shared" si="11"/>
        <v/>
      </c>
      <c r="K257" s="92" t="str">
        <f t="shared" si="12"/>
        <v/>
      </c>
    </row>
    <row r="258" spans="5:11" x14ac:dyDescent="0.15">
      <c r="E258" s="92" t="str">
        <f t="shared" si="11"/>
        <v/>
      </c>
      <c r="K258" s="92" t="str">
        <f t="shared" si="12"/>
        <v/>
      </c>
    </row>
    <row r="259" spans="5:11" x14ac:dyDescent="0.15">
      <c r="E259" s="92" t="str">
        <f t="shared" si="11"/>
        <v/>
      </c>
      <c r="K259" s="92" t="str">
        <f t="shared" si="12"/>
        <v/>
      </c>
    </row>
    <row r="260" spans="5:11" x14ac:dyDescent="0.15">
      <c r="E260" s="92" t="str">
        <f t="shared" si="11"/>
        <v/>
      </c>
      <c r="K260" s="92" t="str">
        <f t="shared" si="12"/>
        <v/>
      </c>
    </row>
    <row r="261" spans="5:11" x14ac:dyDescent="0.15">
      <c r="E261" s="92" t="str">
        <f t="shared" si="11"/>
        <v/>
      </c>
      <c r="K261" s="92" t="str">
        <f t="shared" si="12"/>
        <v/>
      </c>
    </row>
    <row r="262" spans="5:11" x14ac:dyDescent="0.15">
      <c r="E262" s="92" t="str">
        <f t="shared" si="11"/>
        <v/>
      </c>
      <c r="K262" s="92" t="str">
        <f t="shared" si="12"/>
        <v/>
      </c>
    </row>
    <row r="263" spans="5:11" x14ac:dyDescent="0.15">
      <c r="E263" s="92" t="str">
        <f t="shared" si="11"/>
        <v/>
      </c>
      <c r="K263" s="92" t="str">
        <f t="shared" si="12"/>
        <v/>
      </c>
    </row>
    <row r="264" spans="5:11" x14ac:dyDescent="0.15">
      <c r="E264" s="92" t="str">
        <f t="shared" si="11"/>
        <v/>
      </c>
      <c r="K264" s="92" t="str">
        <f t="shared" si="12"/>
        <v/>
      </c>
    </row>
    <row r="265" spans="5:11" x14ac:dyDescent="0.15">
      <c r="E265" s="92" t="str">
        <f t="shared" si="11"/>
        <v/>
      </c>
      <c r="K265" s="92" t="str">
        <f t="shared" si="12"/>
        <v/>
      </c>
    </row>
    <row r="266" spans="5:11" x14ac:dyDescent="0.15">
      <c r="E266" s="92" t="str">
        <f t="shared" si="11"/>
        <v/>
      </c>
      <c r="K266" s="92" t="str">
        <f t="shared" si="12"/>
        <v/>
      </c>
    </row>
    <row r="267" spans="5:11" x14ac:dyDescent="0.15">
      <c r="E267" s="92" t="str">
        <f t="shared" si="11"/>
        <v/>
      </c>
      <c r="K267" s="92" t="str">
        <f t="shared" si="12"/>
        <v/>
      </c>
    </row>
    <row r="268" spans="5:11" x14ac:dyDescent="0.15">
      <c r="E268" s="92" t="str">
        <f t="shared" si="11"/>
        <v/>
      </c>
      <c r="K268" s="92" t="str">
        <f t="shared" si="12"/>
        <v/>
      </c>
    </row>
    <row r="269" spans="5:11" x14ac:dyDescent="0.15">
      <c r="E269" s="92" t="str">
        <f t="shared" si="11"/>
        <v/>
      </c>
      <c r="K269" s="92" t="str">
        <f t="shared" si="12"/>
        <v/>
      </c>
    </row>
    <row r="270" spans="5:11" x14ac:dyDescent="0.15">
      <c r="E270" s="92" t="str">
        <f t="shared" si="11"/>
        <v/>
      </c>
      <c r="K270" s="92" t="str">
        <f t="shared" si="12"/>
        <v/>
      </c>
    </row>
    <row r="271" spans="5:11" x14ac:dyDescent="0.15">
      <c r="E271" s="92" t="str">
        <f t="shared" si="11"/>
        <v/>
      </c>
      <c r="K271" s="92" t="str">
        <f t="shared" si="12"/>
        <v/>
      </c>
    </row>
    <row r="272" spans="5:11" x14ac:dyDescent="0.15">
      <c r="E272" s="92" t="str">
        <f t="shared" si="11"/>
        <v/>
      </c>
      <c r="K272" s="92" t="str">
        <f t="shared" si="12"/>
        <v/>
      </c>
    </row>
    <row r="273" spans="5:11" x14ac:dyDescent="0.15">
      <c r="E273" s="92" t="str">
        <f t="shared" si="11"/>
        <v/>
      </c>
      <c r="K273" s="92" t="str">
        <f t="shared" si="12"/>
        <v/>
      </c>
    </row>
    <row r="274" spans="5:11" x14ac:dyDescent="0.15">
      <c r="E274" s="92" t="str">
        <f t="shared" si="11"/>
        <v/>
      </c>
      <c r="K274" s="92" t="str">
        <f t="shared" si="12"/>
        <v/>
      </c>
    </row>
    <row r="275" spans="5:11" x14ac:dyDescent="0.15">
      <c r="E275" s="92" t="str">
        <f t="shared" si="11"/>
        <v/>
      </c>
      <c r="K275" s="92" t="str">
        <f t="shared" si="12"/>
        <v/>
      </c>
    </row>
    <row r="276" spans="5:11" x14ac:dyDescent="0.15">
      <c r="E276" s="92" t="str">
        <f t="shared" si="11"/>
        <v/>
      </c>
      <c r="K276" s="92" t="str">
        <f t="shared" si="12"/>
        <v/>
      </c>
    </row>
    <row r="277" spans="5:11" x14ac:dyDescent="0.15">
      <c r="E277" s="92" t="str">
        <f t="shared" si="11"/>
        <v/>
      </c>
      <c r="K277" s="92" t="str">
        <f t="shared" si="12"/>
        <v/>
      </c>
    </row>
    <row r="278" spans="5:11" x14ac:dyDescent="0.15">
      <c r="E278" s="92" t="str">
        <f t="shared" si="11"/>
        <v/>
      </c>
      <c r="K278" s="92" t="str">
        <f t="shared" si="12"/>
        <v/>
      </c>
    </row>
    <row r="279" spans="5:11" x14ac:dyDescent="0.15">
      <c r="E279" s="92" t="str">
        <f t="shared" si="11"/>
        <v/>
      </c>
      <c r="K279" s="92" t="str">
        <f t="shared" si="12"/>
        <v/>
      </c>
    </row>
    <row r="280" spans="5:11" x14ac:dyDescent="0.15">
      <c r="E280" s="92" t="str">
        <f t="shared" si="11"/>
        <v/>
      </c>
      <c r="K280" s="92" t="str">
        <f t="shared" si="12"/>
        <v/>
      </c>
    </row>
    <row r="281" spans="5:11" x14ac:dyDescent="0.15">
      <c r="E281" s="92" t="str">
        <f t="shared" si="11"/>
        <v/>
      </c>
      <c r="K281" s="92" t="str">
        <f t="shared" si="12"/>
        <v/>
      </c>
    </row>
    <row r="282" spans="5:11" x14ac:dyDescent="0.15">
      <c r="E282" s="92" t="str">
        <f t="shared" si="11"/>
        <v/>
      </c>
      <c r="K282" s="92" t="str">
        <f t="shared" si="12"/>
        <v/>
      </c>
    </row>
    <row r="283" spans="5:11" x14ac:dyDescent="0.15">
      <c r="E283" s="92" t="str">
        <f t="shared" si="11"/>
        <v/>
      </c>
      <c r="K283" s="92" t="str">
        <f t="shared" si="12"/>
        <v/>
      </c>
    </row>
    <row r="284" spans="5:11" x14ac:dyDescent="0.15">
      <c r="E284" s="92" t="str">
        <f t="shared" si="11"/>
        <v/>
      </c>
      <c r="K284" s="92" t="str">
        <f t="shared" si="12"/>
        <v/>
      </c>
    </row>
    <row r="285" spans="5:11" x14ac:dyDescent="0.15">
      <c r="E285" s="92" t="str">
        <f t="shared" ref="E285:E344" si="13">IF(D285="","",D285+E284)</f>
        <v/>
      </c>
      <c r="K285" s="92" t="str">
        <f t="shared" ref="K285:K348" si="14">IF(J285="","",J285+K284)</f>
        <v/>
      </c>
    </row>
    <row r="286" spans="5:11" x14ac:dyDescent="0.15">
      <c r="E286" s="92" t="str">
        <f t="shared" si="13"/>
        <v/>
      </c>
      <c r="K286" s="92" t="str">
        <f t="shared" si="14"/>
        <v/>
      </c>
    </row>
    <row r="287" spans="5:11" x14ac:dyDescent="0.15">
      <c r="E287" s="92" t="str">
        <f t="shared" si="13"/>
        <v/>
      </c>
      <c r="K287" s="92" t="str">
        <f t="shared" si="14"/>
        <v/>
      </c>
    </row>
    <row r="288" spans="5:11" x14ac:dyDescent="0.15">
      <c r="E288" s="92" t="str">
        <f t="shared" si="13"/>
        <v/>
      </c>
      <c r="K288" s="92" t="str">
        <f t="shared" si="14"/>
        <v/>
      </c>
    </row>
    <row r="289" spans="5:11" x14ac:dyDescent="0.15">
      <c r="E289" s="92" t="str">
        <f t="shared" si="13"/>
        <v/>
      </c>
      <c r="K289" s="92" t="str">
        <f t="shared" si="14"/>
        <v/>
      </c>
    </row>
    <row r="290" spans="5:11" x14ac:dyDescent="0.15">
      <c r="E290" s="92" t="str">
        <f t="shared" si="13"/>
        <v/>
      </c>
      <c r="K290" s="92" t="str">
        <f t="shared" si="14"/>
        <v/>
      </c>
    </row>
    <row r="291" spans="5:11" x14ac:dyDescent="0.15">
      <c r="E291" s="92" t="str">
        <f t="shared" si="13"/>
        <v/>
      </c>
      <c r="K291" s="92" t="str">
        <f t="shared" si="14"/>
        <v/>
      </c>
    </row>
    <row r="292" spans="5:11" x14ac:dyDescent="0.15">
      <c r="E292" s="92" t="str">
        <f t="shared" si="13"/>
        <v/>
      </c>
      <c r="K292" s="92" t="str">
        <f t="shared" si="14"/>
        <v/>
      </c>
    </row>
    <row r="293" spans="5:11" x14ac:dyDescent="0.15">
      <c r="E293" s="92" t="str">
        <f t="shared" si="13"/>
        <v/>
      </c>
      <c r="K293" s="92" t="str">
        <f t="shared" si="14"/>
        <v/>
      </c>
    </row>
    <row r="294" spans="5:11" x14ac:dyDescent="0.15">
      <c r="E294" s="92" t="str">
        <f t="shared" si="13"/>
        <v/>
      </c>
      <c r="K294" s="92" t="str">
        <f t="shared" si="14"/>
        <v/>
      </c>
    </row>
    <row r="295" spans="5:11" x14ac:dyDescent="0.15">
      <c r="E295" s="92" t="str">
        <f t="shared" si="13"/>
        <v/>
      </c>
      <c r="K295" s="92" t="str">
        <f t="shared" si="14"/>
        <v/>
      </c>
    </row>
    <row r="296" spans="5:11" x14ac:dyDescent="0.15">
      <c r="E296" s="92" t="str">
        <f t="shared" si="13"/>
        <v/>
      </c>
      <c r="K296" s="92" t="str">
        <f t="shared" si="14"/>
        <v/>
      </c>
    </row>
    <row r="297" spans="5:11" x14ac:dyDescent="0.15">
      <c r="E297" s="92" t="str">
        <f t="shared" si="13"/>
        <v/>
      </c>
      <c r="K297" s="92" t="str">
        <f t="shared" si="14"/>
        <v/>
      </c>
    </row>
    <row r="298" spans="5:11" x14ac:dyDescent="0.15">
      <c r="E298" s="92" t="str">
        <f t="shared" si="13"/>
        <v/>
      </c>
      <c r="K298" s="92" t="str">
        <f t="shared" si="14"/>
        <v/>
      </c>
    </row>
    <row r="299" spans="5:11" x14ac:dyDescent="0.15">
      <c r="E299" s="92" t="str">
        <f t="shared" si="13"/>
        <v/>
      </c>
      <c r="K299" s="92" t="str">
        <f t="shared" si="14"/>
        <v/>
      </c>
    </row>
    <row r="300" spans="5:11" x14ac:dyDescent="0.15">
      <c r="E300" s="92" t="str">
        <f t="shared" si="13"/>
        <v/>
      </c>
      <c r="K300" s="92" t="str">
        <f t="shared" si="14"/>
        <v/>
      </c>
    </row>
    <row r="301" spans="5:11" x14ac:dyDescent="0.15">
      <c r="E301" s="92" t="str">
        <f t="shared" si="13"/>
        <v/>
      </c>
      <c r="K301" s="92" t="str">
        <f t="shared" si="14"/>
        <v/>
      </c>
    </row>
    <row r="302" spans="5:11" x14ac:dyDescent="0.15">
      <c r="E302" s="92" t="str">
        <f t="shared" si="13"/>
        <v/>
      </c>
      <c r="K302" s="92" t="str">
        <f t="shared" si="14"/>
        <v/>
      </c>
    </row>
    <row r="303" spans="5:11" x14ac:dyDescent="0.15">
      <c r="E303" s="92" t="str">
        <f t="shared" si="13"/>
        <v/>
      </c>
      <c r="K303" s="92" t="str">
        <f t="shared" si="14"/>
        <v/>
      </c>
    </row>
    <row r="304" spans="5:11" x14ac:dyDescent="0.15">
      <c r="E304" s="92" t="str">
        <f t="shared" si="13"/>
        <v/>
      </c>
      <c r="K304" s="92" t="str">
        <f t="shared" si="14"/>
        <v/>
      </c>
    </row>
    <row r="305" spans="5:11" x14ac:dyDescent="0.15">
      <c r="E305" s="92" t="str">
        <f t="shared" si="13"/>
        <v/>
      </c>
      <c r="K305" s="92" t="str">
        <f t="shared" si="14"/>
        <v/>
      </c>
    </row>
    <row r="306" spans="5:11" x14ac:dyDescent="0.15">
      <c r="E306" s="92" t="str">
        <f t="shared" si="13"/>
        <v/>
      </c>
      <c r="K306" s="92" t="str">
        <f t="shared" si="14"/>
        <v/>
      </c>
    </row>
    <row r="307" spans="5:11" x14ac:dyDescent="0.15">
      <c r="E307" s="92" t="str">
        <f t="shared" si="13"/>
        <v/>
      </c>
      <c r="K307" s="92" t="str">
        <f t="shared" si="14"/>
        <v/>
      </c>
    </row>
    <row r="308" spans="5:11" x14ac:dyDescent="0.15">
      <c r="E308" s="92" t="str">
        <f t="shared" si="13"/>
        <v/>
      </c>
      <c r="K308" s="92" t="str">
        <f t="shared" si="14"/>
        <v/>
      </c>
    </row>
    <row r="309" spans="5:11" x14ac:dyDescent="0.15">
      <c r="E309" s="92" t="str">
        <f t="shared" si="13"/>
        <v/>
      </c>
      <c r="K309" s="92" t="str">
        <f t="shared" si="14"/>
        <v/>
      </c>
    </row>
    <row r="310" spans="5:11" x14ac:dyDescent="0.15">
      <c r="E310" s="92" t="str">
        <f t="shared" si="13"/>
        <v/>
      </c>
      <c r="K310" s="92" t="str">
        <f t="shared" si="14"/>
        <v/>
      </c>
    </row>
    <row r="311" spans="5:11" x14ac:dyDescent="0.15">
      <c r="E311" s="92" t="str">
        <f t="shared" si="13"/>
        <v/>
      </c>
      <c r="K311" s="92" t="str">
        <f t="shared" si="14"/>
        <v/>
      </c>
    </row>
    <row r="312" spans="5:11" x14ac:dyDescent="0.15">
      <c r="E312" s="92" t="str">
        <f t="shared" si="13"/>
        <v/>
      </c>
      <c r="K312" s="92" t="str">
        <f t="shared" si="14"/>
        <v/>
      </c>
    </row>
    <row r="313" spans="5:11" x14ac:dyDescent="0.15">
      <c r="E313" s="92" t="str">
        <f t="shared" si="13"/>
        <v/>
      </c>
      <c r="K313" s="92" t="str">
        <f t="shared" si="14"/>
        <v/>
      </c>
    </row>
    <row r="314" spans="5:11" x14ac:dyDescent="0.15">
      <c r="E314" s="92" t="str">
        <f t="shared" si="13"/>
        <v/>
      </c>
      <c r="K314" s="92" t="str">
        <f t="shared" si="14"/>
        <v/>
      </c>
    </row>
    <row r="315" spans="5:11" x14ac:dyDescent="0.15">
      <c r="E315" s="92" t="str">
        <f t="shared" si="13"/>
        <v/>
      </c>
      <c r="K315" s="92" t="str">
        <f t="shared" si="14"/>
        <v/>
      </c>
    </row>
    <row r="316" spans="5:11" x14ac:dyDescent="0.15">
      <c r="E316" s="92" t="str">
        <f t="shared" si="13"/>
        <v/>
      </c>
      <c r="K316" s="92" t="str">
        <f t="shared" si="14"/>
        <v/>
      </c>
    </row>
    <row r="317" spans="5:11" x14ac:dyDescent="0.15">
      <c r="E317" s="92" t="str">
        <f t="shared" si="13"/>
        <v/>
      </c>
      <c r="K317" s="92" t="str">
        <f t="shared" si="14"/>
        <v/>
      </c>
    </row>
    <row r="318" spans="5:11" x14ac:dyDescent="0.15">
      <c r="E318" s="92" t="str">
        <f t="shared" si="13"/>
        <v/>
      </c>
      <c r="K318" s="92" t="str">
        <f t="shared" si="14"/>
        <v/>
      </c>
    </row>
    <row r="319" spans="5:11" x14ac:dyDescent="0.15">
      <c r="E319" s="92" t="str">
        <f t="shared" si="13"/>
        <v/>
      </c>
      <c r="K319" s="92" t="str">
        <f t="shared" si="14"/>
        <v/>
      </c>
    </row>
    <row r="320" spans="5:11" x14ac:dyDescent="0.15">
      <c r="E320" s="92" t="str">
        <f t="shared" si="13"/>
        <v/>
      </c>
      <c r="K320" s="92" t="str">
        <f t="shared" si="14"/>
        <v/>
      </c>
    </row>
    <row r="321" spans="5:11" x14ac:dyDescent="0.15">
      <c r="E321" s="92" t="str">
        <f t="shared" si="13"/>
        <v/>
      </c>
      <c r="K321" s="92" t="str">
        <f t="shared" si="14"/>
        <v/>
      </c>
    </row>
    <row r="322" spans="5:11" x14ac:dyDescent="0.15">
      <c r="E322" s="92" t="str">
        <f t="shared" si="13"/>
        <v/>
      </c>
      <c r="K322" s="92" t="str">
        <f t="shared" si="14"/>
        <v/>
      </c>
    </row>
    <row r="323" spans="5:11" x14ac:dyDescent="0.15">
      <c r="E323" s="92" t="str">
        <f t="shared" si="13"/>
        <v/>
      </c>
      <c r="K323" s="92" t="str">
        <f t="shared" si="14"/>
        <v/>
      </c>
    </row>
    <row r="324" spans="5:11" x14ac:dyDescent="0.15">
      <c r="E324" s="92" t="str">
        <f t="shared" si="13"/>
        <v/>
      </c>
      <c r="K324" s="92" t="str">
        <f t="shared" si="14"/>
        <v/>
      </c>
    </row>
    <row r="325" spans="5:11" x14ac:dyDescent="0.15">
      <c r="E325" s="92" t="str">
        <f t="shared" si="13"/>
        <v/>
      </c>
      <c r="K325" s="92" t="str">
        <f t="shared" si="14"/>
        <v/>
      </c>
    </row>
    <row r="326" spans="5:11" x14ac:dyDescent="0.15">
      <c r="E326" s="92" t="str">
        <f t="shared" si="13"/>
        <v/>
      </c>
      <c r="K326" s="92" t="str">
        <f t="shared" si="14"/>
        <v/>
      </c>
    </row>
    <row r="327" spans="5:11" x14ac:dyDescent="0.15">
      <c r="E327" s="92" t="str">
        <f t="shared" si="13"/>
        <v/>
      </c>
      <c r="K327" s="92" t="str">
        <f t="shared" si="14"/>
        <v/>
      </c>
    </row>
    <row r="328" spans="5:11" x14ac:dyDescent="0.15">
      <c r="E328" s="92" t="str">
        <f t="shared" si="13"/>
        <v/>
      </c>
      <c r="K328" s="92" t="str">
        <f t="shared" si="14"/>
        <v/>
      </c>
    </row>
    <row r="329" spans="5:11" x14ac:dyDescent="0.15">
      <c r="E329" s="92" t="str">
        <f t="shared" si="13"/>
        <v/>
      </c>
      <c r="K329" s="92" t="str">
        <f t="shared" si="14"/>
        <v/>
      </c>
    </row>
    <row r="330" spans="5:11" x14ac:dyDescent="0.15">
      <c r="E330" s="92" t="str">
        <f t="shared" si="13"/>
        <v/>
      </c>
      <c r="K330" s="92" t="str">
        <f t="shared" si="14"/>
        <v/>
      </c>
    </row>
    <row r="331" spans="5:11" x14ac:dyDescent="0.15">
      <c r="E331" s="92" t="str">
        <f t="shared" si="13"/>
        <v/>
      </c>
      <c r="K331" s="92" t="str">
        <f t="shared" si="14"/>
        <v/>
      </c>
    </row>
    <row r="332" spans="5:11" x14ac:dyDescent="0.15">
      <c r="E332" s="92" t="str">
        <f t="shared" si="13"/>
        <v/>
      </c>
      <c r="K332" s="92" t="str">
        <f t="shared" si="14"/>
        <v/>
      </c>
    </row>
    <row r="333" spans="5:11" x14ac:dyDescent="0.15">
      <c r="E333" s="92" t="str">
        <f t="shared" si="13"/>
        <v/>
      </c>
      <c r="K333" s="92" t="str">
        <f t="shared" si="14"/>
        <v/>
      </c>
    </row>
    <row r="334" spans="5:11" x14ac:dyDescent="0.15">
      <c r="E334" s="92" t="str">
        <f t="shared" si="13"/>
        <v/>
      </c>
      <c r="K334" s="92" t="str">
        <f t="shared" si="14"/>
        <v/>
      </c>
    </row>
    <row r="335" spans="5:11" x14ac:dyDescent="0.15">
      <c r="E335" s="92" t="str">
        <f t="shared" si="13"/>
        <v/>
      </c>
      <c r="K335" s="92" t="str">
        <f t="shared" si="14"/>
        <v/>
      </c>
    </row>
    <row r="336" spans="5:11" x14ac:dyDescent="0.15">
      <c r="E336" s="92" t="str">
        <f t="shared" si="13"/>
        <v/>
      </c>
      <c r="K336" s="92" t="str">
        <f t="shared" si="14"/>
        <v/>
      </c>
    </row>
    <row r="337" spans="5:11" x14ac:dyDescent="0.15">
      <c r="E337" s="92" t="str">
        <f t="shared" si="13"/>
        <v/>
      </c>
      <c r="K337" s="92" t="str">
        <f t="shared" si="14"/>
        <v/>
      </c>
    </row>
    <row r="338" spans="5:11" x14ac:dyDescent="0.15">
      <c r="E338" s="92" t="str">
        <f t="shared" si="13"/>
        <v/>
      </c>
      <c r="K338" s="92" t="str">
        <f t="shared" si="14"/>
        <v/>
      </c>
    </row>
    <row r="339" spans="5:11" x14ac:dyDescent="0.15">
      <c r="E339" s="92" t="str">
        <f t="shared" si="13"/>
        <v/>
      </c>
      <c r="K339" s="92" t="str">
        <f t="shared" si="14"/>
        <v/>
      </c>
    </row>
    <row r="340" spans="5:11" x14ac:dyDescent="0.15">
      <c r="E340" s="92" t="str">
        <f t="shared" si="13"/>
        <v/>
      </c>
      <c r="K340" s="92" t="str">
        <f t="shared" si="14"/>
        <v/>
      </c>
    </row>
    <row r="341" spans="5:11" x14ac:dyDescent="0.15">
      <c r="E341" s="92" t="str">
        <f t="shared" si="13"/>
        <v/>
      </c>
      <c r="K341" s="92" t="str">
        <f t="shared" si="14"/>
        <v/>
      </c>
    </row>
    <row r="342" spans="5:11" x14ac:dyDescent="0.15">
      <c r="E342" s="92" t="str">
        <f t="shared" si="13"/>
        <v/>
      </c>
      <c r="K342" s="92" t="str">
        <f t="shared" si="14"/>
        <v/>
      </c>
    </row>
    <row r="343" spans="5:11" x14ac:dyDescent="0.15">
      <c r="E343" s="92" t="str">
        <f t="shared" si="13"/>
        <v/>
      </c>
      <c r="K343" s="92" t="str">
        <f t="shared" si="14"/>
        <v/>
      </c>
    </row>
    <row r="344" spans="5:11" x14ac:dyDescent="0.15">
      <c r="E344" s="92" t="str">
        <f t="shared" si="13"/>
        <v/>
      </c>
      <c r="K344" s="92" t="str">
        <f t="shared" si="14"/>
        <v/>
      </c>
    </row>
    <row r="345" spans="5:11" x14ac:dyDescent="0.15">
      <c r="K345" s="92" t="str">
        <f t="shared" si="14"/>
        <v/>
      </c>
    </row>
    <row r="346" spans="5:11" x14ac:dyDescent="0.15">
      <c r="K346" s="92" t="str">
        <f t="shared" si="14"/>
        <v/>
      </c>
    </row>
    <row r="347" spans="5:11" x14ac:dyDescent="0.15">
      <c r="K347" s="92" t="str">
        <f t="shared" si="14"/>
        <v/>
      </c>
    </row>
    <row r="348" spans="5:11" x14ac:dyDescent="0.15">
      <c r="K348" s="92" t="str">
        <f t="shared" si="14"/>
        <v/>
      </c>
    </row>
    <row r="349" spans="5:11" x14ac:dyDescent="0.15">
      <c r="K349" s="92" t="str">
        <f t="shared" ref="K349:K412" si="15">IF(J349="","",J349+K348)</f>
        <v/>
      </c>
    </row>
    <row r="350" spans="5:11" x14ac:dyDescent="0.15">
      <c r="K350" s="92" t="str">
        <f t="shared" si="15"/>
        <v/>
      </c>
    </row>
    <row r="351" spans="5:11" x14ac:dyDescent="0.15">
      <c r="K351" s="92" t="str">
        <f t="shared" si="15"/>
        <v/>
      </c>
    </row>
    <row r="352" spans="5:11" x14ac:dyDescent="0.15">
      <c r="K352" s="92" t="str">
        <f t="shared" si="15"/>
        <v/>
      </c>
    </row>
    <row r="353" spans="11:11" x14ac:dyDescent="0.15">
      <c r="K353" s="92" t="str">
        <f t="shared" si="15"/>
        <v/>
      </c>
    </row>
    <row r="354" spans="11:11" x14ac:dyDescent="0.15">
      <c r="K354" s="92" t="str">
        <f t="shared" si="15"/>
        <v/>
      </c>
    </row>
    <row r="355" spans="11:11" x14ac:dyDescent="0.15">
      <c r="K355" s="92" t="str">
        <f t="shared" si="15"/>
        <v/>
      </c>
    </row>
    <row r="356" spans="11:11" x14ac:dyDescent="0.15">
      <c r="K356" s="92" t="str">
        <f t="shared" si="15"/>
        <v/>
      </c>
    </row>
    <row r="357" spans="11:11" x14ac:dyDescent="0.15">
      <c r="K357" s="92" t="str">
        <f t="shared" si="15"/>
        <v/>
      </c>
    </row>
    <row r="358" spans="11:11" x14ac:dyDescent="0.15">
      <c r="K358" s="92" t="str">
        <f t="shared" si="15"/>
        <v/>
      </c>
    </row>
    <row r="359" spans="11:11" x14ac:dyDescent="0.15">
      <c r="K359" s="92" t="str">
        <f t="shared" si="15"/>
        <v/>
      </c>
    </row>
    <row r="360" spans="11:11" x14ac:dyDescent="0.15">
      <c r="K360" s="92" t="str">
        <f t="shared" si="15"/>
        <v/>
      </c>
    </row>
    <row r="361" spans="11:11" x14ac:dyDescent="0.15">
      <c r="K361" s="92" t="str">
        <f t="shared" si="15"/>
        <v/>
      </c>
    </row>
    <row r="362" spans="11:11" x14ac:dyDescent="0.15">
      <c r="K362" s="92" t="str">
        <f t="shared" si="15"/>
        <v/>
      </c>
    </row>
    <row r="363" spans="11:11" x14ac:dyDescent="0.15">
      <c r="K363" s="92" t="str">
        <f t="shared" si="15"/>
        <v/>
      </c>
    </row>
    <row r="364" spans="11:11" x14ac:dyDescent="0.15">
      <c r="K364" s="92" t="str">
        <f t="shared" si="15"/>
        <v/>
      </c>
    </row>
    <row r="365" spans="11:11" x14ac:dyDescent="0.15">
      <c r="K365" s="92" t="str">
        <f t="shared" si="15"/>
        <v/>
      </c>
    </row>
    <row r="366" spans="11:11" x14ac:dyDescent="0.15">
      <c r="K366" s="92" t="str">
        <f t="shared" si="15"/>
        <v/>
      </c>
    </row>
    <row r="367" spans="11:11" x14ac:dyDescent="0.15">
      <c r="K367" s="92" t="str">
        <f t="shared" si="15"/>
        <v/>
      </c>
    </row>
    <row r="368" spans="11:11" x14ac:dyDescent="0.15">
      <c r="K368" s="92" t="str">
        <f t="shared" si="15"/>
        <v/>
      </c>
    </row>
    <row r="369" spans="11:11" x14ac:dyDescent="0.15">
      <c r="K369" s="92" t="str">
        <f t="shared" si="15"/>
        <v/>
      </c>
    </row>
    <row r="370" spans="11:11" x14ac:dyDescent="0.15">
      <c r="K370" s="92" t="str">
        <f t="shared" si="15"/>
        <v/>
      </c>
    </row>
    <row r="371" spans="11:11" x14ac:dyDescent="0.15">
      <c r="K371" s="92" t="str">
        <f t="shared" si="15"/>
        <v/>
      </c>
    </row>
    <row r="372" spans="11:11" x14ac:dyDescent="0.15">
      <c r="K372" s="92" t="str">
        <f t="shared" si="15"/>
        <v/>
      </c>
    </row>
    <row r="373" spans="11:11" x14ac:dyDescent="0.15">
      <c r="K373" s="92" t="str">
        <f t="shared" si="15"/>
        <v/>
      </c>
    </row>
    <row r="374" spans="11:11" x14ac:dyDescent="0.15">
      <c r="K374" s="92" t="str">
        <f t="shared" si="15"/>
        <v/>
      </c>
    </row>
    <row r="375" spans="11:11" x14ac:dyDescent="0.15">
      <c r="K375" s="92" t="str">
        <f t="shared" si="15"/>
        <v/>
      </c>
    </row>
    <row r="376" spans="11:11" x14ac:dyDescent="0.15">
      <c r="K376" s="92" t="str">
        <f t="shared" si="15"/>
        <v/>
      </c>
    </row>
    <row r="377" spans="11:11" x14ac:dyDescent="0.15">
      <c r="K377" s="92" t="str">
        <f t="shared" si="15"/>
        <v/>
      </c>
    </row>
    <row r="378" spans="11:11" x14ac:dyDescent="0.15">
      <c r="K378" s="92" t="str">
        <f t="shared" si="15"/>
        <v/>
      </c>
    </row>
    <row r="379" spans="11:11" x14ac:dyDescent="0.15">
      <c r="K379" s="92" t="str">
        <f t="shared" si="15"/>
        <v/>
      </c>
    </row>
    <row r="380" spans="11:11" x14ac:dyDescent="0.15">
      <c r="K380" s="92" t="str">
        <f t="shared" si="15"/>
        <v/>
      </c>
    </row>
    <row r="381" spans="11:11" x14ac:dyDescent="0.15">
      <c r="K381" s="92" t="str">
        <f t="shared" si="15"/>
        <v/>
      </c>
    </row>
    <row r="382" spans="11:11" x14ac:dyDescent="0.15">
      <c r="K382" s="92" t="str">
        <f t="shared" si="15"/>
        <v/>
      </c>
    </row>
    <row r="383" spans="11:11" x14ac:dyDescent="0.15">
      <c r="K383" s="92" t="str">
        <f t="shared" si="15"/>
        <v/>
      </c>
    </row>
    <row r="384" spans="11:11" x14ac:dyDescent="0.15">
      <c r="K384" s="92" t="str">
        <f t="shared" si="15"/>
        <v/>
      </c>
    </row>
    <row r="385" spans="11:11" x14ac:dyDescent="0.15">
      <c r="K385" s="92" t="str">
        <f t="shared" si="15"/>
        <v/>
      </c>
    </row>
    <row r="386" spans="11:11" x14ac:dyDescent="0.15">
      <c r="K386" s="92" t="str">
        <f t="shared" si="15"/>
        <v/>
      </c>
    </row>
    <row r="387" spans="11:11" x14ac:dyDescent="0.15">
      <c r="K387" s="92" t="str">
        <f t="shared" si="15"/>
        <v/>
      </c>
    </row>
    <row r="388" spans="11:11" x14ac:dyDescent="0.15">
      <c r="K388" s="92" t="str">
        <f t="shared" si="15"/>
        <v/>
      </c>
    </row>
    <row r="389" spans="11:11" x14ac:dyDescent="0.15">
      <c r="K389" s="92" t="str">
        <f t="shared" si="15"/>
        <v/>
      </c>
    </row>
    <row r="390" spans="11:11" x14ac:dyDescent="0.15">
      <c r="K390" s="92" t="str">
        <f t="shared" si="15"/>
        <v/>
      </c>
    </row>
    <row r="391" spans="11:11" x14ac:dyDescent="0.15">
      <c r="K391" s="92" t="str">
        <f t="shared" si="15"/>
        <v/>
      </c>
    </row>
    <row r="392" spans="11:11" x14ac:dyDescent="0.15">
      <c r="K392" s="92" t="str">
        <f t="shared" si="15"/>
        <v/>
      </c>
    </row>
    <row r="393" spans="11:11" x14ac:dyDescent="0.15">
      <c r="K393" s="92" t="str">
        <f t="shared" si="15"/>
        <v/>
      </c>
    </row>
    <row r="394" spans="11:11" x14ac:dyDescent="0.15">
      <c r="K394" s="92" t="str">
        <f t="shared" si="15"/>
        <v/>
      </c>
    </row>
    <row r="395" spans="11:11" x14ac:dyDescent="0.15">
      <c r="K395" s="92" t="str">
        <f t="shared" si="15"/>
        <v/>
      </c>
    </row>
    <row r="396" spans="11:11" x14ac:dyDescent="0.15">
      <c r="K396" s="92" t="str">
        <f t="shared" si="15"/>
        <v/>
      </c>
    </row>
    <row r="397" spans="11:11" x14ac:dyDescent="0.15">
      <c r="K397" s="92" t="str">
        <f t="shared" si="15"/>
        <v/>
      </c>
    </row>
    <row r="398" spans="11:11" x14ac:dyDescent="0.15">
      <c r="K398" s="92" t="str">
        <f t="shared" si="15"/>
        <v/>
      </c>
    </row>
    <row r="399" spans="11:11" x14ac:dyDescent="0.15">
      <c r="K399" s="92" t="str">
        <f t="shared" si="15"/>
        <v/>
      </c>
    </row>
    <row r="400" spans="11:11" x14ac:dyDescent="0.15">
      <c r="K400" s="92" t="str">
        <f t="shared" si="15"/>
        <v/>
      </c>
    </row>
    <row r="401" spans="11:11" x14ac:dyDescent="0.15">
      <c r="K401" s="92" t="str">
        <f t="shared" si="15"/>
        <v/>
      </c>
    </row>
    <row r="402" spans="11:11" x14ac:dyDescent="0.15">
      <c r="K402" s="92" t="str">
        <f t="shared" si="15"/>
        <v/>
      </c>
    </row>
    <row r="403" spans="11:11" x14ac:dyDescent="0.15">
      <c r="K403" s="92" t="str">
        <f t="shared" si="15"/>
        <v/>
      </c>
    </row>
    <row r="404" spans="11:11" x14ac:dyDescent="0.15">
      <c r="K404" s="92" t="str">
        <f t="shared" si="15"/>
        <v/>
      </c>
    </row>
    <row r="405" spans="11:11" x14ac:dyDescent="0.15">
      <c r="K405" s="92" t="str">
        <f t="shared" si="15"/>
        <v/>
      </c>
    </row>
    <row r="406" spans="11:11" x14ac:dyDescent="0.15">
      <c r="K406" s="92" t="str">
        <f t="shared" si="15"/>
        <v/>
      </c>
    </row>
    <row r="407" spans="11:11" x14ac:dyDescent="0.15">
      <c r="K407" s="92" t="str">
        <f t="shared" si="15"/>
        <v/>
      </c>
    </row>
    <row r="408" spans="11:11" x14ac:dyDescent="0.15">
      <c r="K408" s="92" t="str">
        <f t="shared" si="15"/>
        <v/>
      </c>
    </row>
    <row r="409" spans="11:11" x14ac:dyDescent="0.15">
      <c r="K409" s="92" t="str">
        <f t="shared" si="15"/>
        <v/>
      </c>
    </row>
    <row r="410" spans="11:11" x14ac:dyDescent="0.15">
      <c r="K410" s="92" t="str">
        <f t="shared" si="15"/>
        <v/>
      </c>
    </row>
    <row r="411" spans="11:11" x14ac:dyDescent="0.15">
      <c r="K411" s="92" t="str">
        <f t="shared" si="15"/>
        <v/>
      </c>
    </row>
    <row r="412" spans="11:11" x14ac:dyDescent="0.15">
      <c r="K412" s="92" t="str">
        <f t="shared" si="15"/>
        <v/>
      </c>
    </row>
    <row r="413" spans="11:11" x14ac:dyDescent="0.15">
      <c r="K413" s="92" t="str">
        <f t="shared" ref="K413:K424" si="16">IF(J413="","",J413+K412)</f>
        <v/>
      </c>
    </row>
    <row r="414" spans="11:11" x14ac:dyDescent="0.15">
      <c r="K414" s="92" t="str">
        <f t="shared" si="16"/>
        <v/>
      </c>
    </row>
    <row r="415" spans="11:11" x14ac:dyDescent="0.15">
      <c r="K415" s="92" t="str">
        <f t="shared" si="16"/>
        <v/>
      </c>
    </row>
    <row r="416" spans="11:11" x14ac:dyDescent="0.15">
      <c r="K416" s="92" t="str">
        <f t="shared" si="16"/>
        <v/>
      </c>
    </row>
    <row r="417" spans="11:11" x14ac:dyDescent="0.15">
      <c r="K417" s="92" t="str">
        <f t="shared" si="16"/>
        <v/>
      </c>
    </row>
    <row r="418" spans="11:11" x14ac:dyDescent="0.15">
      <c r="K418" s="92" t="str">
        <f t="shared" si="16"/>
        <v/>
      </c>
    </row>
    <row r="419" spans="11:11" x14ac:dyDescent="0.15">
      <c r="K419" s="92" t="str">
        <f t="shared" si="16"/>
        <v/>
      </c>
    </row>
    <row r="420" spans="11:11" x14ac:dyDescent="0.15">
      <c r="K420" s="92" t="str">
        <f t="shared" si="16"/>
        <v/>
      </c>
    </row>
    <row r="421" spans="11:11" x14ac:dyDescent="0.15">
      <c r="K421" s="92" t="str">
        <f t="shared" si="16"/>
        <v/>
      </c>
    </row>
    <row r="422" spans="11:11" x14ac:dyDescent="0.15">
      <c r="K422" s="92" t="str">
        <f t="shared" si="16"/>
        <v/>
      </c>
    </row>
    <row r="423" spans="11:11" x14ac:dyDescent="0.15">
      <c r="K423" s="92" t="str">
        <f t="shared" si="16"/>
        <v/>
      </c>
    </row>
    <row r="424" spans="11:11" x14ac:dyDescent="0.15">
      <c r="K424" s="92" t="str">
        <f t="shared" si="16"/>
        <v/>
      </c>
    </row>
  </sheetData>
  <mergeCells count="2">
    <mergeCell ref="A6:E6"/>
    <mergeCell ref="G6:K6"/>
  </mergeCells>
  <phoneticPr fontId="3"/>
  <pageMargins left="0.7" right="0.7" top="0.75" bottom="0.75" header="0.3" footer="0.3"/>
  <ignoredErrors>
    <ignoredError sqref="E9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theme="7" tint="0.79998168889431442"/>
  </sheetPr>
  <dimension ref="A1:N366"/>
  <sheetViews>
    <sheetView zoomScaleNormal="100" workbookViewId="0">
      <pane ySplit="6" topLeftCell="A58" activePane="bottomLeft" state="frozen"/>
      <selection pane="bottomLeft" activeCell="A72" sqref="A72"/>
    </sheetView>
  </sheetViews>
  <sheetFormatPr defaultColWidth="9" defaultRowHeight="13.5" x14ac:dyDescent="0.15"/>
  <cols>
    <col min="1" max="1" width="12.5" style="103" customWidth="1"/>
    <col min="2" max="2" width="12.5" customWidth="1"/>
    <col min="3" max="3" width="64.5" customWidth="1"/>
    <col min="4" max="5" width="10.75" style="92" customWidth="1"/>
    <col min="6" max="6" width="1.375" customWidth="1"/>
    <col min="7" max="7" width="12.5" style="103" customWidth="1"/>
    <col min="8" max="8" width="12.5" customWidth="1"/>
    <col min="9" max="9" width="64.375" customWidth="1"/>
    <col min="10" max="11" width="10.75" style="92" customWidth="1"/>
    <col min="18" max="28" width="9.125" customWidth="1"/>
  </cols>
  <sheetData>
    <row r="1" spans="1:14" x14ac:dyDescent="0.15">
      <c r="A1"/>
      <c r="B1" s="567" t="s">
        <v>2445</v>
      </c>
      <c r="C1" s="725"/>
      <c r="D1" s="2"/>
      <c r="E1"/>
      <c r="G1" s="567" t="s">
        <v>2437</v>
      </c>
      <c r="J1"/>
      <c r="K1"/>
    </row>
    <row r="2" spans="1:14" ht="14.25" x14ac:dyDescent="0.15">
      <c r="A2" s="736" t="s">
        <v>2469</v>
      </c>
      <c r="B2" s="737">
        <v>72</v>
      </c>
      <c r="C2" s="765" t="s">
        <v>2468</v>
      </c>
      <c r="D2" s="2"/>
      <c r="E2"/>
      <c r="G2" s="654">
        <v>221</v>
      </c>
      <c r="H2" s="736" t="s">
        <v>2469</v>
      </c>
      <c r="J2"/>
      <c r="K2"/>
    </row>
    <row r="3" spans="1:14" x14ac:dyDescent="0.15">
      <c r="A3" s="736" t="s">
        <v>2470</v>
      </c>
      <c r="B3" s="737">
        <v>72</v>
      </c>
      <c r="C3" s="725"/>
      <c r="D3" s="2"/>
      <c r="E3"/>
      <c r="G3" s="654">
        <v>222</v>
      </c>
      <c r="H3" s="736" t="s">
        <v>2470</v>
      </c>
      <c r="J3"/>
      <c r="K3"/>
    </row>
    <row r="4" spans="1:14" ht="15" customHeight="1" x14ac:dyDescent="0.15">
      <c r="D4" s="92">
        <f>SUM(D8:D95)</f>
        <v>2220000</v>
      </c>
      <c r="M4">
        <v>70</v>
      </c>
      <c r="N4">
        <v>70</v>
      </c>
    </row>
    <row r="5" spans="1:14" x14ac:dyDescent="0.15">
      <c r="A5" s="1336" t="s">
        <v>398</v>
      </c>
      <c r="B5" s="1337"/>
      <c r="C5" s="1337"/>
      <c r="D5" s="1337"/>
      <c r="E5" s="1338"/>
      <c r="G5" s="1336" t="s">
        <v>2471</v>
      </c>
      <c r="H5" s="1337"/>
      <c r="I5" s="1337"/>
      <c r="J5" s="1337"/>
      <c r="K5" s="1338"/>
    </row>
    <row r="6" spans="1:14" ht="14.25" thickBot="1" x14ac:dyDescent="0.2">
      <c r="A6" s="118" t="s">
        <v>386</v>
      </c>
      <c r="B6" s="119" t="s">
        <v>405</v>
      </c>
      <c r="C6" s="119" t="s">
        <v>406</v>
      </c>
      <c r="D6" s="116" t="s">
        <v>384</v>
      </c>
      <c r="E6" s="117" t="s">
        <v>394</v>
      </c>
      <c r="F6" s="119"/>
      <c r="G6" s="118" t="s">
        <v>386</v>
      </c>
      <c r="H6" s="119" t="s">
        <v>405</v>
      </c>
      <c r="I6" s="119" t="s">
        <v>406</v>
      </c>
      <c r="J6" s="116" t="s">
        <v>384</v>
      </c>
      <c r="K6" s="117" t="s">
        <v>394</v>
      </c>
    </row>
    <row r="7" spans="1:14" ht="14.25" thickTop="1" x14ac:dyDescent="0.15">
      <c r="A7" s="103" t="s">
        <v>2</v>
      </c>
      <c r="E7" s="92" t="str">
        <f>IF(D7="","",D7)</f>
        <v/>
      </c>
      <c r="G7" s="103" t="s">
        <v>2</v>
      </c>
      <c r="K7" s="92" t="str">
        <f>IF(J7="","",J7)</f>
        <v/>
      </c>
    </row>
    <row r="8" spans="1:14" x14ac:dyDescent="0.15">
      <c r="A8" s="103">
        <v>40718</v>
      </c>
      <c r="B8" t="s">
        <v>729</v>
      </c>
      <c r="C8" t="s">
        <v>742</v>
      </c>
      <c r="D8" s="92">
        <v>50000</v>
      </c>
      <c r="E8" s="92">
        <f>IF(D8="","",D8)</f>
        <v>50000</v>
      </c>
      <c r="G8" s="103">
        <v>40887</v>
      </c>
      <c r="H8" t="s">
        <v>729</v>
      </c>
      <c r="I8" t="s">
        <v>737</v>
      </c>
      <c r="J8" s="92">
        <v>1500000</v>
      </c>
      <c r="K8" s="92">
        <f>IF(J8="","",J8)</f>
        <v>1500000</v>
      </c>
    </row>
    <row r="9" spans="1:14" x14ac:dyDescent="0.15">
      <c r="A9" s="103">
        <v>40718</v>
      </c>
      <c r="B9" t="s">
        <v>729</v>
      </c>
      <c r="C9" t="s">
        <v>743</v>
      </c>
      <c r="D9" s="92">
        <v>40000</v>
      </c>
      <c r="E9" s="92">
        <f t="shared" ref="E9:E18" si="0">IF(D9="","",D9+E8)</f>
        <v>90000</v>
      </c>
      <c r="K9" s="92" t="str">
        <f t="shared" ref="K9:K18" si="1">IF(J9="","",J9+K8)</f>
        <v/>
      </c>
    </row>
    <row r="10" spans="1:14" x14ac:dyDescent="0.15">
      <c r="A10" s="103">
        <v>40730</v>
      </c>
      <c r="B10" t="s">
        <v>729</v>
      </c>
      <c r="C10" t="s">
        <v>744</v>
      </c>
      <c r="D10" s="92">
        <v>300000</v>
      </c>
      <c r="E10" s="92">
        <f t="shared" si="0"/>
        <v>390000</v>
      </c>
      <c r="K10" s="92" t="str">
        <f t="shared" si="1"/>
        <v/>
      </c>
    </row>
    <row r="11" spans="1:14" x14ac:dyDescent="0.15">
      <c r="E11" s="92" t="str">
        <f t="shared" si="0"/>
        <v/>
      </c>
      <c r="K11" s="92" t="str">
        <f t="shared" si="1"/>
        <v/>
      </c>
    </row>
    <row r="12" spans="1:14" x14ac:dyDescent="0.15">
      <c r="E12" s="92" t="str">
        <f t="shared" si="0"/>
        <v/>
      </c>
      <c r="K12" s="92" t="str">
        <f t="shared" si="1"/>
        <v/>
      </c>
    </row>
    <row r="13" spans="1:14" x14ac:dyDescent="0.15">
      <c r="E13" s="92" t="str">
        <f t="shared" si="0"/>
        <v/>
      </c>
      <c r="K13" s="92" t="str">
        <f t="shared" si="1"/>
        <v/>
      </c>
    </row>
    <row r="14" spans="1:14" x14ac:dyDescent="0.15">
      <c r="E14" s="92" t="str">
        <f t="shared" si="0"/>
        <v/>
      </c>
      <c r="K14" s="92" t="str">
        <f t="shared" si="1"/>
        <v/>
      </c>
    </row>
    <row r="15" spans="1:14" x14ac:dyDescent="0.15">
      <c r="E15" s="92" t="str">
        <f t="shared" si="0"/>
        <v/>
      </c>
      <c r="K15" s="92" t="str">
        <f t="shared" si="1"/>
        <v/>
      </c>
    </row>
    <row r="16" spans="1:14" x14ac:dyDescent="0.15">
      <c r="E16" s="92" t="str">
        <f t="shared" si="0"/>
        <v/>
      </c>
      <c r="K16" s="92" t="str">
        <f t="shared" si="1"/>
        <v/>
      </c>
    </row>
    <row r="17" spans="1:11" ht="14.25" thickBot="1" x14ac:dyDescent="0.2">
      <c r="A17" s="120"/>
      <c r="B17" s="119"/>
      <c r="C17" s="119"/>
      <c r="D17" s="116"/>
      <c r="E17" s="116" t="str">
        <f t="shared" si="0"/>
        <v/>
      </c>
      <c r="F17" s="119"/>
      <c r="G17" s="120"/>
      <c r="H17" s="119"/>
      <c r="I17" s="119"/>
      <c r="J17" s="116"/>
      <c r="K17" s="116" t="str">
        <f t="shared" si="1"/>
        <v/>
      </c>
    </row>
    <row r="18" spans="1:11" ht="14.25" thickTop="1" x14ac:dyDescent="0.15">
      <c r="A18" s="103" t="s">
        <v>468</v>
      </c>
      <c r="E18" s="92" t="str">
        <f t="shared" si="0"/>
        <v/>
      </c>
      <c r="G18" s="103" t="s">
        <v>468</v>
      </c>
      <c r="K18" s="92" t="str">
        <f t="shared" si="1"/>
        <v/>
      </c>
    </row>
    <row r="19" spans="1:11" x14ac:dyDescent="0.15">
      <c r="A19" s="103">
        <v>41204</v>
      </c>
      <c r="B19" t="s">
        <v>729</v>
      </c>
      <c r="C19" t="s">
        <v>778</v>
      </c>
      <c r="D19" s="92">
        <v>80000</v>
      </c>
      <c r="E19" s="92">
        <f>IF(D19="","",D19)</f>
        <v>80000</v>
      </c>
      <c r="K19" s="92" t="str">
        <f>IF(J19="","",J19)</f>
        <v/>
      </c>
    </row>
    <row r="20" spans="1:11" x14ac:dyDescent="0.15">
      <c r="A20" s="103">
        <v>41244</v>
      </c>
      <c r="B20" t="s">
        <v>729</v>
      </c>
      <c r="C20" t="s">
        <v>779</v>
      </c>
      <c r="D20" s="92">
        <v>400000</v>
      </c>
      <c r="E20" s="92">
        <f t="shared" ref="E20:E27" si="2">IF(D20="","",D20+E19)</f>
        <v>480000</v>
      </c>
      <c r="K20" s="92" t="str">
        <f t="shared" ref="K20:K33" si="3">IF(J20="","",J20+K19)</f>
        <v/>
      </c>
    </row>
    <row r="21" spans="1:11" x14ac:dyDescent="0.15">
      <c r="E21" s="92" t="str">
        <f t="shared" si="2"/>
        <v/>
      </c>
      <c r="K21" s="92" t="str">
        <f t="shared" si="3"/>
        <v/>
      </c>
    </row>
    <row r="22" spans="1:11" x14ac:dyDescent="0.15">
      <c r="E22" s="92" t="str">
        <f t="shared" si="2"/>
        <v/>
      </c>
      <c r="K22" s="92" t="str">
        <f t="shared" si="3"/>
        <v/>
      </c>
    </row>
    <row r="23" spans="1:11" x14ac:dyDescent="0.15">
      <c r="E23" s="92" t="str">
        <f t="shared" si="2"/>
        <v/>
      </c>
      <c r="K23" s="92" t="str">
        <f t="shared" si="3"/>
        <v/>
      </c>
    </row>
    <row r="24" spans="1:11" x14ac:dyDescent="0.15">
      <c r="E24" s="92" t="str">
        <f t="shared" si="2"/>
        <v/>
      </c>
      <c r="K24" s="92" t="str">
        <f t="shared" si="3"/>
        <v/>
      </c>
    </row>
    <row r="25" spans="1:11" x14ac:dyDescent="0.15">
      <c r="E25" s="92" t="str">
        <f t="shared" si="2"/>
        <v/>
      </c>
      <c r="K25" s="92" t="str">
        <f t="shared" si="3"/>
        <v/>
      </c>
    </row>
    <row r="26" spans="1:11" ht="14.25" thickBot="1" x14ac:dyDescent="0.2">
      <c r="A26" s="120"/>
      <c r="B26" s="119"/>
      <c r="C26" s="119"/>
      <c r="D26" s="116"/>
      <c r="E26" s="116" t="str">
        <f t="shared" si="2"/>
        <v/>
      </c>
      <c r="F26" s="119"/>
      <c r="G26" s="120"/>
      <c r="H26" s="119"/>
      <c r="I26" s="119"/>
      <c r="J26" s="116"/>
      <c r="K26" s="116" t="str">
        <f t="shared" si="3"/>
        <v/>
      </c>
    </row>
    <row r="27" spans="1:11" ht="14.25" thickTop="1" x14ac:dyDescent="0.15">
      <c r="A27" s="103" t="s">
        <v>492</v>
      </c>
      <c r="E27" s="92" t="str">
        <f t="shared" si="2"/>
        <v/>
      </c>
      <c r="G27" s="103" t="s">
        <v>492</v>
      </c>
      <c r="K27" s="92" t="str">
        <f t="shared" si="3"/>
        <v/>
      </c>
    </row>
    <row r="28" spans="1:11" x14ac:dyDescent="0.15">
      <c r="A28" s="103">
        <v>41472</v>
      </c>
      <c r="B28" t="s">
        <v>729</v>
      </c>
      <c r="C28" t="s">
        <v>809</v>
      </c>
      <c r="D28" s="92">
        <v>400000</v>
      </c>
      <c r="E28" s="92">
        <f>IF(D28="","",D28)</f>
        <v>400000</v>
      </c>
      <c r="K28" s="92" t="str">
        <f t="shared" si="3"/>
        <v/>
      </c>
    </row>
    <row r="29" spans="1:11" x14ac:dyDescent="0.15">
      <c r="E29" s="92" t="str">
        <f>IF(D29="","",D29+E28)</f>
        <v/>
      </c>
      <c r="K29" s="92" t="str">
        <f t="shared" si="3"/>
        <v/>
      </c>
    </row>
    <row r="30" spans="1:11" x14ac:dyDescent="0.15">
      <c r="E30" s="92" t="str">
        <f>IF(D30="","",D30+E29)</f>
        <v/>
      </c>
      <c r="K30" s="92" t="str">
        <f t="shared" si="3"/>
        <v/>
      </c>
    </row>
    <row r="31" spans="1:11" x14ac:dyDescent="0.15">
      <c r="E31" s="92" t="str">
        <f>IF(D31="","",D31+E30)</f>
        <v/>
      </c>
      <c r="K31" s="92" t="str">
        <f t="shared" si="3"/>
        <v/>
      </c>
    </row>
    <row r="32" spans="1:11" ht="14.25" thickBot="1" x14ac:dyDescent="0.2">
      <c r="A32" s="120"/>
      <c r="B32" s="119"/>
      <c r="C32" s="119"/>
      <c r="D32" s="116"/>
      <c r="E32" s="116" t="str">
        <f>IF(D32="","",D32+E31)</f>
        <v/>
      </c>
      <c r="F32" s="119"/>
      <c r="G32" s="120"/>
      <c r="H32" s="119"/>
      <c r="I32" s="119"/>
      <c r="J32" s="116"/>
      <c r="K32" s="116" t="str">
        <f t="shared" si="3"/>
        <v/>
      </c>
    </row>
    <row r="33" spans="1:12" ht="14.25" thickTop="1" x14ac:dyDescent="0.15">
      <c r="A33" s="103" t="s">
        <v>522</v>
      </c>
      <c r="E33" s="92" t="str">
        <f>IF(D33="","",D33+E32)</f>
        <v/>
      </c>
      <c r="G33" s="103" t="s">
        <v>522</v>
      </c>
      <c r="K33" s="92" t="str">
        <f t="shared" si="3"/>
        <v/>
      </c>
    </row>
    <row r="34" spans="1:12" x14ac:dyDescent="0.15">
      <c r="A34" s="103">
        <v>41982</v>
      </c>
      <c r="B34" t="s">
        <v>729</v>
      </c>
      <c r="C34" t="s">
        <v>874</v>
      </c>
      <c r="D34" s="92">
        <v>100000</v>
      </c>
      <c r="E34" s="92">
        <f>IF(D34="","",D34)</f>
        <v>100000</v>
      </c>
      <c r="K34" s="92" t="str">
        <f>IF(J34="","",J34)</f>
        <v/>
      </c>
    </row>
    <row r="35" spans="1:12" ht="14.25" customHeight="1" x14ac:dyDescent="0.15">
      <c r="E35" s="92" t="str">
        <f t="shared" ref="E35:E40" si="4">IF(D35="","",D35+E34)</f>
        <v/>
      </c>
      <c r="K35" s="92" t="str">
        <f t="shared" ref="K35:K40" si="5">IF(J35="","",J35+K34)</f>
        <v/>
      </c>
    </row>
    <row r="36" spans="1:12" x14ac:dyDescent="0.15">
      <c r="E36" s="92" t="str">
        <f t="shared" si="4"/>
        <v/>
      </c>
      <c r="K36" s="92" t="str">
        <f t="shared" si="5"/>
        <v/>
      </c>
    </row>
    <row r="37" spans="1:12" x14ac:dyDescent="0.15">
      <c r="E37" s="92" t="str">
        <f t="shared" si="4"/>
        <v/>
      </c>
      <c r="K37" s="92" t="str">
        <f t="shared" si="5"/>
        <v/>
      </c>
    </row>
    <row r="38" spans="1:12" x14ac:dyDescent="0.15">
      <c r="E38" s="92" t="str">
        <f t="shared" si="4"/>
        <v/>
      </c>
      <c r="K38" s="92" t="str">
        <f t="shared" si="5"/>
        <v/>
      </c>
    </row>
    <row r="39" spans="1:12" ht="14.25" thickBot="1" x14ac:dyDescent="0.2">
      <c r="A39" s="120"/>
      <c r="B39" s="119"/>
      <c r="C39" s="119"/>
      <c r="D39" s="116"/>
      <c r="E39" s="116" t="str">
        <f t="shared" si="4"/>
        <v/>
      </c>
      <c r="F39" s="119"/>
      <c r="G39" s="120"/>
      <c r="H39" s="119"/>
      <c r="I39" s="119"/>
      <c r="J39" s="116"/>
      <c r="K39" s="116" t="str">
        <f t="shared" si="5"/>
        <v/>
      </c>
      <c r="L39" s="2"/>
    </row>
    <row r="40" spans="1:12" ht="14.25" thickTop="1" x14ac:dyDescent="0.15">
      <c r="A40" s="103" t="s">
        <v>546</v>
      </c>
      <c r="E40" s="92" t="str">
        <f t="shared" si="4"/>
        <v/>
      </c>
      <c r="G40" s="103" t="s">
        <v>546</v>
      </c>
      <c r="K40" s="92" t="str">
        <f t="shared" si="5"/>
        <v/>
      </c>
      <c r="L40" s="2"/>
    </row>
    <row r="41" spans="1:12" x14ac:dyDescent="0.15">
      <c r="E41" s="92" t="str">
        <f>IF(D41="","",D41)</f>
        <v/>
      </c>
      <c r="K41" s="92" t="str">
        <f>IF(J41="","",J41)</f>
        <v/>
      </c>
    </row>
    <row r="42" spans="1:12" x14ac:dyDescent="0.15">
      <c r="E42" s="92" t="str">
        <f>IF(D42="","",D42+E41)</f>
        <v/>
      </c>
      <c r="K42" s="92" t="str">
        <f t="shared" ref="K42:K57" si="6">IF(J42="","",J42+K41)</f>
        <v/>
      </c>
    </row>
    <row r="43" spans="1:12" x14ac:dyDescent="0.15">
      <c r="E43" s="92" t="str">
        <f>IF(D43="","",D43+E42)</f>
        <v/>
      </c>
      <c r="K43" s="92" t="str">
        <f t="shared" si="6"/>
        <v/>
      </c>
    </row>
    <row r="44" spans="1:12" x14ac:dyDescent="0.15">
      <c r="E44" s="92" t="str">
        <f>IF(D44="","",D44+E43)</f>
        <v/>
      </c>
      <c r="K44" s="92" t="str">
        <f t="shared" si="6"/>
        <v/>
      </c>
    </row>
    <row r="45" spans="1:12" ht="14.25" thickBot="1" x14ac:dyDescent="0.2">
      <c r="A45" s="120"/>
      <c r="B45" s="119"/>
      <c r="C45" s="119"/>
      <c r="D45" s="116"/>
      <c r="E45" s="116" t="str">
        <f>IF(D45="","",D45+E44)</f>
        <v/>
      </c>
      <c r="F45" s="119"/>
      <c r="G45" s="120"/>
      <c r="H45" s="119"/>
      <c r="I45" s="119"/>
      <c r="J45" s="116"/>
      <c r="K45" s="116" t="str">
        <f t="shared" si="6"/>
        <v/>
      </c>
    </row>
    <row r="46" spans="1:12" ht="14.25" thickTop="1" x14ac:dyDescent="0.15">
      <c r="A46" s="103" t="s">
        <v>1630</v>
      </c>
      <c r="E46" s="92" t="str">
        <f>IF(D46="","",D46+E45)</f>
        <v/>
      </c>
      <c r="G46" s="103" t="s">
        <v>1630</v>
      </c>
      <c r="K46" s="92" t="str">
        <f t="shared" si="6"/>
        <v/>
      </c>
    </row>
    <row r="47" spans="1:12" x14ac:dyDescent="0.15">
      <c r="A47" s="103">
        <v>42634</v>
      </c>
      <c r="B47" t="s">
        <v>729</v>
      </c>
      <c r="C47" t="s">
        <v>1771</v>
      </c>
      <c r="D47" s="92">
        <v>50000</v>
      </c>
      <c r="E47" s="92">
        <f>IF(D47="","",D47)</f>
        <v>50000</v>
      </c>
      <c r="G47" s="103">
        <v>42460</v>
      </c>
      <c r="H47" t="s">
        <v>729</v>
      </c>
      <c r="I47" t="s">
        <v>1697</v>
      </c>
      <c r="J47" s="92">
        <v>50000</v>
      </c>
      <c r="K47" s="92">
        <f>IF(J47="","",J47)</f>
        <v>50000</v>
      </c>
    </row>
    <row r="48" spans="1:12" x14ac:dyDescent="0.15">
      <c r="A48" s="103">
        <v>42634</v>
      </c>
      <c r="B48" t="s">
        <v>729</v>
      </c>
      <c r="C48" t="s">
        <v>1773</v>
      </c>
      <c r="D48" s="92">
        <v>50000</v>
      </c>
      <c r="E48" s="92">
        <f t="shared" ref="E48:E53" si="7">IF(D48="","",D48+E47)</f>
        <v>100000</v>
      </c>
      <c r="K48" s="92" t="str">
        <f t="shared" si="6"/>
        <v/>
      </c>
    </row>
    <row r="49" spans="1:11" x14ac:dyDescent="0.15">
      <c r="E49" s="92" t="str">
        <f t="shared" si="7"/>
        <v/>
      </c>
      <c r="K49" s="92" t="str">
        <f t="shared" si="6"/>
        <v/>
      </c>
    </row>
    <row r="50" spans="1:11" x14ac:dyDescent="0.15">
      <c r="E50" s="92" t="str">
        <f t="shared" si="7"/>
        <v/>
      </c>
      <c r="K50" s="92" t="str">
        <f t="shared" si="6"/>
        <v/>
      </c>
    </row>
    <row r="51" spans="1:11" x14ac:dyDescent="0.15">
      <c r="E51" s="92" t="str">
        <f t="shared" si="7"/>
        <v/>
      </c>
      <c r="K51" s="92" t="str">
        <f t="shared" si="6"/>
        <v/>
      </c>
    </row>
    <row r="52" spans="1:11" ht="14.25" thickBot="1" x14ac:dyDescent="0.2">
      <c r="A52" s="120"/>
      <c r="B52" s="119"/>
      <c r="C52" s="119"/>
      <c r="D52" s="116"/>
      <c r="E52" s="116" t="str">
        <f t="shared" si="7"/>
        <v/>
      </c>
      <c r="F52" s="119"/>
      <c r="G52" s="120"/>
      <c r="H52" s="119"/>
      <c r="I52" s="119"/>
      <c r="J52" s="116"/>
      <c r="K52" s="116" t="str">
        <f t="shared" si="6"/>
        <v/>
      </c>
    </row>
    <row r="53" spans="1:11" ht="14.25" thickTop="1" x14ac:dyDescent="0.15">
      <c r="A53" s="103" t="s">
        <v>1759</v>
      </c>
      <c r="E53" s="92" t="str">
        <f t="shared" si="7"/>
        <v/>
      </c>
      <c r="G53" s="103" t="s">
        <v>1759</v>
      </c>
      <c r="K53" s="92" t="str">
        <f t="shared" si="6"/>
        <v/>
      </c>
    </row>
    <row r="54" spans="1:11" x14ac:dyDescent="0.15">
      <c r="A54" s="103">
        <v>42774</v>
      </c>
      <c r="B54" t="s">
        <v>729</v>
      </c>
      <c r="C54" t="s">
        <v>1934</v>
      </c>
      <c r="D54" s="92">
        <v>50000</v>
      </c>
      <c r="E54" s="92">
        <f>IF(D54="","",D54)</f>
        <v>50000</v>
      </c>
      <c r="K54" s="92">
        <f>J68</f>
        <v>0</v>
      </c>
    </row>
    <row r="55" spans="1:11" x14ac:dyDescent="0.15">
      <c r="A55" s="103">
        <v>42774</v>
      </c>
      <c r="B55" t="s">
        <v>729</v>
      </c>
      <c r="C55" t="s">
        <v>1936</v>
      </c>
      <c r="D55" s="92">
        <v>50000</v>
      </c>
      <c r="E55" s="92">
        <f t="shared" ref="E55:E60" si="8">IF(D55="","",D55+E54)</f>
        <v>100000</v>
      </c>
      <c r="K55" s="92" t="str">
        <f t="shared" si="6"/>
        <v/>
      </c>
    </row>
    <row r="56" spans="1:11" x14ac:dyDescent="0.15">
      <c r="A56" s="103">
        <v>42774</v>
      </c>
      <c r="B56" t="s">
        <v>729</v>
      </c>
      <c r="C56" t="s">
        <v>1938</v>
      </c>
      <c r="D56" s="92">
        <v>100000</v>
      </c>
      <c r="E56" s="92">
        <f t="shared" si="8"/>
        <v>200000</v>
      </c>
      <c r="K56" s="92" t="str">
        <f t="shared" si="6"/>
        <v/>
      </c>
    </row>
    <row r="57" spans="1:11" x14ac:dyDescent="0.15">
      <c r="A57" s="103">
        <v>42894</v>
      </c>
      <c r="B57" t="s">
        <v>729</v>
      </c>
      <c r="C57" t="s">
        <v>2006</v>
      </c>
      <c r="D57" s="92">
        <v>200000</v>
      </c>
      <c r="E57" s="92">
        <f t="shared" si="8"/>
        <v>400000</v>
      </c>
      <c r="K57" s="92" t="str">
        <f t="shared" si="6"/>
        <v/>
      </c>
    </row>
    <row r="58" spans="1:11" x14ac:dyDescent="0.15">
      <c r="A58" s="103">
        <v>42969</v>
      </c>
      <c r="B58" t="s">
        <v>729</v>
      </c>
      <c r="C58" t="s">
        <v>2013</v>
      </c>
      <c r="D58" s="92">
        <v>150000</v>
      </c>
      <c r="E58" s="92">
        <f t="shared" si="8"/>
        <v>550000</v>
      </c>
    </row>
    <row r="59" spans="1:11" x14ac:dyDescent="0.15">
      <c r="E59" s="92" t="str">
        <f t="shared" si="8"/>
        <v/>
      </c>
    </row>
    <row r="60" spans="1:11" x14ac:dyDescent="0.15">
      <c r="E60" s="92" t="str">
        <f t="shared" si="8"/>
        <v/>
      </c>
    </row>
    <row r="61" spans="1:11" ht="14.25" thickBot="1" x14ac:dyDescent="0.2">
      <c r="A61" s="120"/>
      <c r="B61" s="119"/>
      <c r="C61" s="119"/>
      <c r="D61" s="116"/>
      <c r="E61" s="92" t="str">
        <f t="shared" ref="E61:E66" si="9">IF(D61="","",D61)</f>
        <v/>
      </c>
      <c r="F61" s="119"/>
      <c r="G61" s="120"/>
      <c r="H61" s="119"/>
      <c r="I61" s="119"/>
      <c r="J61" s="116"/>
      <c r="K61" s="116" t="str">
        <f>IF(J61="","",J61+K60)</f>
        <v/>
      </c>
    </row>
    <row r="62" spans="1:11" ht="14.25" thickTop="1" x14ac:dyDescent="0.15">
      <c r="A62" s="103" t="s">
        <v>1760</v>
      </c>
      <c r="E62" s="883" t="str">
        <f t="shared" si="9"/>
        <v/>
      </c>
      <c r="G62" s="103" t="s">
        <v>1760</v>
      </c>
      <c r="K62" s="92" t="str">
        <f>IF(J62="","",J62+K61)</f>
        <v/>
      </c>
    </row>
    <row r="63" spans="1:11" x14ac:dyDescent="0.15">
      <c r="E63" s="92" t="str">
        <f t="shared" si="9"/>
        <v/>
      </c>
    </row>
    <row r="64" spans="1:11" ht="14.25" thickBot="1" x14ac:dyDescent="0.2">
      <c r="A64" s="120"/>
      <c r="B64" s="119"/>
      <c r="C64" s="119"/>
      <c r="D64" s="116"/>
      <c r="E64" s="116" t="str">
        <f t="shared" si="9"/>
        <v/>
      </c>
      <c r="F64" s="119"/>
      <c r="G64" s="120"/>
      <c r="H64" s="119"/>
      <c r="I64" s="119"/>
      <c r="J64" s="116"/>
      <c r="K64" s="116"/>
    </row>
    <row r="65" spans="1:11" ht="14.25" thickTop="1" x14ac:dyDescent="0.15">
      <c r="A65" s="103" t="s">
        <v>1761</v>
      </c>
      <c r="E65" s="92" t="str">
        <f t="shared" si="9"/>
        <v/>
      </c>
      <c r="G65" s="103" t="s">
        <v>1761</v>
      </c>
    </row>
    <row r="66" spans="1:11" x14ac:dyDescent="0.15">
      <c r="A66" s="103">
        <v>43818</v>
      </c>
      <c r="B66" t="s">
        <v>3006</v>
      </c>
      <c r="C66" t="s">
        <v>3007</v>
      </c>
      <c r="D66" s="92">
        <v>100000</v>
      </c>
      <c r="E66" s="92">
        <f t="shared" si="9"/>
        <v>100000</v>
      </c>
      <c r="G66" s="103">
        <v>43552</v>
      </c>
      <c r="I66" t="s">
        <v>2973</v>
      </c>
      <c r="J66" s="92">
        <v>100000</v>
      </c>
      <c r="K66" s="92">
        <f>IF(J66="","",J66)</f>
        <v>100000</v>
      </c>
    </row>
    <row r="67" spans="1:11" x14ac:dyDescent="0.15">
      <c r="A67" s="103">
        <v>43818</v>
      </c>
      <c r="B67" t="s">
        <v>3006</v>
      </c>
      <c r="C67" t="s">
        <v>3008</v>
      </c>
      <c r="D67" s="92">
        <v>50000</v>
      </c>
      <c r="E67" s="92">
        <f t="shared" ref="E67:E72" si="10">IF(D67="","",D67+E66)</f>
        <v>150000</v>
      </c>
    </row>
    <row r="68" spans="1:11" x14ac:dyDescent="0.15">
      <c r="A68" s="103">
        <v>43818</v>
      </c>
      <c r="B68" t="s">
        <v>3006</v>
      </c>
      <c r="C68" t="s">
        <v>3009</v>
      </c>
      <c r="D68" s="92">
        <v>50000</v>
      </c>
      <c r="E68" s="92">
        <f t="shared" si="10"/>
        <v>200000</v>
      </c>
      <c r="K68" s="92" t="str">
        <f t="shared" ref="K68:K78" si="11">IF(J68="","",J68+K67)</f>
        <v/>
      </c>
    </row>
    <row r="69" spans="1:11" x14ac:dyDescent="0.15">
      <c r="E69" s="92" t="str">
        <f t="shared" si="10"/>
        <v/>
      </c>
      <c r="K69" s="92" t="str">
        <f t="shared" si="11"/>
        <v/>
      </c>
    </row>
    <row r="70" spans="1:11" ht="14.25" thickBot="1" x14ac:dyDescent="0.2">
      <c r="A70" s="120"/>
      <c r="B70" s="119"/>
      <c r="C70" s="119"/>
      <c r="D70" s="116"/>
      <c r="E70" s="116" t="str">
        <f t="shared" si="10"/>
        <v/>
      </c>
      <c r="F70" s="119"/>
      <c r="G70" s="120"/>
      <c r="H70" s="119"/>
      <c r="I70" s="119"/>
      <c r="J70" s="116"/>
      <c r="K70" s="116" t="str">
        <f t="shared" si="11"/>
        <v/>
      </c>
    </row>
    <row r="71" spans="1:11" ht="14.25" thickTop="1" x14ac:dyDescent="0.15">
      <c r="A71" s="103" t="s">
        <v>3277</v>
      </c>
      <c r="E71" s="92" t="str">
        <f t="shared" si="10"/>
        <v/>
      </c>
      <c r="K71" s="92" t="str">
        <f t="shared" si="11"/>
        <v/>
      </c>
    </row>
    <row r="72" spans="1:11" x14ac:dyDescent="0.15">
      <c r="E72" s="92" t="str">
        <f t="shared" si="10"/>
        <v/>
      </c>
      <c r="K72" s="92" t="str">
        <f t="shared" si="11"/>
        <v/>
      </c>
    </row>
    <row r="73" spans="1:11" x14ac:dyDescent="0.15">
      <c r="E73" s="92" t="str">
        <f t="shared" ref="E73:E85" si="12">IF(D73="","",D73+E72)</f>
        <v/>
      </c>
      <c r="K73" s="92" t="str">
        <f t="shared" si="11"/>
        <v/>
      </c>
    </row>
    <row r="74" spans="1:11" x14ac:dyDescent="0.15">
      <c r="E74" s="92" t="str">
        <f t="shared" si="12"/>
        <v/>
      </c>
      <c r="K74" s="92" t="str">
        <f t="shared" si="11"/>
        <v/>
      </c>
    </row>
    <row r="75" spans="1:11" x14ac:dyDescent="0.15">
      <c r="E75" s="92" t="str">
        <f t="shared" si="12"/>
        <v/>
      </c>
      <c r="K75" s="92" t="str">
        <f t="shared" si="11"/>
        <v/>
      </c>
    </row>
    <row r="76" spans="1:11" x14ac:dyDescent="0.15">
      <c r="E76" s="92" t="str">
        <f t="shared" si="12"/>
        <v/>
      </c>
      <c r="K76" s="92" t="str">
        <f t="shared" si="11"/>
        <v/>
      </c>
    </row>
    <row r="77" spans="1:11" x14ac:dyDescent="0.15">
      <c r="E77" s="92" t="str">
        <f t="shared" si="12"/>
        <v/>
      </c>
      <c r="K77" s="92" t="str">
        <f t="shared" si="11"/>
        <v/>
      </c>
    </row>
    <row r="78" spans="1:11" x14ac:dyDescent="0.15">
      <c r="E78" s="92" t="str">
        <f t="shared" si="12"/>
        <v/>
      </c>
      <c r="K78" s="92" t="str">
        <f t="shared" si="11"/>
        <v/>
      </c>
    </row>
    <row r="79" spans="1:11" x14ac:dyDescent="0.15">
      <c r="E79" s="92" t="str">
        <f t="shared" si="12"/>
        <v/>
      </c>
      <c r="K79" s="92" t="str">
        <f t="shared" ref="K79:K142" si="13">IF(J79="","",J79+K78)</f>
        <v/>
      </c>
    </row>
    <row r="80" spans="1:11" x14ac:dyDescent="0.15">
      <c r="E80" s="92" t="str">
        <f t="shared" si="12"/>
        <v/>
      </c>
      <c r="K80" s="92" t="str">
        <f t="shared" si="13"/>
        <v/>
      </c>
    </row>
    <row r="81" spans="5:11" x14ac:dyDescent="0.15">
      <c r="E81" s="92" t="str">
        <f t="shared" si="12"/>
        <v/>
      </c>
      <c r="K81" s="92" t="str">
        <f t="shared" si="13"/>
        <v/>
      </c>
    </row>
    <row r="82" spans="5:11" x14ac:dyDescent="0.15">
      <c r="E82" s="92" t="str">
        <f t="shared" si="12"/>
        <v/>
      </c>
      <c r="K82" s="92" t="str">
        <f t="shared" si="13"/>
        <v/>
      </c>
    </row>
    <row r="83" spans="5:11" x14ac:dyDescent="0.15">
      <c r="E83" s="92" t="str">
        <f t="shared" si="12"/>
        <v/>
      </c>
      <c r="K83" s="92" t="str">
        <f t="shared" si="13"/>
        <v/>
      </c>
    </row>
    <row r="84" spans="5:11" x14ac:dyDescent="0.15">
      <c r="E84" s="92" t="str">
        <f t="shared" si="12"/>
        <v/>
      </c>
      <c r="K84" s="92" t="str">
        <f t="shared" si="13"/>
        <v/>
      </c>
    </row>
    <row r="85" spans="5:11" x14ac:dyDescent="0.15">
      <c r="E85" s="92" t="str">
        <f t="shared" si="12"/>
        <v/>
      </c>
      <c r="K85" s="92" t="str">
        <f t="shared" si="13"/>
        <v/>
      </c>
    </row>
    <row r="86" spans="5:11" x14ac:dyDescent="0.15">
      <c r="E86" s="92" t="str">
        <f t="shared" ref="E86:E149" si="14">IF(D86="","",D86+E85)</f>
        <v/>
      </c>
      <c r="K86" s="92" t="str">
        <f t="shared" si="13"/>
        <v/>
      </c>
    </row>
    <row r="87" spans="5:11" x14ac:dyDescent="0.15">
      <c r="E87" s="92" t="str">
        <f t="shared" si="14"/>
        <v/>
      </c>
      <c r="K87" s="92" t="str">
        <f t="shared" si="13"/>
        <v/>
      </c>
    </row>
    <row r="88" spans="5:11" x14ac:dyDescent="0.15">
      <c r="E88" s="92" t="str">
        <f t="shared" si="14"/>
        <v/>
      </c>
      <c r="K88" s="92" t="str">
        <f t="shared" si="13"/>
        <v/>
      </c>
    </row>
    <row r="89" spans="5:11" x14ac:dyDescent="0.15">
      <c r="E89" s="92" t="str">
        <f t="shared" si="14"/>
        <v/>
      </c>
      <c r="K89" s="92" t="str">
        <f t="shared" si="13"/>
        <v/>
      </c>
    </row>
    <row r="90" spans="5:11" x14ac:dyDescent="0.15">
      <c r="E90" s="92" t="str">
        <f t="shared" si="14"/>
        <v/>
      </c>
      <c r="K90" s="92" t="str">
        <f t="shared" si="13"/>
        <v/>
      </c>
    </row>
    <row r="91" spans="5:11" x14ac:dyDescent="0.15">
      <c r="E91" s="92" t="str">
        <f t="shared" si="14"/>
        <v/>
      </c>
      <c r="K91" s="92" t="str">
        <f t="shared" si="13"/>
        <v/>
      </c>
    </row>
    <row r="92" spans="5:11" x14ac:dyDescent="0.15">
      <c r="E92" s="92" t="str">
        <f t="shared" si="14"/>
        <v/>
      </c>
      <c r="K92" s="92" t="str">
        <f t="shared" si="13"/>
        <v/>
      </c>
    </row>
    <row r="93" spans="5:11" x14ac:dyDescent="0.15">
      <c r="E93" s="92" t="str">
        <f t="shared" si="14"/>
        <v/>
      </c>
      <c r="K93" s="92" t="str">
        <f t="shared" si="13"/>
        <v/>
      </c>
    </row>
    <row r="94" spans="5:11" x14ac:dyDescent="0.15">
      <c r="E94" s="92" t="str">
        <f t="shared" si="14"/>
        <v/>
      </c>
      <c r="K94" s="92" t="str">
        <f t="shared" si="13"/>
        <v/>
      </c>
    </row>
    <row r="95" spans="5:11" x14ac:dyDescent="0.15">
      <c r="E95" s="92" t="str">
        <f t="shared" si="14"/>
        <v/>
      </c>
      <c r="K95" s="92" t="str">
        <f t="shared" si="13"/>
        <v/>
      </c>
    </row>
    <row r="96" spans="5:11" x14ac:dyDescent="0.15">
      <c r="E96" s="92" t="str">
        <f t="shared" si="14"/>
        <v/>
      </c>
      <c r="K96" s="92" t="str">
        <f t="shared" si="13"/>
        <v/>
      </c>
    </row>
    <row r="97" spans="5:11" x14ac:dyDescent="0.15">
      <c r="E97" s="92" t="str">
        <f t="shared" si="14"/>
        <v/>
      </c>
      <c r="K97" s="92" t="str">
        <f t="shared" si="13"/>
        <v/>
      </c>
    </row>
    <row r="98" spans="5:11" x14ac:dyDescent="0.15">
      <c r="E98" s="92" t="str">
        <f t="shared" si="14"/>
        <v/>
      </c>
      <c r="K98" s="92" t="str">
        <f t="shared" si="13"/>
        <v/>
      </c>
    </row>
    <row r="99" spans="5:11" x14ac:dyDescent="0.15">
      <c r="E99" s="92" t="str">
        <f t="shared" si="14"/>
        <v/>
      </c>
      <c r="K99" s="92" t="str">
        <f t="shared" si="13"/>
        <v/>
      </c>
    </row>
    <row r="100" spans="5:11" x14ac:dyDescent="0.15">
      <c r="E100" s="92" t="str">
        <f t="shared" si="14"/>
        <v/>
      </c>
      <c r="K100" s="92" t="str">
        <f t="shared" si="13"/>
        <v/>
      </c>
    </row>
    <row r="101" spans="5:11" x14ac:dyDescent="0.15">
      <c r="E101" s="92" t="str">
        <f t="shared" si="14"/>
        <v/>
      </c>
      <c r="K101" s="92" t="str">
        <f t="shared" si="13"/>
        <v/>
      </c>
    </row>
    <row r="102" spans="5:11" x14ac:dyDescent="0.15">
      <c r="E102" s="92" t="str">
        <f t="shared" si="14"/>
        <v/>
      </c>
      <c r="K102" s="92" t="str">
        <f t="shared" si="13"/>
        <v/>
      </c>
    </row>
    <row r="103" spans="5:11" x14ac:dyDescent="0.15">
      <c r="E103" s="92" t="str">
        <f t="shared" si="14"/>
        <v/>
      </c>
      <c r="K103" s="92" t="str">
        <f t="shared" si="13"/>
        <v/>
      </c>
    </row>
    <row r="104" spans="5:11" x14ac:dyDescent="0.15">
      <c r="E104" s="92" t="str">
        <f t="shared" si="14"/>
        <v/>
      </c>
      <c r="K104" s="92" t="str">
        <f t="shared" si="13"/>
        <v/>
      </c>
    </row>
    <row r="105" spans="5:11" x14ac:dyDescent="0.15">
      <c r="E105" s="92" t="str">
        <f t="shared" si="14"/>
        <v/>
      </c>
      <c r="K105" s="92" t="str">
        <f t="shared" si="13"/>
        <v/>
      </c>
    </row>
    <row r="106" spans="5:11" x14ac:dyDescent="0.15">
      <c r="E106" s="92" t="str">
        <f t="shared" si="14"/>
        <v/>
      </c>
      <c r="K106" s="92" t="str">
        <f t="shared" si="13"/>
        <v/>
      </c>
    </row>
    <row r="107" spans="5:11" x14ac:dyDescent="0.15">
      <c r="E107" s="92" t="str">
        <f t="shared" si="14"/>
        <v/>
      </c>
      <c r="K107" s="92" t="str">
        <f t="shared" si="13"/>
        <v/>
      </c>
    </row>
    <row r="108" spans="5:11" x14ac:dyDescent="0.15">
      <c r="E108" s="92" t="str">
        <f t="shared" si="14"/>
        <v/>
      </c>
      <c r="K108" s="92" t="str">
        <f t="shared" si="13"/>
        <v/>
      </c>
    </row>
    <row r="109" spans="5:11" x14ac:dyDescent="0.15">
      <c r="E109" s="92" t="str">
        <f t="shared" si="14"/>
        <v/>
      </c>
      <c r="K109" s="92" t="str">
        <f t="shared" si="13"/>
        <v/>
      </c>
    </row>
    <row r="110" spans="5:11" x14ac:dyDescent="0.15">
      <c r="E110" s="92" t="str">
        <f t="shared" si="14"/>
        <v/>
      </c>
      <c r="K110" s="92" t="str">
        <f t="shared" si="13"/>
        <v/>
      </c>
    </row>
    <row r="111" spans="5:11" x14ac:dyDescent="0.15">
      <c r="E111" s="92" t="str">
        <f t="shared" si="14"/>
        <v/>
      </c>
      <c r="K111" s="92" t="str">
        <f t="shared" si="13"/>
        <v/>
      </c>
    </row>
    <row r="112" spans="5:11" x14ac:dyDescent="0.15">
      <c r="E112" s="92" t="str">
        <f t="shared" si="14"/>
        <v/>
      </c>
      <c r="K112" s="92" t="str">
        <f t="shared" si="13"/>
        <v/>
      </c>
    </row>
    <row r="113" spans="5:11" x14ac:dyDescent="0.15">
      <c r="E113" s="92" t="str">
        <f t="shared" si="14"/>
        <v/>
      </c>
      <c r="K113" s="92" t="str">
        <f t="shared" si="13"/>
        <v/>
      </c>
    </row>
    <row r="114" spans="5:11" x14ac:dyDescent="0.15">
      <c r="E114" s="92" t="str">
        <f t="shared" si="14"/>
        <v/>
      </c>
      <c r="K114" s="92" t="str">
        <f t="shared" si="13"/>
        <v/>
      </c>
    </row>
    <row r="115" spans="5:11" x14ac:dyDescent="0.15">
      <c r="E115" s="92" t="str">
        <f t="shared" si="14"/>
        <v/>
      </c>
      <c r="K115" s="92" t="str">
        <f t="shared" si="13"/>
        <v/>
      </c>
    </row>
    <row r="116" spans="5:11" x14ac:dyDescent="0.15">
      <c r="E116" s="92" t="str">
        <f t="shared" si="14"/>
        <v/>
      </c>
      <c r="K116" s="92" t="str">
        <f t="shared" si="13"/>
        <v/>
      </c>
    </row>
    <row r="117" spans="5:11" x14ac:dyDescent="0.15">
      <c r="E117" s="92" t="str">
        <f t="shared" si="14"/>
        <v/>
      </c>
      <c r="K117" s="92" t="str">
        <f t="shared" si="13"/>
        <v/>
      </c>
    </row>
    <row r="118" spans="5:11" x14ac:dyDescent="0.15">
      <c r="E118" s="92" t="str">
        <f t="shared" si="14"/>
        <v/>
      </c>
      <c r="K118" s="92" t="str">
        <f t="shared" si="13"/>
        <v/>
      </c>
    </row>
    <row r="119" spans="5:11" x14ac:dyDescent="0.15">
      <c r="E119" s="92" t="str">
        <f t="shared" si="14"/>
        <v/>
      </c>
      <c r="K119" s="92" t="str">
        <f t="shared" si="13"/>
        <v/>
      </c>
    </row>
    <row r="120" spans="5:11" x14ac:dyDescent="0.15">
      <c r="E120" s="92" t="str">
        <f t="shared" si="14"/>
        <v/>
      </c>
      <c r="K120" s="92" t="str">
        <f t="shared" si="13"/>
        <v/>
      </c>
    </row>
    <row r="121" spans="5:11" x14ac:dyDescent="0.15">
      <c r="E121" s="92" t="str">
        <f t="shared" si="14"/>
        <v/>
      </c>
      <c r="K121" s="92" t="str">
        <f t="shared" si="13"/>
        <v/>
      </c>
    </row>
    <row r="122" spans="5:11" x14ac:dyDescent="0.15">
      <c r="E122" s="92" t="str">
        <f t="shared" si="14"/>
        <v/>
      </c>
      <c r="K122" s="92" t="str">
        <f t="shared" si="13"/>
        <v/>
      </c>
    </row>
    <row r="123" spans="5:11" x14ac:dyDescent="0.15">
      <c r="E123" s="92" t="str">
        <f t="shared" si="14"/>
        <v/>
      </c>
      <c r="K123" s="92" t="str">
        <f t="shared" si="13"/>
        <v/>
      </c>
    </row>
    <row r="124" spans="5:11" x14ac:dyDescent="0.15">
      <c r="E124" s="92" t="str">
        <f t="shared" si="14"/>
        <v/>
      </c>
      <c r="K124" s="92" t="str">
        <f t="shared" si="13"/>
        <v/>
      </c>
    </row>
    <row r="125" spans="5:11" x14ac:dyDescent="0.15">
      <c r="E125" s="92" t="str">
        <f t="shared" si="14"/>
        <v/>
      </c>
      <c r="K125" s="92" t="str">
        <f t="shared" si="13"/>
        <v/>
      </c>
    </row>
    <row r="126" spans="5:11" x14ac:dyDescent="0.15">
      <c r="E126" s="92" t="str">
        <f t="shared" si="14"/>
        <v/>
      </c>
      <c r="K126" s="92" t="str">
        <f t="shared" si="13"/>
        <v/>
      </c>
    </row>
    <row r="127" spans="5:11" x14ac:dyDescent="0.15">
      <c r="E127" s="92" t="str">
        <f t="shared" si="14"/>
        <v/>
      </c>
      <c r="K127" s="92" t="str">
        <f t="shared" si="13"/>
        <v/>
      </c>
    </row>
    <row r="128" spans="5:11" x14ac:dyDescent="0.15">
      <c r="E128" s="92" t="str">
        <f t="shared" si="14"/>
        <v/>
      </c>
      <c r="K128" s="92" t="str">
        <f t="shared" si="13"/>
        <v/>
      </c>
    </row>
    <row r="129" spans="5:11" x14ac:dyDescent="0.15">
      <c r="E129" s="92" t="str">
        <f t="shared" si="14"/>
        <v/>
      </c>
      <c r="K129" s="92" t="str">
        <f t="shared" si="13"/>
        <v/>
      </c>
    </row>
    <row r="130" spans="5:11" x14ac:dyDescent="0.15">
      <c r="E130" s="92" t="str">
        <f t="shared" si="14"/>
        <v/>
      </c>
      <c r="K130" s="92" t="str">
        <f t="shared" si="13"/>
        <v/>
      </c>
    </row>
    <row r="131" spans="5:11" x14ac:dyDescent="0.15">
      <c r="E131" s="92" t="str">
        <f t="shared" si="14"/>
        <v/>
      </c>
      <c r="K131" s="92" t="str">
        <f t="shared" si="13"/>
        <v/>
      </c>
    </row>
    <row r="132" spans="5:11" x14ac:dyDescent="0.15">
      <c r="E132" s="92" t="str">
        <f t="shared" si="14"/>
        <v/>
      </c>
      <c r="K132" s="92" t="str">
        <f t="shared" si="13"/>
        <v/>
      </c>
    </row>
    <row r="133" spans="5:11" x14ac:dyDescent="0.15">
      <c r="E133" s="92" t="str">
        <f t="shared" si="14"/>
        <v/>
      </c>
      <c r="K133" s="92" t="str">
        <f t="shared" si="13"/>
        <v/>
      </c>
    </row>
    <row r="134" spans="5:11" x14ac:dyDescent="0.15">
      <c r="E134" s="92" t="str">
        <f t="shared" si="14"/>
        <v/>
      </c>
      <c r="K134" s="92" t="str">
        <f t="shared" si="13"/>
        <v/>
      </c>
    </row>
    <row r="135" spans="5:11" x14ac:dyDescent="0.15">
      <c r="E135" s="92" t="str">
        <f t="shared" si="14"/>
        <v/>
      </c>
      <c r="K135" s="92" t="str">
        <f t="shared" si="13"/>
        <v/>
      </c>
    </row>
    <row r="136" spans="5:11" x14ac:dyDescent="0.15">
      <c r="E136" s="92" t="str">
        <f t="shared" si="14"/>
        <v/>
      </c>
      <c r="K136" s="92" t="str">
        <f t="shared" si="13"/>
        <v/>
      </c>
    </row>
    <row r="137" spans="5:11" x14ac:dyDescent="0.15">
      <c r="E137" s="92" t="str">
        <f t="shared" si="14"/>
        <v/>
      </c>
      <c r="K137" s="92" t="str">
        <f t="shared" si="13"/>
        <v/>
      </c>
    </row>
    <row r="138" spans="5:11" x14ac:dyDescent="0.15">
      <c r="E138" s="92" t="str">
        <f t="shared" si="14"/>
        <v/>
      </c>
      <c r="K138" s="92" t="str">
        <f t="shared" si="13"/>
        <v/>
      </c>
    </row>
    <row r="139" spans="5:11" x14ac:dyDescent="0.15">
      <c r="E139" s="92" t="str">
        <f t="shared" si="14"/>
        <v/>
      </c>
      <c r="K139" s="92" t="str">
        <f t="shared" si="13"/>
        <v/>
      </c>
    </row>
    <row r="140" spans="5:11" x14ac:dyDescent="0.15">
      <c r="E140" s="92" t="str">
        <f t="shared" si="14"/>
        <v/>
      </c>
      <c r="K140" s="92" t="str">
        <f t="shared" si="13"/>
        <v/>
      </c>
    </row>
    <row r="141" spans="5:11" x14ac:dyDescent="0.15">
      <c r="E141" s="92" t="str">
        <f t="shared" si="14"/>
        <v/>
      </c>
      <c r="K141" s="92" t="str">
        <f t="shared" si="13"/>
        <v/>
      </c>
    </row>
    <row r="142" spans="5:11" x14ac:dyDescent="0.15">
      <c r="E142" s="92" t="str">
        <f t="shared" si="14"/>
        <v/>
      </c>
      <c r="K142" s="92" t="str">
        <f t="shared" si="13"/>
        <v/>
      </c>
    </row>
    <row r="143" spans="5:11" x14ac:dyDescent="0.15">
      <c r="E143" s="92" t="str">
        <f t="shared" si="14"/>
        <v/>
      </c>
      <c r="K143" s="92" t="str">
        <f t="shared" ref="K143:K206" si="15">IF(J143="","",J143+K142)</f>
        <v/>
      </c>
    </row>
    <row r="144" spans="5:11" x14ac:dyDescent="0.15">
      <c r="E144" s="92" t="str">
        <f t="shared" si="14"/>
        <v/>
      </c>
      <c r="K144" s="92" t="str">
        <f t="shared" si="15"/>
        <v/>
      </c>
    </row>
    <row r="145" spans="5:11" x14ac:dyDescent="0.15">
      <c r="E145" s="92" t="str">
        <f t="shared" si="14"/>
        <v/>
      </c>
      <c r="K145" s="92" t="str">
        <f t="shared" si="15"/>
        <v/>
      </c>
    </row>
    <row r="146" spans="5:11" x14ac:dyDescent="0.15">
      <c r="E146" s="92" t="str">
        <f t="shared" si="14"/>
        <v/>
      </c>
      <c r="K146" s="92" t="str">
        <f t="shared" si="15"/>
        <v/>
      </c>
    </row>
    <row r="147" spans="5:11" x14ac:dyDescent="0.15">
      <c r="E147" s="92" t="str">
        <f t="shared" si="14"/>
        <v/>
      </c>
      <c r="K147" s="92" t="str">
        <f t="shared" si="15"/>
        <v/>
      </c>
    </row>
    <row r="148" spans="5:11" x14ac:dyDescent="0.15">
      <c r="E148" s="92" t="str">
        <f t="shared" si="14"/>
        <v/>
      </c>
      <c r="K148" s="92" t="str">
        <f t="shared" si="15"/>
        <v/>
      </c>
    </row>
    <row r="149" spans="5:11" x14ac:dyDescent="0.15">
      <c r="E149" s="92" t="str">
        <f t="shared" si="14"/>
        <v/>
      </c>
      <c r="K149" s="92" t="str">
        <f t="shared" si="15"/>
        <v/>
      </c>
    </row>
    <row r="150" spans="5:11" x14ac:dyDescent="0.15">
      <c r="E150" s="92" t="str">
        <f t="shared" ref="E150:E213" si="16">IF(D150="","",D150+E149)</f>
        <v/>
      </c>
      <c r="K150" s="92" t="str">
        <f t="shared" si="15"/>
        <v/>
      </c>
    </row>
    <row r="151" spans="5:11" x14ac:dyDescent="0.15">
      <c r="E151" s="92" t="str">
        <f t="shared" si="16"/>
        <v/>
      </c>
      <c r="K151" s="92" t="str">
        <f t="shared" si="15"/>
        <v/>
      </c>
    </row>
    <row r="152" spans="5:11" x14ac:dyDescent="0.15">
      <c r="E152" s="92" t="str">
        <f t="shared" si="16"/>
        <v/>
      </c>
      <c r="K152" s="92" t="str">
        <f t="shared" si="15"/>
        <v/>
      </c>
    </row>
    <row r="153" spans="5:11" x14ac:dyDescent="0.15">
      <c r="E153" s="92" t="str">
        <f t="shared" si="16"/>
        <v/>
      </c>
      <c r="K153" s="92" t="str">
        <f t="shared" si="15"/>
        <v/>
      </c>
    </row>
    <row r="154" spans="5:11" x14ac:dyDescent="0.15">
      <c r="E154" s="92" t="str">
        <f t="shared" si="16"/>
        <v/>
      </c>
      <c r="K154" s="92" t="str">
        <f t="shared" si="15"/>
        <v/>
      </c>
    </row>
    <row r="155" spans="5:11" x14ac:dyDescent="0.15">
      <c r="E155" s="92" t="str">
        <f t="shared" si="16"/>
        <v/>
      </c>
      <c r="K155" s="92" t="str">
        <f t="shared" si="15"/>
        <v/>
      </c>
    </row>
    <row r="156" spans="5:11" x14ac:dyDescent="0.15">
      <c r="E156" s="92" t="str">
        <f t="shared" si="16"/>
        <v/>
      </c>
      <c r="K156" s="92" t="str">
        <f t="shared" si="15"/>
        <v/>
      </c>
    </row>
    <row r="157" spans="5:11" x14ac:dyDescent="0.15">
      <c r="E157" s="92" t="str">
        <f t="shared" si="16"/>
        <v/>
      </c>
      <c r="K157" s="92" t="str">
        <f t="shared" si="15"/>
        <v/>
      </c>
    </row>
    <row r="158" spans="5:11" x14ac:dyDescent="0.15">
      <c r="E158" s="92" t="str">
        <f t="shared" si="16"/>
        <v/>
      </c>
      <c r="K158" s="92" t="str">
        <f t="shared" si="15"/>
        <v/>
      </c>
    </row>
    <row r="159" spans="5:11" x14ac:dyDescent="0.15">
      <c r="E159" s="92" t="str">
        <f t="shared" si="16"/>
        <v/>
      </c>
      <c r="K159" s="92" t="str">
        <f t="shared" si="15"/>
        <v/>
      </c>
    </row>
    <row r="160" spans="5:11" x14ac:dyDescent="0.15">
      <c r="E160" s="92" t="str">
        <f t="shared" si="16"/>
        <v/>
      </c>
      <c r="K160" s="92" t="str">
        <f t="shared" si="15"/>
        <v/>
      </c>
    </row>
    <row r="161" spans="5:11" x14ac:dyDescent="0.15">
      <c r="E161" s="92" t="str">
        <f t="shared" si="16"/>
        <v/>
      </c>
      <c r="K161" s="92" t="str">
        <f t="shared" si="15"/>
        <v/>
      </c>
    </row>
    <row r="162" spans="5:11" x14ac:dyDescent="0.15">
      <c r="E162" s="92" t="str">
        <f t="shared" si="16"/>
        <v/>
      </c>
      <c r="K162" s="92" t="str">
        <f t="shared" si="15"/>
        <v/>
      </c>
    </row>
    <row r="163" spans="5:11" x14ac:dyDescent="0.15">
      <c r="E163" s="92" t="str">
        <f t="shared" si="16"/>
        <v/>
      </c>
      <c r="K163" s="92" t="str">
        <f t="shared" si="15"/>
        <v/>
      </c>
    </row>
    <row r="164" spans="5:11" x14ac:dyDescent="0.15">
      <c r="E164" s="92" t="str">
        <f t="shared" si="16"/>
        <v/>
      </c>
      <c r="K164" s="92" t="str">
        <f t="shared" si="15"/>
        <v/>
      </c>
    </row>
    <row r="165" spans="5:11" x14ac:dyDescent="0.15">
      <c r="E165" s="92" t="str">
        <f t="shared" si="16"/>
        <v/>
      </c>
      <c r="K165" s="92" t="str">
        <f t="shared" si="15"/>
        <v/>
      </c>
    </row>
    <row r="166" spans="5:11" x14ac:dyDescent="0.15">
      <c r="E166" s="92" t="str">
        <f t="shared" si="16"/>
        <v/>
      </c>
      <c r="K166" s="92" t="str">
        <f t="shared" si="15"/>
        <v/>
      </c>
    </row>
    <row r="167" spans="5:11" x14ac:dyDescent="0.15">
      <c r="E167" s="92" t="str">
        <f t="shared" si="16"/>
        <v/>
      </c>
      <c r="K167" s="92" t="str">
        <f t="shared" si="15"/>
        <v/>
      </c>
    </row>
    <row r="168" spans="5:11" x14ac:dyDescent="0.15">
      <c r="E168" s="92" t="str">
        <f t="shared" si="16"/>
        <v/>
      </c>
      <c r="K168" s="92" t="str">
        <f t="shared" si="15"/>
        <v/>
      </c>
    </row>
    <row r="169" spans="5:11" x14ac:dyDescent="0.15">
      <c r="E169" s="92" t="str">
        <f t="shared" si="16"/>
        <v/>
      </c>
      <c r="K169" s="92" t="str">
        <f t="shared" si="15"/>
        <v/>
      </c>
    </row>
    <row r="170" spans="5:11" x14ac:dyDescent="0.15">
      <c r="E170" s="92" t="str">
        <f t="shared" si="16"/>
        <v/>
      </c>
      <c r="K170" s="92" t="str">
        <f t="shared" si="15"/>
        <v/>
      </c>
    </row>
    <row r="171" spans="5:11" x14ac:dyDescent="0.15">
      <c r="E171" s="92" t="str">
        <f t="shared" si="16"/>
        <v/>
      </c>
      <c r="K171" s="92" t="str">
        <f t="shared" si="15"/>
        <v/>
      </c>
    </row>
    <row r="172" spans="5:11" x14ac:dyDescent="0.15">
      <c r="E172" s="92" t="str">
        <f t="shared" si="16"/>
        <v/>
      </c>
      <c r="K172" s="92" t="str">
        <f t="shared" si="15"/>
        <v/>
      </c>
    </row>
    <row r="173" spans="5:11" x14ac:dyDescent="0.15">
      <c r="E173" s="92" t="str">
        <f t="shared" si="16"/>
        <v/>
      </c>
      <c r="K173" s="92" t="str">
        <f t="shared" si="15"/>
        <v/>
      </c>
    </row>
    <row r="174" spans="5:11" x14ac:dyDescent="0.15">
      <c r="E174" s="92" t="str">
        <f t="shared" si="16"/>
        <v/>
      </c>
      <c r="K174" s="92" t="str">
        <f t="shared" si="15"/>
        <v/>
      </c>
    </row>
    <row r="175" spans="5:11" x14ac:dyDescent="0.15">
      <c r="E175" s="92" t="str">
        <f t="shared" si="16"/>
        <v/>
      </c>
      <c r="K175" s="92" t="str">
        <f t="shared" si="15"/>
        <v/>
      </c>
    </row>
    <row r="176" spans="5:11" x14ac:dyDescent="0.15">
      <c r="E176" s="92" t="str">
        <f t="shared" si="16"/>
        <v/>
      </c>
      <c r="K176" s="92" t="str">
        <f t="shared" si="15"/>
        <v/>
      </c>
    </row>
    <row r="177" spans="5:11" x14ac:dyDescent="0.15">
      <c r="E177" s="92" t="str">
        <f t="shared" si="16"/>
        <v/>
      </c>
      <c r="K177" s="92" t="str">
        <f t="shared" si="15"/>
        <v/>
      </c>
    </row>
    <row r="178" spans="5:11" x14ac:dyDescent="0.15">
      <c r="E178" s="92" t="str">
        <f t="shared" si="16"/>
        <v/>
      </c>
      <c r="K178" s="92" t="str">
        <f t="shared" si="15"/>
        <v/>
      </c>
    </row>
    <row r="179" spans="5:11" x14ac:dyDescent="0.15">
      <c r="E179" s="92" t="str">
        <f t="shared" si="16"/>
        <v/>
      </c>
      <c r="K179" s="92" t="str">
        <f t="shared" si="15"/>
        <v/>
      </c>
    </row>
    <row r="180" spans="5:11" x14ac:dyDescent="0.15">
      <c r="E180" s="92" t="str">
        <f t="shared" si="16"/>
        <v/>
      </c>
      <c r="K180" s="92" t="str">
        <f t="shared" si="15"/>
        <v/>
      </c>
    </row>
    <row r="181" spans="5:11" x14ac:dyDescent="0.15">
      <c r="E181" s="92" t="str">
        <f t="shared" si="16"/>
        <v/>
      </c>
      <c r="K181" s="92" t="str">
        <f t="shared" si="15"/>
        <v/>
      </c>
    </row>
    <row r="182" spans="5:11" x14ac:dyDescent="0.15">
      <c r="E182" s="92" t="str">
        <f t="shared" si="16"/>
        <v/>
      </c>
      <c r="K182" s="92" t="str">
        <f t="shared" si="15"/>
        <v/>
      </c>
    </row>
    <row r="183" spans="5:11" x14ac:dyDescent="0.15">
      <c r="E183" s="92" t="str">
        <f t="shared" si="16"/>
        <v/>
      </c>
      <c r="K183" s="92" t="str">
        <f t="shared" si="15"/>
        <v/>
      </c>
    </row>
    <row r="184" spans="5:11" x14ac:dyDescent="0.15">
      <c r="E184" s="92" t="str">
        <f t="shared" si="16"/>
        <v/>
      </c>
      <c r="K184" s="92" t="str">
        <f t="shared" si="15"/>
        <v/>
      </c>
    </row>
    <row r="185" spans="5:11" x14ac:dyDescent="0.15">
      <c r="E185" s="92" t="str">
        <f t="shared" si="16"/>
        <v/>
      </c>
      <c r="K185" s="92" t="str">
        <f t="shared" si="15"/>
        <v/>
      </c>
    </row>
    <row r="186" spans="5:11" x14ac:dyDescent="0.15">
      <c r="E186" s="92" t="str">
        <f t="shared" si="16"/>
        <v/>
      </c>
      <c r="K186" s="92" t="str">
        <f t="shared" si="15"/>
        <v/>
      </c>
    </row>
    <row r="187" spans="5:11" x14ac:dyDescent="0.15">
      <c r="E187" s="92" t="str">
        <f t="shared" si="16"/>
        <v/>
      </c>
      <c r="K187" s="92" t="str">
        <f t="shared" si="15"/>
        <v/>
      </c>
    </row>
    <row r="188" spans="5:11" x14ac:dyDescent="0.15">
      <c r="E188" s="92" t="str">
        <f t="shared" si="16"/>
        <v/>
      </c>
      <c r="K188" s="92" t="str">
        <f t="shared" si="15"/>
        <v/>
      </c>
    </row>
    <row r="189" spans="5:11" x14ac:dyDescent="0.15">
      <c r="E189" s="92" t="str">
        <f t="shared" si="16"/>
        <v/>
      </c>
      <c r="K189" s="92" t="str">
        <f t="shared" si="15"/>
        <v/>
      </c>
    </row>
    <row r="190" spans="5:11" x14ac:dyDescent="0.15">
      <c r="E190" s="92" t="str">
        <f t="shared" si="16"/>
        <v/>
      </c>
      <c r="K190" s="92" t="str">
        <f t="shared" si="15"/>
        <v/>
      </c>
    </row>
    <row r="191" spans="5:11" x14ac:dyDescent="0.15">
      <c r="E191" s="92" t="str">
        <f t="shared" si="16"/>
        <v/>
      </c>
      <c r="K191" s="92" t="str">
        <f t="shared" si="15"/>
        <v/>
      </c>
    </row>
    <row r="192" spans="5:11" x14ac:dyDescent="0.15">
      <c r="E192" s="92" t="str">
        <f t="shared" si="16"/>
        <v/>
      </c>
      <c r="K192" s="92" t="str">
        <f t="shared" si="15"/>
        <v/>
      </c>
    </row>
    <row r="193" spans="5:11" x14ac:dyDescent="0.15">
      <c r="E193" s="92" t="str">
        <f t="shared" si="16"/>
        <v/>
      </c>
      <c r="K193" s="92" t="str">
        <f t="shared" si="15"/>
        <v/>
      </c>
    </row>
    <row r="194" spans="5:11" x14ac:dyDescent="0.15">
      <c r="E194" s="92" t="str">
        <f t="shared" si="16"/>
        <v/>
      </c>
      <c r="K194" s="92" t="str">
        <f t="shared" si="15"/>
        <v/>
      </c>
    </row>
    <row r="195" spans="5:11" x14ac:dyDescent="0.15">
      <c r="E195" s="92" t="str">
        <f t="shared" si="16"/>
        <v/>
      </c>
      <c r="K195" s="92" t="str">
        <f t="shared" si="15"/>
        <v/>
      </c>
    </row>
    <row r="196" spans="5:11" x14ac:dyDescent="0.15">
      <c r="E196" s="92" t="str">
        <f t="shared" si="16"/>
        <v/>
      </c>
      <c r="K196" s="92" t="str">
        <f t="shared" si="15"/>
        <v/>
      </c>
    </row>
    <row r="197" spans="5:11" x14ac:dyDescent="0.15">
      <c r="E197" s="92" t="str">
        <f t="shared" si="16"/>
        <v/>
      </c>
      <c r="K197" s="92" t="str">
        <f t="shared" si="15"/>
        <v/>
      </c>
    </row>
    <row r="198" spans="5:11" x14ac:dyDescent="0.15">
      <c r="E198" s="92" t="str">
        <f t="shared" si="16"/>
        <v/>
      </c>
      <c r="K198" s="92" t="str">
        <f t="shared" si="15"/>
        <v/>
      </c>
    </row>
    <row r="199" spans="5:11" x14ac:dyDescent="0.15">
      <c r="E199" s="92" t="str">
        <f t="shared" si="16"/>
        <v/>
      </c>
      <c r="K199" s="92" t="str">
        <f t="shared" si="15"/>
        <v/>
      </c>
    </row>
    <row r="200" spans="5:11" x14ac:dyDescent="0.15">
      <c r="E200" s="92" t="str">
        <f t="shared" si="16"/>
        <v/>
      </c>
      <c r="K200" s="92" t="str">
        <f t="shared" si="15"/>
        <v/>
      </c>
    </row>
    <row r="201" spans="5:11" x14ac:dyDescent="0.15">
      <c r="E201" s="92" t="str">
        <f t="shared" si="16"/>
        <v/>
      </c>
      <c r="K201" s="92" t="str">
        <f t="shared" si="15"/>
        <v/>
      </c>
    </row>
    <row r="202" spans="5:11" x14ac:dyDescent="0.15">
      <c r="E202" s="92" t="str">
        <f t="shared" si="16"/>
        <v/>
      </c>
      <c r="K202" s="92" t="str">
        <f t="shared" si="15"/>
        <v/>
      </c>
    </row>
    <row r="203" spans="5:11" x14ac:dyDescent="0.15">
      <c r="E203" s="92" t="str">
        <f t="shared" si="16"/>
        <v/>
      </c>
      <c r="K203" s="92" t="str">
        <f t="shared" si="15"/>
        <v/>
      </c>
    </row>
    <row r="204" spans="5:11" x14ac:dyDescent="0.15">
      <c r="E204" s="92" t="str">
        <f t="shared" si="16"/>
        <v/>
      </c>
      <c r="K204" s="92" t="str">
        <f t="shared" si="15"/>
        <v/>
      </c>
    </row>
    <row r="205" spans="5:11" x14ac:dyDescent="0.15">
      <c r="E205" s="92" t="str">
        <f t="shared" si="16"/>
        <v/>
      </c>
      <c r="K205" s="92" t="str">
        <f t="shared" si="15"/>
        <v/>
      </c>
    </row>
    <row r="206" spans="5:11" x14ac:dyDescent="0.15">
      <c r="E206" s="92" t="str">
        <f t="shared" si="16"/>
        <v/>
      </c>
      <c r="K206" s="92" t="str">
        <f t="shared" si="15"/>
        <v/>
      </c>
    </row>
    <row r="207" spans="5:11" x14ac:dyDescent="0.15">
      <c r="E207" s="92" t="str">
        <f t="shared" si="16"/>
        <v/>
      </c>
      <c r="K207" s="92" t="str">
        <f t="shared" ref="K207:K270" si="17">IF(J207="","",J207+K206)</f>
        <v/>
      </c>
    </row>
    <row r="208" spans="5:11" x14ac:dyDescent="0.15">
      <c r="E208" s="92" t="str">
        <f t="shared" si="16"/>
        <v/>
      </c>
      <c r="K208" s="92" t="str">
        <f t="shared" si="17"/>
        <v/>
      </c>
    </row>
    <row r="209" spans="5:11" x14ac:dyDescent="0.15">
      <c r="E209" s="92" t="str">
        <f t="shared" si="16"/>
        <v/>
      </c>
      <c r="K209" s="92" t="str">
        <f t="shared" si="17"/>
        <v/>
      </c>
    </row>
    <row r="210" spans="5:11" x14ac:dyDescent="0.15">
      <c r="E210" s="92" t="str">
        <f t="shared" si="16"/>
        <v/>
      </c>
      <c r="K210" s="92" t="str">
        <f t="shared" si="17"/>
        <v/>
      </c>
    </row>
    <row r="211" spans="5:11" x14ac:dyDescent="0.15">
      <c r="E211" s="92" t="str">
        <f t="shared" si="16"/>
        <v/>
      </c>
      <c r="K211" s="92" t="str">
        <f t="shared" si="17"/>
        <v/>
      </c>
    </row>
    <row r="212" spans="5:11" x14ac:dyDescent="0.15">
      <c r="E212" s="92" t="str">
        <f t="shared" si="16"/>
        <v/>
      </c>
      <c r="K212" s="92" t="str">
        <f t="shared" si="17"/>
        <v/>
      </c>
    </row>
    <row r="213" spans="5:11" x14ac:dyDescent="0.15">
      <c r="E213" s="92" t="str">
        <f t="shared" si="16"/>
        <v/>
      </c>
      <c r="K213" s="92" t="str">
        <f t="shared" si="17"/>
        <v/>
      </c>
    </row>
    <row r="214" spans="5:11" x14ac:dyDescent="0.15">
      <c r="E214" s="92" t="str">
        <f t="shared" ref="E214:E277" si="18">IF(D214="","",D214+E213)</f>
        <v/>
      </c>
      <c r="K214" s="92" t="str">
        <f t="shared" si="17"/>
        <v/>
      </c>
    </row>
    <row r="215" spans="5:11" x14ac:dyDescent="0.15">
      <c r="E215" s="92" t="str">
        <f t="shared" si="18"/>
        <v/>
      </c>
      <c r="K215" s="92" t="str">
        <f t="shared" si="17"/>
        <v/>
      </c>
    </row>
    <row r="216" spans="5:11" x14ac:dyDescent="0.15">
      <c r="E216" s="92" t="str">
        <f t="shared" si="18"/>
        <v/>
      </c>
      <c r="K216" s="92" t="str">
        <f t="shared" si="17"/>
        <v/>
      </c>
    </row>
    <row r="217" spans="5:11" x14ac:dyDescent="0.15">
      <c r="E217" s="92" t="str">
        <f t="shared" si="18"/>
        <v/>
      </c>
      <c r="K217" s="92" t="str">
        <f t="shared" si="17"/>
        <v/>
      </c>
    </row>
    <row r="218" spans="5:11" x14ac:dyDescent="0.15">
      <c r="E218" s="92" t="str">
        <f t="shared" si="18"/>
        <v/>
      </c>
      <c r="K218" s="92" t="str">
        <f t="shared" si="17"/>
        <v/>
      </c>
    </row>
    <row r="219" spans="5:11" x14ac:dyDescent="0.15">
      <c r="E219" s="92" t="str">
        <f t="shared" si="18"/>
        <v/>
      </c>
      <c r="K219" s="92" t="str">
        <f t="shared" si="17"/>
        <v/>
      </c>
    </row>
    <row r="220" spans="5:11" x14ac:dyDescent="0.15">
      <c r="E220" s="92" t="str">
        <f t="shared" si="18"/>
        <v/>
      </c>
      <c r="K220" s="92" t="str">
        <f t="shared" si="17"/>
        <v/>
      </c>
    </row>
    <row r="221" spans="5:11" x14ac:dyDescent="0.15">
      <c r="E221" s="92" t="str">
        <f t="shared" si="18"/>
        <v/>
      </c>
      <c r="K221" s="92" t="str">
        <f t="shared" si="17"/>
        <v/>
      </c>
    </row>
    <row r="222" spans="5:11" x14ac:dyDescent="0.15">
      <c r="E222" s="92" t="str">
        <f t="shared" si="18"/>
        <v/>
      </c>
      <c r="K222" s="92" t="str">
        <f t="shared" si="17"/>
        <v/>
      </c>
    </row>
    <row r="223" spans="5:11" x14ac:dyDescent="0.15">
      <c r="E223" s="92" t="str">
        <f t="shared" si="18"/>
        <v/>
      </c>
      <c r="K223" s="92" t="str">
        <f t="shared" si="17"/>
        <v/>
      </c>
    </row>
    <row r="224" spans="5:11" x14ac:dyDescent="0.15">
      <c r="E224" s="92" t="str">
        <f t="shared" si="18"/>
        <v/>
      </c>
      <c r="K224" s="92" t="str">
        <f t="shared" si="17"/>
        <v/>
      </c>
    </row>
    <row r="225" spans="5:11" x14ac:dyDescent="0.15">
      <c r="E225" s="92" t="str">
        <f t="shared" si="18"/>
        <v/>
      </c>
      <c r="K225" s="92" t="str">
        <f t="shared" si="17"/>
        <v/>
      </c>
    </row>
    <row r="226" spans="5:11" x14ac:dyDescent="0.15">
      <c r="E226" s="92" t="str">
        <f t="shared" si="18"/>
        <v/>
      </c>
      <c r="K226" s="92" t="str">
        <f t="shared" si="17"/>
        <v/>
      </c>
    </row>
    <row r="227" spans="5:11" x14ac:dyDescent="0.15">
      <c r="E227" s="92" t="str">
        <f t="shared" si="18"/>
        <v/>
      </c>
      <c r="K227" s="92" t="str">
        <f t="shared" si="17"/>
        <v/>
      </c>
    </row>
    <row r="228" spans="5:11" x14ac:dyDescent="0.15">
      <c r="E228" s="92" t="str">
        <f t="shared" si="18"/>
        <v/>
      </c>
      <c r="K228" s="92" t="str">
        <f t="shared" si="17"/>
        <v/>
      </c>
    </row>
    <row r="229" spans="5:11" x14ac:dyDescent="0.15">
      <c r="E229" s="92" t="str">
        <f t="shared" si="18"/>
        <v/>
      </c>
      <c r="K229" s="92" t="str">
        <f t="shared" si="17"/>
        <v/>
      </c>
    </row>
    <row r="230" spans="5:11" x14ac:dyDescent="0.15">
      <c r="E230" s="92" t="str">
        <f t="shared" si="18"/>
        <v/>
      </c>
      <c r="K230" s="92" t="str">
        <f t="shared" si="17"/>
        <v/>
      </c>
    </row>
    <row r="231" spans="5:11" x14ac:dyDescent="0.15">
      <c r="E231" s="92" t="str">
        <f t="shared" si="18"/>
        <v/>
      </c>
      <c r="K231" s="92" t="str">
        <f t="shared" si="17"/>
        <v/>
      </c>
    </row>
    <row r="232" spans="5:11" x14ac:dyDescent="0.15">
      <c r="E232" s="92" t="str">
        <f t="shared" si="18"/>
        <v/>
      </c>
      <c r="K232" s="92" t="str">
        <f t="shared" si="17"/>
        <v/>
      </c>
    </row>
    <row r="233" spans="5:11" x14ac:dyDescent="0.15">
      <c r="E233" s="92" t="str">
        <f t="shared" si="18"/>
        <v/>
      </c>
      <c r="K233" s="92" t="str">
        <f t="shared" si="17"/>
        <v/>
      </c>
    </row>
    <row r="234" spans="5:11" x14ac:dyDescent="0.15">
      <c r="E234" s="92" t="str">
        <f t="shared" si="18"/>
        <v/>
      </c>
      <c r="K234" s="92" t="str">
        <f t="shared" si="17"/>
        <v/>
      </c>
    </row>
    <row r="235" spans="5:11" x14ac:dyDescent="0.15">
      <c r="E235" s="92" t="str">
        <f t="shared" si="18"/>
        <v/>
      </c>
      <c r="K235" s="92" t="str">
        <f t="shared" si="17"/>
        <v/>
      </c>
    </row>
    <row r="236" spans="5:11" x14ac:dyDescent="0.15">
      <c r="E236" s="92" t="str">
        <f t="shared" si="18"/>
        <v/>
      </c>
      <c r="K236" s="92" t="str">
        <f t="shared" si="17"/>
        <v/>
      </c>
    </row>
    <row r="237" spans="5:11" x14ac:dyDescent="0.15">
      <c r="E237" s="92" t="str">
        <f t="shared" si="18"/>
        <v/>
      </c>
      <c r="K237" s="92" t="str">
        <f t="shared" si="17"/>
        <v/>
      </c>
    </row>
    <row r="238" spans="5:11" x14ac:dyDescent="0.15">
      <c r="E238" s="92" t="str">
        <f t="shared" si="18"/>
        <v/>
      </c>
      <c r="K238" s="92" t="str">
        <f t="shared" si="17"/>
        <v/>
      </c>
    </row>
    <row r="239" spans="5:11" x14ac:dyDescent="0.15">
      <c r="E239" s="92" t="str">
        <f t="shared" si="18"/>
        <v/>
      </c>
      <c r="K239" s="92" t="str">
        <f t="shared" si="17"/>
        <v/>
      </c>
    </row>
    <row r="240" spans="5:11" x14ac:dyDescent="0.15">
      <c r="E240" s="92" t="str">
        <f t="shared" si="18"/>
        <v/>
      </c>
      <c r="K240" s="92" t="str">
        <f t="shared" si="17"/>
        <v/>
      </c>
    </row>
    <row r="241" spans="5:11" x14ac:dyDescent="0.15">
      <c r="E241" s="92" t="str">
        <f t="shared" si="18"/>
        <v/>
      </c>
      <c r="K241" s="92" t="str">
        <f t="shared" si="17"/>
        <v/>
      </c>
    </row>
    <row r="242" spans="5:11" x14ac:dyDescent="0.15">
      <c r="E242" s="92" t="str">
        <f t="shared" si="18"/>
        <v/>
      </c>
      <c r="K242" s="92" t="str">
        <f t="shared" si="17"/>
        <v/>
      </c>
    </row>
    <row r="243" spans="5:11" x14ac:dyDescent="0.15">
      <c r="E243" s="92" t="str">
        <f t="shared" si="18"/>
        <v/>
      </c>
      <c r="K243" s="92" t="str">
        <f t="shared" si="17"/>
        <v/>
      </c>
    </row>
    <row r="244" spans="5:11" x14ac:dyDescent="0.15">
      <c r="E244" s="92" t="str">
        <f t="shared" si="18"/>
        <v/>
      </c>
      <c r="K244" s="92" t="str">
        <f t="shared" si="17"/>
        <v/>
      </c>
    </row>
    <row r="245" spans="5:11" x14ac:dyDescent="0.15">
      <c r="E245" s="92" t="str">
        <f t="shared" si="18"/>
        <v/>
      </c>
      <c r="K245" s="92" t="str">
        <f t="shared" si="17"/>
        <v/>
      </c>
    </row>
    <row r="246" spans="5:11" x14ac:dyDescent="0.15">
      <c r="E246" s="92" t="str">
        <f t="shared" si="18"/>
        <v/>
      </c>
      <c r="K246" s="92" t="str">
        <f t="shared" si="17"/>
        <v/>
      </c>
    </row>
    <row r="247" spans="5:11" x14ac:dyDescent="0.15">
      <c r="E247" s="92" t="str">
        <f t="shared" si="18"/>
        <v/>
      </c>
      <c r="K247" s="92" t="str">
        <f t="shared" si="17"/>
        <v/>
      </c>
    </row>
    <row r="248" spans="5:11" x14ac:dyDescent="0.15">
      <c r="E248" s="92" t="str">
        <f t="shared" si="18"/>
        <v/>
      </c>
      <c r="K248" s="92" t="str">
        <f t="shared" si="17"/>
        <v/>
      </c>
    </row>
    <row r="249" spans="5:11" x14ac:dyDescent="0.15">
      <c r="E249" s="92" t="str">
        <f t="shared" si="18"/>
        <v/>
      </c>
      <c r="K249" s="92" t="str">
        <f t="shared" si="17"/>
        <v/>
      </c>
    </row>
    <row r="250" spans="5:11" x14ac:dyDescent="0.15">
      <c r="E250" s="92" t="str">
        <f t="shared" si="18"/>
        <v/>
      </c>
      <c r="K250" s="92" t="str">
        <f t="shared" si="17"/>
        <v/>
      </c>
    </row>
    <row r="251" spans="5:11" x14ac:dyDescent="0.15">
      <c r="E251" s="92" t="str">
        <f t="shared" si="18"/>
        <v/>
      </c>
      <c r="K251" s="92" t="str">
        <f t="shared" si="17"/>
        <v/>
      </c>
    </row>
    <row r="252" spans="5:11" x14ac:dyDescent="0.15">
      <c r="E252" s="92" t="str">
        <f t="shared" si="18"/>
        <v/>
      </c>
      <c r="K252" s="92" t="str">
        <f t="shared" si="17"/>
        <v/>
      </c>
    </row>
    <row r="253" spans="5:11" x14ac:dyDescent="0.15">
      <c r="E253" s="92" t="str">
        <f t="shared" si="18"/>
        <v/>
      </c>
      <c r="K253" s="92" t="str">
        <f t="shared" si="17"/>
        <v/>
      </c>
    </row>
    <row r="254" spans="5:11" x14ac:dyDescent="0.15">
      <c r="E254" s="92" t="str">
        <f t="shared" si="18"/>
        <v/>
      </c>
      <c r="K254" s="92" t="str">
        <f t="shared" si="17"/>
        <v/>
      </c>
    </row>
    <row r="255" spans="5:11" x14ac:dyDescent="0.15">
      <c r="E255" s="92" t="str">
        <f t="shared" si="18"/>
        <v/>
      </c>
      <c r="K255" s="92" t="str">
        <f t="shared" si="17"/>
        <v/>
      </c>
    </row>
    <row r="256" spans="5:11" x14ac:dyDescent="0.15">
      <c r="E256" s="92" t="str">
        <f t="shared" si="18"/>
        <v/>
      </c>
      <c r="K256" s="92" t="str">
        <f t="shared" si="17"/>
        <v/>
      </c>
    </row>
    <row r="257" spans="5:11" x14ac:dyDescent="0.15">
      <c r="E257" s="92" t="str">
        <f t="shared" si="18"/>
        <v/>
      </c>
      <c r="K257" s="92" t="str">
        <f t="shared" si="17"/>
        <v/>
      </c>
    </row>
    <row r="258" spans="5:11" x14ac:dyDescent="0.15">
      <c r="E258" s="92" t="str">
        <f t="shared" si="18"/>
        <v/>
      </c>
      <c r="K258" s="92" t="str">
        <f t="shared" si="17"/>
        <v/>
      </c>
    </row>
    <row r="259" spans="5:11" x14ac:dyDescent="0.15">
      <c r="E259" s="92" t="str">
        <f t="shared" si="18"/>
        <v/>
      </c>
      <c r="K259" s="92" t="str">
        <f t="shared" si="17"/>
        <v/>
      </c>
    </row>
    <row r="260" spans="5:11" x14ac:dyDescent="0.15">
      <c r="E260" s="92" t="str">
        <f t="shared" si="18"/>
        <v/>
      </c>
      <c r="K260" s="92" t="str">
        <f t="shared" si="17"/>
        <v/>
      </c>
    </row>
    <row r="261" spans="5:11" x14ac:dyDescent="0.15">
      <c r="E261" s="92" t="str">
        <f t="shared" si="18"/>
        <v/>
      </c>
      <c r="K261" s="92" t="str">
        <f t="shared" si="17"/>
        <v/>
      </c>
    </row>
    <row r="262" spans="5:11" x14ac:dyDescent="0.15">
      <c r="E262" s="92" t="str">
        <f t="shared" si="18"/>
        <v/>
      </c>
      <c r="K262" s="92" t="str">
        <f t="shared" si="17"/>
        <v/>
      </c>
    </row>
    <row r="263" spans="5:11" x14ac:dyDescent="0.15">
      <c r="E263" s="92" t="str">
        <f t="shared" si="18"/>
        <v/>
      </c>
      <c r="K263" s="92" t="str">
        <f t="shared" si="17"/>
        <v/>
      </c>
    </row>
    <row r="264" spans="5:11" x14ac:dyDescent="0.15">
      <c r="E264" s="92" t="str">
        <f t="shared" si="18"/>
        <v/>
      </c>
      <c r="K264" s="92" t="str">
        <f t="shared" si="17"/>
        <v/>
      </c>
    </row>
    <row r="265" spans="5:11" x14ac:dyDescent="0.15">
      <c r="E265" s="92" t="str">
        <f t="shared" si="18"/>
        <v/>
      </c>
      <c r="K265" s="92" t="str">
        <f t="shared" si="17"/>
        <v/>
      </c>
    </row>
    <row r="266" spans="5:11" x14ac:dyDescent="0.15">
      <c r="E266" s="92" t="str">
        <f t="shared" si="18"/>
        <v/>
      </c>
      <c r="K266" s="92" t="str">
        <f t="shared" si="17"/>
        <v/>
      </c>
    </row>
    <row r="267" spans="5:11" x14ac:dyDescent="0.15">
      <c r="E267" s="92" t="str">
        <f t="shared" si="18"/>
        <v/>
      </c>
      <c r="K267" s="92" t="str">
        <f t="shared" si="17"/>
        <v/>
      </c>
    </row>
    <row r="268" spans="5:11" x14ac:dyDescent="0.15">
      <c r="E268" s="92" t="str">
        <f t="shared" si="18"/>
        <v/>
      </c>
      <c r="K268" s="92" t="str">
        <f t="shared" si="17"/>
        <v/>
      </c>
    </row>
    <row r="269" spans="5:11" x14ac:dyDescent="0.15">
      <c r="E269" s="92" t="str">
        <f t="shared" si="18"/>
        <v/>
      </c>
      <c r="K269" s="92" t="str">
        <f t="shared" si="17"/>
        <v/>
      </c>
    </row>
    <row r="270" spans="5:11" x14ac:dyDescent="0.15">
      <c r="E270" s="92" t="str">
        <f t="shared" si="18"/>
        <v/>
      </c>
      <c r="K270" s="92" t="str">
        <f t="shared" si="17"/>
        <v/>
      </c>
    </row>
    <row r="271" spans="5:11" x14ac:dyDescent="0.15">
      <c r="E271" s="92" t="str">
        <f t="shared" si="18"/>
        <v/>
      </c>
      <c r="K271" s="92" t="str">
        <f t="shared" ref="K271:K334" si="19">IF(J271="","",J271+K270)</f>
        <v/>
      </c>
    </row>
    <row r="272" spans="5:11" x14ac:dyDescent="0.15">
      <c r="E272" s="92" t="str">
        <f t="shared" si="18"/>
        <v/>
      </c>
      <c r="K272" s="92" t="str">
        <f t="shared" si="19"/>
        <v/>
      </c>
    </row>
    <row r="273" spans="5:11" x14ac:dyDescent="0.15">
      <c r="E273" s="92" t="str">
        <f t="shared" si="18"/>
        <v/>
      </c>
      <c r="K273" s="92" t="str">
        <f t="shared" si="19"/>
        <v/>
      </c>
    </row>
    <row r="274" spans="5:11" x14ac:dyDescent="0.15">
      <c r="E274" s="92" t="str">
        <f t="shared" si="18"/>
        <v/>
      </c>
      <c r="K274" s="92" t="str">
        <f t="shared" si="19"/>
        <v/>
      </c>
    </row>
    <row r="275" spans="5:11" x14ac:dyDescent="0.15">
      <c r="E275" s="92" t="str">
        <f t="shared" si="18"/>
        <v/>
      </c>
      <c r="K275" s="92" t="str">
        <f t="shared" si="19"/>
        <v/>
      </c>
    </row>
    <row r="276" spans="5:11" x14ac:dyDescent="0.15">
      <c r="E276" s="92" t="str">
        <f t="shared" si="18"/>
        <v/>
      </c>
      <c r="K276" s="92" t="str">
        <f t="shared" si="19"/>
        <v/>
      </c>
    </row>
    <row r="277" spans="5:11" x14ac:dyDescent="0.15">
      <c r="E277" s="92" t="str">
        <f t="shared" si="18"/>
        <v/>
      </c>
      <c r="K277" s="92" t="str">
        <f t="shared" si="19"/>
        <v/>
      </c>
    </row>
    <row r="278" spans="5:11" x14ac:dyDescent="0.15">
      <c r="E278" s="92" t="str">
        <f t="shared" ref="E278:E286" si="20">IF(D278="","",D278+E277)</f>
        <v/>
      </c>
      <c r="K278" s="92" t="str">
        <f t="shared" si="19"/>
        <v/>
      </c>
    </row>
    <row r="279" spans="5:11" x14ac:dyDescent="0.15">
      <c r="E279" s="92" t="str">
        <f t="shared" si="20"/>
        <v/>
      </c>
      <c r="K279" s="92" t="str">
        <f t="shared" si="19"/>
        <v/>
      </c>
    </row>
    <row r="280" spans="5:11" x14ac:dyDescent="0.15">
      <c r="E280" s="92" t="str">
        <f t="shared" si="20"/>
        <v/>
      </c>
      <c r="K280" s="92" t="str">
        <f t="shared" si="19"/>
        <v/>
      </c>
    </row>
    <row r="281" spans="5:11" x14ac:dyDescent="0.15">
      <c r="E281" s="92" t="str">
        <f t="shared" si="20"/>
        <v/>
      </c>
      <c r="K281" s="92" t="str">
        <f t="shared" si="19"/>
        <v/>
      </c>
    </row>
    <row r="282" spans="5:11" x14ac:dyDescent="0.15">
      <c r="E282" s="92" t="str">
        <f t="shared" si="20"/>
        <v/>
      </c>
      <c r="K282" s="92" t="str">
        <f t="shared" si="19"/>
        <v/>
      </c>
    </row>
    <row r="283" spans="5:11" x14ac:dyDescent="0.15">
      <c r="E283" s="92" t="str">
        <f t="shared" si="20"/>
        <v/>
      </c>
      <c r="K283" s="92" t="str">
        <f t="shared" si="19"/>
        <v/>
      </c>
    </row>
    <row r="284" spans="5:11" x14ac:dyDescent="0.15">
      <c r="E284" s="92" t="str">
        <f t="shared" si="20"/>
        <v/>
      </c>
      <c r="K284" s="92" t="str">
        <f t="shared" si="19"/>
        <v/>
      </c>
    </row>
    <row r="285" spans="5:11" x14ac:dyDescent="0.15">
      <c r="E285" s="92" t="str">
        <f t="shared" si="20"/>
        <v/>
      </c>
      <c r="K285" s="92" t="str">
        <f t="shared" si="19"/>
        <v/>
      </c>
    </row>
    <row r="286" spans="5:11" x14ac:dyDescent="0.15">
      <c r="E286" s="92" t="str">
        <f t="shared" si="20"/>
        <v/>
      </c>
      <c r="K286" s="92" t="str">
        <f t="shared" si="19"/>
        <v/>
      </c>
    </row>
    <row r="287" spans="5:11" x14ac:dyDescent="0.15">
      <c r="K287" s="92" t="str">
        <f t="shared" si="19"/>
        <v/>
      </c>
    </row>
    <row r="288" spans="5:11" x14ac:dyDescent="0.15">
      <c r="K288" s="92" t="str">
        <f t="shared" si="19"/>
        <v/>
      </c>
    </row>
    <row r="289" spans="11:11" x14ac:dyDescent="0.15">
      <c r="K289" s="92" t="str">
        <f t="shared" si="19"/>
        <v/>
      </c>
    </row>
    <row r="290" spans="11:11" x14ac:dyDescent="0.15">
      <c r="K290" s="92" t="str">
        <f t="shared" si="19"/>
        <v/>
      </c>
    </row>
    <row r="291" spans="11:11" x14ac:dyDescent="0.15">
      <c r="K291" s="92" t="str">
        <f t="shared" si="19"/>
        <v/>
      </c>
    </row>
    <row r="292" spans="11:11" x14ac:dyDescent="0.15">
      <c r="K292" s="92" t="str">
        <f t="shared" si="19"/>
        <v/>
      </c>
    </row>
    <row r="293" spans="11:11" x14ac:dyDescent="0.15">
      <c r="K293" s="92" t="str">
        <f t="shared" si="19"/>
        <v/>
      </c>
    </row>
    <row r="294" spans="11:11" x14ac:dyDescent="0.15">
      <c r="K294" s="92" t="str">
        <f t="shared" si="19"/>
        <v/>
      </c>
    </row>
    <row r="295" spans="11:11" x14ac:dyDescent="0.15">
      <c r="K295" s="92" t="str">
        <f t="shared" si="19"/>
        <v/>
      </c>
    </row>
    <row r="296" spans="11:11" x14ac:dyDescent="0.15">
      <c r="K296" s="92" t="str">
        <f t="shared" si="19"/>
        <v/>
      </c>
    </row>
    <row r="297" spans="11:11" x14ac:dyDescent="0.15">
      <c r="K297" s="92" t="str">
        <f t="shared" si="19"/>
        <v/>
      </c>
    </row>
    <row r="298" spans="11:11" x14ac:dyDescent="0.15">
      <c r="K298" s="92" t="str">
        <f t="shared" si="19"/>
        <v/>
      </c>
    </row>
    <row r="299" spans="11:11" x14ac:dyDescent="0.15">
      <c r="K299" s="92" t="str">
        <f t="shared" si="19"/>
        <v/>
      </c>
    </row>
    <row r="300" spans="11:11" x14ac:dyDescent="0.15">
      <c r="K300" s="92" t="str">
        <f t="shared" si="19"/>
        <v/>
      </c>
    </row>
    <row r="301" spans="11:11" x14ac:dyDescent="0.15">
      <c r="K301" s="92" t="str">
        <f t="shared" si="19"/>
        <v/>
      </c>
    </row>
    <row r="302" spans="11:11" x14ac:dyDescent="0.15">
      <c r="K302" s="92" t="str">
        <f t="shared" si="19"/>
        <v/>
      </c>
    </row>
    <row r="303" spans="11:11" x14ac:dyDescent="0.15">
      <c r="K303" s="92" t="str">
        <f t="shared" si="19"/>
        <v/>
      </c>
    </row>
    <row r="304" spans="11:11" x14ac:dyDescent="0.15">
      <c r="K304" s="92" t="str">
        <f t="shared" si="19"/>
        <v/>
      </c>
    </row>
    <row r="305" spans="11:11" x14ac:dyDescent="0.15">
      <c r="K305" s="92" t="str">
        <f t="shared" si="19"/>
        <v/>
      </c>
    </row>
    <row r="306" spans="11:11" x14ac:dyDescent="0.15">
      <c r="K306" s="92" t="str">
        <f t="shared" si="19"/>
        <v/>
      </c>
    </row>
    <row r="307" spans="11:11" x14ac:dyDescent="0.15">
      <c r="K307" s="92" t="str">
        <f t="shared" si="19"/>
        <v/>
      </c>
    </row>
    <row r="308" spans="11:11" x14ac:dyDescent="0.15">
      <c r="K308" s="92" t="str">
        <f t="shared" si="19"/>
        <v/>
      </c>
    </row>
    <row r="309" spans="11:11" x14ac:dyDescent="0.15">
      <c r="K309" s="92" t="str">
        <f t="shared" si="19"/>
        <v/>
      </c>
    </row>
    <row r="310" spans="11:11" x14ac:dyDescent="0.15">
      <c r="K310" s="92" t="str">
        <f t="shared" si="19"/>
        <v/>
      </c>
    </row>
    <row r="311" spans="11:11" x14ac:dyDescent="0.15">
      <c r="K311" s="92" t="str">
        <f t="shared" si="19"/>
        <v/>
      </c>
    </row>
    <row r="312" spans="11:11" x14ac:dyDescent="0.15">
      <c r="K312" s="92" t="str">
        <f t="shared" si="19"/>
        <v/>
      </c>
    </row>
    <row r="313" spans="11:11" x14ac:dyDescent="0.15">
      <c r="K313" s="92" t="str">
        <f t="shared" si="19"/>
        <v/>
      </c>
    </row>
    <row r="314" spans="11:11" x14ac:dyDescent="0.15">
      <c r="K314" s="92" t="str">
        <f t="shared" si="19"/>
        <v/>
      </c>
    </row>
    <row r="315" spans="11:11" x14ac:dyDescent="0.15">
      <c r="K315" s="92" t="str">
        <f t="shared" si="19"/>
        <v/>
      </c>
    </row>
    <row r="316" spans="11:11" x14ac:dyDescent="0.15">
      <c r="K316" s="92" t="str">
        <f t="shared" si="19"/>
        <v/>
      </c>
    </row>
    <row r="317" spans="11:11" x14ac:dyDescent="0.15">
      <c r="K317" s="92" t="str">
        <f t="shared" si="19"/>
        <v/>
      </c>
    </row>
    <row r="318" spans="11:11" x14ac:dyDescent="0.15">
      <c r="K318" s="92" t="str">
        <f t="shared" si="19"/>
        <v/>
      </c>
    </row>
    <row r="319" spans="11:11" x14ac:dyDescent="0.15">
      <c r="K319" s="92" t="str">
        <f t="shared" si="19"/>
        <v/>
      </c>
    </row>
    <row r="320" spans="11:11" x14ac:dyDescent="0.15">
      <c r="K320" s="92" t="str">
        <f t="shared" si="19"/>
        <v/>
      </c>
    </row>
    <row r="321" spans="11:11" x14ac:dyDescent="0.15">
      <c r="K321" s="92" t="str">
        <f t="shared" si="19"/>
        <v/>
      </c>
    </row>
    <row r="322" spans="11:11" x14ac:dyDescent="0.15">
      <c r="K322" s="92" t="str">
        <f t="shared" si="19"/>
        <v/>
      </c>
    </row>
    <row r="323" spans="11:11" x14ac:dyDescent="0.15">
      <c r="K323" s="92" t="str">
        <f t="shared" si="19"/>
        <v/>
      </c>
    </row>
    <row r="324" spans="11:11" x14ac:dyDescent="0.15">
      <c r="K324" s="92" t="str">
        <f t="shared" si="19"/>
        <v/>
      </c>
    </row>
    <row r="325" spans="11:11" x14ac:dyDescent="0.15">
      <c r="K325" s="92" t="str">
        <f t="shared" si="19"/>
        <v/>
      </c>
    </row>
    <row r="326" spans="11:11" x14ac:dyDescent="0.15">
      <c r="K326" s="92" t="str">
        <f t="shared" si="19"/>
        <v/>
      </c>
    </row>
    <row r="327" spans="11:11" x14ac:dyDescent="0.15">
      <c r="K327" s="92" t="str">
        <f t="shared" si="19"/>
        <v/>
      </c>
    </row>
    <row r="328" spans="11:11" x14ac:dyDescent="0.15">
      <c r="K328" s="92" t="str">
        <f t="shared" si="19"/>
        <v/>
      </c>
    </row>
    <row r="329" spans="11:11" x14ac:dyDescent="0.15">
      <c r="K329" s="92" t="str">
        <f t="shared" si="19"/>
        <v/>
      </c>
    </row>
    <row r="330" spans="11:11" x14ac:dyDescent="0.15">
      <c r="K330" s="92" t="str">
        <f t="shared" si="19"/>
        <v/>
      </c>
    </row>
    <row r="331" spans="11:11" x14ac:dyDescent="0.15">
      <c r="K331" s="92" t="str">
        <f t="shared" si="19"/>
        <v/>
      </c>
    </row>
    <row r="332" spans="11:11" x14ac:dyDescent="0.15">
      <c r="K332" s="92" t="str">
        <f t="shared" si="19"/>
        <v/>
      </c>
    </row>
    <row r="333" spans="11:11" x14ac:dyDescent="0.15">
      <c r="K333" s="92" t="str">
        <f t="shared" si="19"/>
        <v/>
      </c>
    </row>
    <row r="334" spans="11:11" x14ac:dyDescent="0.15">
      <c r="K334" s="92" t="str">
        <f t="shared" si="19"/>
        <v/>
      </c>
    </row>
    <row r="335" spans="11:11" x14ac:dyDescent="0.15">
      <c r="K335" s="92" t="str">
        <f t="shared" ref="K335:K366" si="21">IF(J335="","",J335+K334)</f>
        <v/>
      </c>
    </row>
    <row r="336" spans="11:11" x14ac:dyDescent="0.15">
      <c r="K336" s="92" t="str">
        <f t="shared" si="21"/>
        <v/>
      </c>
    </row>
    <row r="337" spans="11:11" x14ac:dyDescent="0.15">
      <c r="K337" s="92" t="str">
        <f t="shared" si="21"/>
        <v/>
      </c>
    </row>
    <row r="338" spans="11:11" x14ac:dyDescent="0.15">
      <c r="K338" s="92" t="str">
        <f t="shared" si="21"/>
        <v/>
      </c>
    </row>
    <row r="339" spans="11:11" x14ac:dyDescent="0.15">
      <c r="K339" s="92" t="str">
        <f t="shared" si="21"/>
        <v/>
      </c>
    </row>
    <row r="340" spans="11:11" x14ac:dyDescent="0.15">
      <c r="K340" s="92" t="str">
        <f t="shared" si="21"/>
        <v/>
      </c>
    </row>
    <row r="341" spans="11:11" x14ac:dyDescent="0.15">
      <c r="K341" s="92" t="str">
        <f t="shared" si="21"/>
        <v/>
      </c>
    </row>
    <row r="342" spans="11:11" x14ac:dyDescent="0.15">
      <c r="K342" s="92" t="str">
        <f t="shared" si="21"/>
        <v/>
      </c>
    </row>
    <row r="343" spans="11:11" x14ac:dyDescent="0.15">
      <c r="K343" s="92" t="str">
        <f t="shared" si="21"/>
        <v/>
      </c>
    </row>
    <row r="344" spans="11:11" x14ac:dyDescent="0.15">
      <c r="K344" s="92" t="str">
        <f t="shared" si="21"/>
        <v/>
      </c>
    </row>
    <row r="345" spans="11:11" x14ac:dyDescent="0.15">
      <c r="K345" s="92" t="str">
        <f t="shared" si="21"/>
        <v/>
      </c>
    </row>
    <row r="346" spans="11:11" x14ac:dyDescent="0.15">
      <c r="K346" s="92" t="str">
        <f t="shared" si="21"/>
        <v/>
      </c>
    </row>
    <row r="347" spans="11:11" x14ac:dyDescent="0.15">
      <c r="K347" s="92" t="str">
        <f t="shared" si="21"/>
        <v/>
      </c>
    </row>
    <row r="348" spans="11:11" x14ac:dyDescent="0.15">
      <c r="K348" s="92" t="str">
        <f t="shared" si="21"/>
        <v/>
      </c>
    </row>
    <row r="349" spans="11:11" x14ac:dyDescent="0.15">
      <c r="K349" s="92" t="str">
        <f t="shared" si="21"/>
        <v/>
      </c>
    </row>
    <row r="350" spans="11:11" x14ac:dyDescent="0.15">
      <c r="K350" s="92" t="str">
        <f t="shared" si="21"/>
        <v/>
      </c>
    </row>
    <row r="351" spans="11:11" x14ac:dyDescent="0.15">
      <c r="K351" s="92" t="str">
        <f t="shared" si="21"/>
        <v/>
      </c>
    </row>
    <row r="352" spans="11:11" x14ac:dyDescent="0.15">
      <c r="K352" s="92" t="str">
        <f t="shared" si="21"/>
        <v/>
      </c>
    </row>
    <row r="353" spans="11:11" x14ac:dyDescent="0.15">
      <c r="K353" s="92" t="str">
        <f t="shared" si="21"/>
        <v/>
      </c>
    </row>
    <row r="354" spans="11:11" x14ac:dyDescent="0.15">
      <c r="K354" s="92" t="str">
        <f t="shared" si="21"/>
        <v/>
      </c>
    </row>
    <row r="355" spans="11:11" x14ac:dyDescent="0.15">
      <c r="K355" s="92" t="str">
        <f t="shared" si="21"/>
        <v/>
      </c>
    </row>
    <row r="356" spans="11:11" x14ac:dyDescent="0.15">
      <c r="K356" s="92" t="str">
        <f t="shared" si="21"/>
        <v/>
      </c>
    </row>
    <row r="357" spans="11:11" x14ac:dyDescent="0.15">
      <c r="K357" s="92" t="str">
        <f t="shared" si="21"/>
        <v/>
      </c>
    </row>
    <row r="358" spans="11:11" x14ac:dyDescent="0.15">
      <c r="K358" s="92" t="str">
        <f t="shared" si="21"/>
        <v/>
      </c>
    </row>
    <row r="359" spans="11:11" x14ac:dyDescent="0.15">
      <c r="K359" s="92" t="str">
        <f t="shared" si="21"/>
        <v/>
      </c>
    </row>
    <row r="360" spans="11:11" x14ac:dyDescent="0.15">
      <c r="K360" s="92" t="str">
        <f t="shared" si="21"/>
        <v/>
      </c>
    </row>
    <row r="361" spans="11:11" x14ac:dyDescent="0.15">
      <c r="K361" s="92" t="str">
        <f t="shared" si="21"/>
        <v/>
      </c>
    </row>
    <row r="362" spans="11:11" x14ac:dyDescent="0.15">
      <c r="K362" s="92" t="str">
        <f t="shared" si="21"/>
        <v/>
      </c>
    </row>
    <row r="363" spans="11:11" x14ac:dyDescent="0.15">
      <c r="K363" s="92" t="str">
        <f t="shared" si="21"/>
        <v/>
      </c>
    </row>
    <row r="364" spans="11:11" x14ac:dyDescent="0.15">
      <c r="K364" s="92" t="str">
        <f t="shared" si="21"/>
        <v/>
      </c>
    </row>
    <row r="365" spans="11:11" x14ac:dyDescent="0.15">
      <c r="K365" s="92" t="str">
        <f t="shared" si="21"/>
        <v/>
      </c>
    </row>
    <row r="366" spans="11:11" x14ac:dyDescent="0.15">
      <c r="K366" s="92" t="str">
        <f t="shared" si="21"/>
        <v/>
      </c>
    </row>
  </sheetData>
  <mergeCells count="2">
    <mergeCell ref="A5:E5"/>
    <mergeCell ref="G5:K5"/>
  </mergeCells>
  <phoneticPr fontId="3"/>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tabColor theme="7" tint="0.79998168889431442"/>
    <pageSetUpPr fitToPage="1"/>
  </sheetPr>
  <dimension ref="A2:K225"/>
  <sheetViews>
    <sheetView zoomScaleNormal="100" workbookViewId="0">
      <pane ySplit="3" topLeftCell="A189" activePane="bottomLeft" state="frozen"/>
      <selection pane="bottomLeft" activeCell="A205" sqref="A205"/>
    </sheetView>
  </sheetViews>
  <sheetFormatPr defaultRowHeight="13.5" x14ac:dyDescent="0.15"/>
  <cols>
    <col min="1" max="3" width="3.875" style="5" customWidth="1"/>
    <col min="4" max="4" width="7.875" style="394" customWidth="1"/>
    <col min="5" max="5" width="13.375" style="5" customWidth="1"/>
    <col min="6" max="6" width="25.625" style="5" customWidth="1"/>
    <col min="7" max="7" width="10.25" style="397" customWidth="1"/>
    <col min="8" max="8" width="7.25" style="396" customWidth="1"/>
    <col min="9" max="9" width="14" style="396" customWidth="1"/>
    <col min="10" max="10" width="11.125" style="397" customWidth="1"/>
    <col min="11" max="11" width="11" style="5" customWidth="1"/>
  </cols>
  <sheetData>
    <row r="2" spans="1:11" x14ac:dyDescent="0.15">
      <c r="F2" t="s">
        <v>1486</v>
      </c>
    </row>
    <row r="4" spans="1:11" x14ac:dyDescent="0.15">
      <c r="A4" s="59" t="s">
        <v>1485</v>
      </c>
      <c r="B4" s="344"/>
      <c r="C4" s="344"/>
      <c r="D4" s="345"/>
      <c r="E4" s="344"/>
      <c r="F4" s="344"/>
      <c r="G4" s="346"/>
      <c r="H4" s="347"/>
      <c r="I4" s="347"/>
      <c r="J4" s="335"/>
      <c r="K4" s="336"/>
    </row>
    <row r="5" spans="1:11" x14ac:dyDescent="0.15">
      <c r="A5" s="348" t="s">
        <v>1396</v>
      </c>
      <c r="B5" s="349" t="s">
        <v>916</v>
      </c>
      <c r="C5" s="349" t="s">
        <v>917</v>
      </c>
      <c r="D5" s="350" t="s">
        <v>1392</v>
      </c>
      <c r="E5" s="351" t="s">
        <v>1397</v>
      </c>
      <c r="F5" s="351" t="s">
        <v>1398</v>
      </c>
      <c r="G5" s="352" t="s">
        <v>1399</v>
      </c>
      <c r="H5" s="353" t="s">
        <v>1400</v>
      </c>
      <c r="I5" s="353" t="s">
        <v>1401</v>
      </c>
      <c r="J5" s="353" t="s">
        <v>899</v>
      </c>
      <c r="K5" s="354" t="s">
        <v>1402</v>
      </c>
    </row>
    <row r="6" spans="1:11" x14ac:dyDescent="0.15">
      <c r="A6" s="355">
        <v>22</v>
      </c>
      <c r="B6" s="356">
        <v>1</v>
      </c>
      <c r="C6" s="356">
        <v>28</v>
      </c>
      <c r="D6" s="357" t="s">
        <v>1403</v>
      </c>
      <c r="E6" s="356" t="s">
        <v>1404</v>
      </c>
      <c r="F6" s="356" t="s">
        <v>1405</v>
      </c>
      <c r="G6" s="358" t="s">
        <v>1406</v>
      </c>
      <c r="H6" s="359" t="s">
        <v>1407</v>
      </c>
      <c r="I6" s="360">
        <v>40160</v>
      </c>
      <c r="J6" s="407" t="s">
        <v>1408</v>
      </c>
      <c r="K6" s="362">
        <v>200000</v>
      </c>
    </row>
    <row r="7" spans="1:11" x14ac:dyDescent="0.15">
      <c r="A7" s="363"/>
      <c r="B7" s="364"/>
      <c r="C7" s="365" t="s">
        <v>1409</v>
      </c>
      <c r="D7" s="366" t="s">
        <v>1403</v>
      </c>
      <c r="E7" s="364" t="s">
        <v>1410</v>
      </c>
      <c r="F7" s="364" t="s">
        <v>1411</v>
      </c>
      <c r="G7" s="367" t="s">
        <v>1409</v>
      </c>
      <c r="H7" s="368" t="s">
        <v>1412</v>
      </c>
      <c r="I7" s="368" t="s">
        <v>1413</v>
      </c>
      <c r="J7" s="408" t="s">
        <v>1414</v>
      </c>
      <c r="K7" s="369">
        <v>100000</v>
      </c>
    </row>
    <row r="8" spans="1:11" x14ac:dyDescent="0.15">
      <c r="A8" s="363"/>
      <c r="B8" s="364"/>
      <c r="C8" s="365" t="s">
        <v>1409</v>
      </c>
      <c r="D8" s="366" t="s">
        <v>1415</v>
      </c>
      <c r="E8" s="364" t="s">
        <v>1416</v>
      </c>
      <c r="F8" s="364" t="s">
        <v>1411</v>
      </c>
      <c r="G8" s="367" t="s">
        <v>1417</v>
      </c>
      <c r="H8" s="368" t="s">
        <v>1412</v>
      </c>
      <c r="I8" s="368" t="s">
        <v>1418</v>
      </c>
      <c r="J8" s="408" t="s">
        <v>1419</v>
      </c>
      <c r="K8" s="369">
        <v>100000</v>
      </c>
    </row>
    <row r="9" spans="1:11" x14ac:dyDescent="0.15">
      <c r="A9" s="363"/>
      <c r="B9" s="364"/>
      <c r="C9" s="365" t="s">
        <v>1409</v>
      </c>
      <c r="D9" s="366" t="s">
        <v>1420</v>
      </c>
      <c r="E9" s="364" t="s">
        <v>1421</v>
      </c>
      <c r="F9" s="364" t="s">
        <v>1411</v>
      </c>
      <c r="G9" s="367" t="s">
        <v>1409</v>
      </c>
      <c r="H9" s="368" t="s">
        <v>1422</v>
      </c>
      <c r="I9" s="368" t="s">
        <v>1423</v>
      </c>
      <c r="J9" s="408" t="s">
        <v>1424</v>
      </c>
      <c r="K9" s="369">
        <v>50000</v>
      </c>
    </row>
    <row r="10" spans="1:11" x14ac:dyDescent="0.15">
      <c r="A10" s="363"/>
      <c r="B10" s="364"/>
      <c r="C10" s="365" t="s">
        <v>1409</v>
      </c>
      <c r="D10" s="366" t="s">
        <v>1425</v>
      </c>
      <c r="E10" s="364" t="s">
        <v>1410</v>
      </c>
      <c r="F10" s="364" t="s">
        <v>1426</v>
      </c>
      <c r="G10" s="367" t="s">
        <v>1427</v>
      </c>
      <c r="H10" s="368" t="s">
        <v>1412</v>
      </c>
      <c r="I10" s="370">
        <v>40117</v>
      </c>
      <c r="J10" s="409" t="s">
        <v>1428</v>
      </c>
      <c r="K10" s="369">
        <v>100000</v>
      </c>
    </row>
    <row r="11" spans="1:11" x14ac:dyDescent="0.15">
      <c r="A11" s="363"/>
      <c r="B11" s="364"/>
      <c r="C11" s="365" t="s">
        <v>1429</v>
      </c>
      <c r="D11" s="366" t="s">
        <v>1420</v>
      </c>
      <c r="E11" s="364" t="s">
        <v>1416</v>
      </c>
      <c r="F11" s="364" t="s">
        <v>1411</v>
      </c>
      <c r="G11" s="367" t="s">
        <v>1430</v>
      </c>
      <c r="H11" s="368" t="s">
        <v>1412</v>
      </c>
      <c r="I11" s="368" t="s">
        <v>1413</v>
      </c>
      <c r="J11" s="408" t="s">
        <v>1431</v>
      </c>
      <c r="K11" s="369">
        <v>100000</v>
      </c>
    </row>
    <row r="12" spans="1:11" x14ac:dyDescent="0.15">
      <c r="A12" s="363"/>
      <c r="B12" s="364">
        <v>2</v>
      </c>
      <c r="C12" s="365">
        <v>8</v>
      </c>
      <c r="D12" s="366" t="s">
        <v>1432</v>
      </c>
      <c r="E12" s="364" t="s">
        <v>1433</v>
      </c>
      <c r="F12" s="364" t="s">
        <v>1411</v>
      </c>
      <c r="G12" s="367" t="s">
        <v>1434</v>
      </c>
      <c r="H12" s="368" t="s">
        <v>1422</v>
      </c>
      <c r="I12" s="368" t="s">
        <v>1413</v>
      </c>
      <c r="J12" s="408" t="s">
        <v>1414</v>
      </c>
      <c r="K12" s="369">
        <v>50000</v>
      </c>
    </row>
    <row r="13" spans="1:11" x14ac:dyDescent="0.15">
      <c r="A13" s="363"/>
      <c r="B13" s="364"/>
      <c r="C13" s="364"/>
      <c r="D13" s="366"/>
      <c r="E13" s="364"/>
      <c r="F13" s="364"/>
      <c r="G13" s="371"/>
      <c r="H13" s="368"/>
      <c r="I13" s="368"/>
      <c r="J13" s="409"/>
      <c r="K13" s="411"/>
    </row>
    <row r="14" spans="1:11" x14ac:dyDescent="0.15">
      <c r="A14" s="372"/>
      <c r="B14" s="364"/>
      <c r="C14" s="364"/>
      <c r="D14" s="366"/>
      <c r="E14" s="364"/>
      <c r="F14" s="364"/>
      <c r="G14" s="371"/>
      <c r="H14" s="368"/>
      <c r="I14" s="368"/>
      <c r="J14" s="409"/>
      <c r="K14" s="411"/>
    </row>
    <row r="15" spans="1:11" x14ac:dyDescent="0.15">
      <c r="A15" s="363"/>
      <c r="B15" s="364">
        <v>12</v>
      </c>
      <c r="C15" s="364">
        <v>10</v>
      </c>
      <c r="D15" s="366" t="s">
        <v>142</v>
      </c>
      <c r="E15" s="364" t="s">
        <v>1435</v>
      </c>
      <c r="F15" s="364" t="s">
        <v>1436</v>
      </c>
      <c r="G15" s="367" t="s">
        <v>1434</v>
      </c>
      <c r="H15" s="368" t="s">
        <v>1407</v>
      </c>
      <c r="I15" s="370">
        <v>40494</v>
      </c>
      <c r="J15" s="409" t="s">
        <v>1437</v>
      </c>
      <c r="K15" s="369">
        <v>1000000</v>
      </c>
    </row>
    <row r="16" spans="1:11" x14ac:dyDescent="0.15">
      <c r="A16" s="363"/>
      <c r="B16" s="364"/>
      <c r="C16" s="365" t="s">
        <v>1438</v>
      </c>
      <c r="D16" s="366" t="s">
        <v>142</v>
      </c>
      <c r="E16" s="364" t="s">
        <v>1439</v>
      </c>
      <c r="F16" s="364" t="s">
        <v>1440</v>
      </c>
      <c r="G16" s="367" t="s">
        <v>1438</v>
      </c>
      <c r="H16" s="368" t="s">
        <v>1412</v>
      </c>
      <c r="I16" s="368" t="s">
        <v>1423</v>
      </c>
      <c r="J16" s="408" t="s">
        <v>1431</v>
      </c>
      <c r="K16" s="369">
        <v>500000</v>
      </c>
    </row>
    <row r="17" spans="1:11" x14ac:dyDescent="0.15">
      <c r="A17" s="363"/>
      <c r="B17" s="364"/>
      <c r="C17" s="364"/>
      <c r="D17" s="366"/>
      <c r="E17" s="364"/>
      <c r="F17" s="364"/>
      <c r="G17" s="367"/>
      <c r="H17" s="368"/>
      <c r="I17" s="368"/>
      <c r="J17" s="409"/>
      <c r="K17" s="369"/>
    </row>
    <row r="18" spans="1:11" x14ac:dyDescent="0.15">
      <c r="A18" s="373"/>
      <c r="B18" s="374"/>
      <c r="C18" s="374"/>
      <c r="D18" s="375"/>
      <c r="E18" s="374"/>
      <c r="F18" s="374"/>
      <c r="G18" s="376"/>
      <c r="H18" s="377"/>
      <c r="I18" s="377"/>
      <c r="J18" s="410"/>
      <c r="K18" s="379"/>
    </row>
    <row r="19" spans="1:11" x14ac:dyDescent="0.15">
      <c r="A19" s="380"/>
      <c r="B19" s="381"/>
      <c r="C19" s="382"/>
      <c r="D19" s="383"/>
      <c r="E19" s="382"/>
      <c r="F19" s="382"/>
      <c r="G19" s="384"/>
      <c r="H19" s="385"/>
      <c r="I19" s="385"/>
      <c r="J19" s="386"/>
      <c r="K19" s="387">
        <f>SUM(K6:K18)</f>
        <v>2200000</v>
      </c>
    </row>
    <row r="20" spans="1:11" x14ac:dyDescent="0.15">
      <c r="A20" s="388"/>
      <c r="B20" s="389"/>
      <c r="C20" s="389"/>
      <c r="D20" s="390"/>
      <c r="E20" s="389"/>
      <c r="F20" s="389" t="s">
        <v>1441</v>
      </c>
      <c r="G20" s="391"/>
      <c r="H20" s="392"/>
      <c r="I20" s="392"/>
      <c r="J20" s="393"/>
      <c r="K20" s="379"/>
    </row>
    <row r="21" spans="1:11" x14ac:dyDescent="0.15">
      <c r="G21" s="395"/>
      <c r="K21" s="398"/>
    </row>
    <row r="22" spans="1:11" x14ac:dyDescent="0.15">
      <c r="A22" t="s">
        <v>1316</v>
      </c>
      <c r="K22" s="398"/>
    </row>
    <row r="23" spans="1:11" x14ac:dyDescent="0.15">
      <c r="A23" s="348" t="s">
        <v>1396</v>
      </c>
      <c r="B23" s="349" t="s">
        <v>916</v>
      </c>
      <c r="C23" s="349" t="s">
        <v>917</v>
      </c>
      <c r="D23" s="350" t="s">
        <v>1392</v>
      </c>
      <c r="E23" s="351" t="s">
        <v>1397</v>
      </c>
      <c r="F23" s="351" t="s">
        <v>1398</v>
      </c>
      <c r="G23" s="352" t="s">
        <v>1399</v>
      </c>
      <c r="H23" s="353" t="s">
        <v>1400</v>
      </c>
      <c r="I23" s="353" t="s">
        <v>1401</v>
      </c>
      <c r="J23" s="353" t="s">
        <v>899</v>
      </c>
      <c r="K23" s="354" t="s">
        <v>1402</v>
      </c>
    </row>
    <row r="24" spans="1:11" x14ac:dyDescent="0.15">
      <c r="A24" s="355">
        <v>23</v>
      </c>
      <c r="B24" s="356">
        <v>6</v>
      </c>
      <c r="C24" s="356">
        <v>24</v>
      </c>
      <c r="D24" s="357" t="s">
        <v>1028</v>
      </c>
      <c r="E24" s="356" t="s">
        <v>1442</v>
      </c>
      <c r="F24" s="356" t="s">
        <v>1443</v>
      </c>
      <c r="G24" s="358" t="s">
        <v>1444</v>
      </c>
      <c r="H24" s="359" t="s">
        <v>1445</v>
      </c>
      <c r="I24" s="360">
        <v>40692</v>
      </c>
      <c r="J24" s="361" t="s">
        <v>1446</v>
      </c>
      <c r="K24" s="362">
        <v>50000</v>
      </c>
    </row>
    <row r="25" spans="1:11" x14ac:dyDescent="0.15">
      <c r="A25" s="363"/>
      <c r="B25" s="364"/>
      <c r="C25" s="364">
        <v>24</v>
      </c>
      <c r="D25" s="366" t="s">
        <v>1036</v>
      </c>
      <c r="E25" s="364" t="s">
        <v>1447</v>
      </c>
      <c r="F25" s="364" t="s">
        <v>1448</v>
      </c>
      <c r="G25" s="367" t="s">
        <v>1449</v>
      </c>
      <c r="H25" s="368" t="s">
        <v>1445</v>
      </c>
      <c r="I25" s="370">
        <v>40678</v>
      </c>
      <c r="J25" s="371" t="s">
        <v>1450</v>
      </c>
      <c r="K25" s="369">
        <v>40000</v>
      </c>
    </row>
    <row r="26" spans="1:11" x14ac:dyDescent="0.15">
      <c r="A26" s="363"/>
      <c r="B26" s="364">
        <v>7</v>
      </c>
      <c r="C26" s="364">
        <v>6</v>
      </c>
      <c r="D26" s="366" t="s">
        <v>1451</v>
      </c>
      <c r="E26" s="364" t="s">
        <v>1452</v>
      </c>
      <c r="F26" s="364" t="s">
        <v>1453</v>
      </c>
      <c r="G26" s="367" t="s">
        <v>1454</v>
      </c>
      <c r="H26" s="368" t="s">
        <v>1455</v>
      </c>
      <c r="I26" s="370">
        <v>40725</v>
      </c>
      <c r="J26" s="371" t="s">
        <v>1456</v>
      </c>
      <c r="K26" s="369">
        <v>300000</v>
      </c>
    </row>
    <row r="27" spans="1:11" x14ac:dyDescent="0.15">
      <c r="A27" s="363"/>
      <c r="B27" s="364"/>
      <c r="C27" s="364"/>
      <c r="D27" s="366"/>
      <c r="E27" s="364"/>
      <c r="F27" s="364"/>
      <c r="G27" s="367"/>
      <c r="H27" s="368"/>
      <c r="I27" s="368"/>
      <c r="J27" s="371"/>
      <c r="K27" s="369"/>
    </row>
    <row r="28" spans="1:11" x14ac:dyDescent="0.15">
      <c r="A28" s="363"/>
      <c r="B28" s="364"/>
      <c r="C28" s="364"/>
      <c r="D28" s="366"/>
      <c r="E28" s="364"/>
      <c r="F28" s="364"/>
      <c r="G28" s="367"/>
      <c r="H28" s="368"/>
      <c r="I28" s="368"/>
      <c r="J28" s="371"/>
      <c r="K28" s="369"/>
    </row>
    <row r="29" spans="1:11" x14ac:dyDescent="0.15">
      <c r="A29" s="363"/>
      <c r="B29" s="364"/>
      <c r="C29" s="364"/>
      <c r="D29" s="366"/>
      <c r="E29" s="364"/>
      <c r="F29" s="364"/>
      <c r="G29" s="367"/>
      <c r="H29" s="368"/>
      <c r="I29" s="368"/>
      <c r="J29" s="371"/>
      <c r="K29" s="369"/>
    </row>
    <row r="30" spans="1:11" x14ac:dyDescent="0.15">
      <c r="A30" s="363"/>
      <c r="B30" s="364"/>
      <c r="C30" s="364"/>
      <c r="D30" s="366"/>
      <c r="E30" s="364"/>
      <c r="F30" s="364"/>
      <c r="G30" s="367"/>
      <c r="H30" s="368"/>
      <c r="I30" s="368"/>
      <c r="J30" s="371"/>
      <c r="K30" s="369"/>
    </row>
    <row r="31" spans="1:11" x14ac:dyDescent="0.15">
      <c r="A31" s="363"/>
      <c r="B31" s="364"/>
      <c r="C31" s="364"/>
      <c r="D31" s="366"/>
      <c r="E31" s="364"/>
      <c r="F31" s="364"/>
      <c r="G31" s="367"/>
      <c r="H31" s="368"/>
      <c r="I31" s="368"/>
      <c r="J31" s="371"/>
      <c r="K31" s="369"/>
    </row>
    <row r="32" spans="1:11" x14ac:dyDescent="0.15">
      <c r="A32" s="363"/>
      <c r="B32" s="364"/>
      <c r="C32" s="364"/>
      <c r="D32" s="366"/>
      <c r="E32" s="364"/>
      <c r="F32" s="364"/>
      <c r="G32" s="367"/>
      <c r="H32" s="368"/>
      <c r="I32" s="368"/>
      <c r="J32" s="371"/>
      <c r="K32" s="369"/>
    </row>
    <row r="33" spans="1:11" x14ac:dyDescent="0.15">
      <c r="A33" s="363"/>
      <c r="B33" s="364"/>
      <c r="C33" s="364"/>
      <c r="D33" s="366"/>
      <c r="E33" s="364"/>
      <c r="F33" s="364"/>
      <c r="G33" s="367"/>
      <c r="H33" s="368"/>
      <c r="I33" s="368"/>
      <c r="J33" s="371"/>
      <c r="K33" s="369"/>
    </row>
    <row r="34" spans="1:11" x14ac:dyDescent="0.15">
      <c r="A34" s="363"/>
      <c r="B34" s="364"/>
      <c r="C34" s="364"/>
      <c r="D34" s="366"/>
      <c r="E34" s="364"/>
      <c r="F34" s="364"/>
      <c r="G34" s="367"/>
      <c r="H34" s="368"/>
      <c r="I34" s="368"/>
      <c r="J34" s="371"/>
      <c r="K34" s="369"/>
    </row>
    <row r="35" spans="1:11" x14ac:dyDescent="0.15">
      <c r="A35" s="363"/>
      <c r="B35" s="364"/>
      <c r="C35" s="364"/>
      <c r="D35" s="366"/>
      <c r="E35" s="364"/>
      <c r="F35" s="364"/>
      <c r="G35" s="367"/>
      <c r="H35" s="368"/>
      <c r="I35" s="368"/>
      <c r="J35" s="371"/>
      <c r="K35" s="369"/>
    </row>
    <row r="36" spans="1:11" x14ac:dyDescent="0.15">
      <c r="A36" s="363"/>
      <c r="B36" s="364"/>
      <c r="C36" s="364"/>
      <c r="D36" s="366"/>
      <c r="E36" s="364"/>
      <c r="F36" s="364"/>
      <c r="G36" s="367"/>
      <c r="H36" s="368"/>
      <c r="I36" s="368"/>
      <c r="J36" s="371"/>
      <c r="K36" s="369"/>
    </row>
    <row r="37" spans="1:11" x14ac:dyDescent="0.15">
      <c r="A37" s="373"/>
      <c r="B37" s="374"/>
      <c r="C37" s="374"/>
      <c r="D37" s="375"/>
      <c r="E37" s="374"/>
      <c r="F37" s="374"/>
      <c r="G37" s="376"/>
      <c r="H37" s="377"/>
      <c r="I37" s="377"/>
      <c r="J37" s="378"/>
      <c r="K37" s="379"/>
    </row>
    <row r="38" spans="1:11" x14ac:dyDescent="0.15">
      <c r="A38" s="380"/>
      <c r="B38" s="381"/>
      <c r="C38" s="382"/>
      <c r="D38" s="383"/>
      <c r="E38" s="382"/>
      <c r="F38" s="382"/>
      <c r="G38" s="384"/>
      <c r="H38" s="385"/>
      <c r="I38" s="385"/>
      <c r="J38" s="386"/>
      <c r="K38" s="387">
        <f>SUM(K24:K37)</f>
        <v>390000</v>
      </c>
    </row>
    <row r="39" spans="1:11" x14ac:dyDescent="0.15">
      <c r="A39" s="388"/>
      <c r="B39" s="389"/>
      <c r="C39" s="389"/>
      <c r="D39" s="390"/>
      <c r="E39" s="389"/>
      <c r="F39" s="389"/>
      <c r="G39" s="391"/>
      <c r="H39" s="392"/>
      <c r="I39" s="392"/>
      <c r="J39" s="393"/>
      <c r="K39" s="379"/>
    </row>
    <row r="40" spans="1:11" x14ac:dyDescent="0.15">
      <c r="A40" t="s">
        <v>1225</v>
      </c>
      <c r="K40" s="398"/>
    </row>
    <row r="41" spans="1:11" x14ac:dyDescent="0.15">
      <c r="A41" s="348" t="s">
        <v>1396</v>
      </c>
      <c r="B41" s="349" t="s">
        <v>916</v>
      </c>
      <c r="C41" s="349" t="s">
        <v>917</v>
      </c>
      <c r="D41" s="350" t="s">
        <v>1392</v>
      </c>
      <c r="E41" s="351" t="s">
        <v>1397</v>
      </c>
      <c r="F41" s="351" t="s">
        <v>1398</v>
      </c>
      <c r="G41" s="352" t="s">
        <v>1399</v>
      </c>
      <c r="H41" s="353" t="s">
        <v>1400</v>
      </c>
      <c r="I41" s="353" t="s">
        <v>1401</v>
      </c>
      <c r="J41" s="353" t="s">
        <v>899</v>
      </c>
      <c r="K41" s="354" t="s">
        <v>1402</v>
      </c>
    </row>
    <row r="42" spans="1:11" x14ac:dyDescent="0.15">
      <c r="A42" s="399">
        <v>24</v>
      </c>
      <c r="B42" s="357">
        <v>10</v>
      </c>
      <c r="C42" s="357">
        <v>22</v>
      </c>
      <c r="D42" s="366" t="s">
        <v>1415</v>
      </c>
      <c r="E42" s="400" t="s">
        <v>1421</v>
      </c>
      <c r="F42" s="400" t="s">
        <v>1457</v>
      </c>
      <c r="G42" s="401" t="s">
        <v>1454</v>
      </c>
      <c r="H42" s="402" t="s">
        <v>1445</v>
      </c>
      <c r="I42" s="403"/>
      <c r="J42" s="404"/>
      <c r="K42" s="405">
        <v>80000</v>
      </c>
    </row>
    <row r="43" spans="1:11" x14ac:dyDescent="0.15">
      <c r="A43" s="363"/>
      <c r="B43" s="364">
        <v>12</v>
      </c>
      <c r="C43" s="365">
        <v>1</v>
      </c>
      <c r="D43" s="366" t="s">
        <v>1036</v>
      </c>
      <c r="E43" s="364" t="s">
        <v>1458</v>
      </c>
      <c r="F43" s="364" t="s">
        <v>1459</v>
      </c>
      <c r="G43" s="367"/>
      <c r="H43" s="368" t="s">
        <v>1455</v>
      </c>
      <c r="I43" s="368" t="s">
        <v>1460</v>
      </c>
      <c r="J43" s="364" t="s">
        <v>1461</v>
      </c>
      <c r="K43" s="369">
        <v>200000</v>
      </c>
    </row>
    <row r="44" spans="1:11" x14ac:dyDescent="0.15">
      <c r="A44" s="363"/>
      <c r="B44" s="365" t="s">
        <v>1462</v>
      </c>
      <c r="C44" s="365" t="s">
        <v>1462</v>
      </c>
      <c r="D44" s="366" t="s">
        <v>1462</v>
      </c>
      <c r="E44" s="364" t="s">
        <v>1463</v>
      </c>
      <c r="F44" s="364" t="s">
        <v>1419</v>
      </c>
      <c r="G44" s="367"/>
      <c r="H44" s="368" t="s">
        <v>1464</v>
      </c>
      <c r="I44" s="364" t="s">
        <v>1465</v>
      </c>
      <c r="J44" s="364" t="s">
        <v>1419</v>
      </c>
      <c r="K44" s="369">
        <v>100000</v>
      </c>
    </row>
    <row r="45" spans="1:11" x14ac:dyDescent="0.15">
      <c r="A45" s="363"/>
      <c r="B45" s="365" t="s">
        <v>1462</v>
      </c>
      <c r="C45" s="365" t="s">
        <v>1462</v>
      </c>
      <c r="D45" s="366" t="s">
        <v>1462</v>
      </c>
      <c r="E45" s="364" t="s">
        <v>1466</v>
      </c>
      <c r="F45" s="364" t="s">
        <v>1419</v>
      </c>
      <c r="G45" s="367"/>
      <c r="H45" s="368" t="s">
        <v>1445</v>
      </c>
      <c r="I45" s="364" t="s">
        <v>1419</v>
      </c>
      <c r="J45" s="364" t="s">
        <v>1467</v>
      </c>
      <c r="K45" s="369">
        <v>50000</v>
      </c>
    </row>
    <row r="46" spans="1:11" x14ac:dyDescent="0.15">
      <c r="A46" s="363"/>
      <c r="B46" s="365" t="s">
        <v>1462</v>
      </c>
      <c r="C46" s="365" t="s">
        <v>1462</v>
      </c>
      <c r="D46" s="366" t="s">
        <v>1462</v>
      </c>
      <c r="E46" s="364" t="s">
        <v>1468</v>
      </c>
      <c r="F46" s="364" t="s">
        <v>1431</v>
      </c>
      <c r="G46" s="367"/>
      <c r="H46" s="368" t="s">
        <v>1445</v>
      </c>
      <c r="I46" s="364" t="s">
        <v>1465</v>
      </c>
      <c r="J46" s="364" t="s">
        <v>1419</v>
      </c>
      <c r="K46" s="369">
        <v>50000</v>
      </c>
    </row>
    <row r="47" spans="1:11" x14ac:dyDescent="0.15">
      <c r="A47" s="363"/>
      <c r="B47" s="364"/>
      <c r="C47" s="365"/>
      <c r="D47" s="366"/>
      <c r="E47" s="364"/>
      <c r="F47" s="364"/>
      <c r="G47" s="367"/>
      <c r="H47" s="368"/>
      <c r="I47" s="368"/>
      <c r="J47" s="364"/>
      <c r="K47" s="369"/>
    </row>
    <row r="48" spans="1:11" x14ac:dyDescent="0.15">
      <c r="A48" s="363"/>
      <c r="B48" s="364"/>
      <c r="C48" s="364"/>
      <c r="D48" s="366"/>
      <c r="E48" s="364"/>
      <c r="F48" s="364"/>
      <c r="G48" s="367"/>
      <c r="H48" s="368"/>
      <c r="I48" s="368"/>
      <c r="J48" s="371"/>
      <c r="K48" s="369"/>
    </row>
    <row r="49" spans="1:11" x14ac:dyDescent="0.15">
      <c r="A49" s="363"/>
      <c r="B49" s="364"/>
      <c r="C49" s="364"/>
      <c r="D49" s="366"/>
      <c r="E49" s="364"/>
      <c r="F49" s="364"/>
      <c r="G49" s="367"/>
      <c r="H49" s="368"/>
      <c r="I49" s="368"/>
      <c r="J49" s="371"/>
      <c r="K49" s="369"/>
    </row>
    <row r="50" spans="1:11" x14ac:dyDescent="0.15">
      <c r="A50" s="363"/>
      <c r="B50" s="364"/>
      <c r="C50" s="364"/>
      <c r="D50" s="366"/>
      <c r="E50" s="364"/>
      <c r="F50" s="364"/>
      <c r="G50" s="367"/>
      <c r="H50" s="368"/>
      <c r="I50" s="368"/>
      <c r="J50" s="371"/>
      <c r="K50" s="369"/>
    </row>
    <row r="51" spans="1:11" x14ac:dyDescent="0.15">
      <c r="A51" s="363"/>
      <c r="B51" s="364"/>
      <c r="C51" s="364"/>
      <c r="D51" s="366"/>
      <c r="E51" s="364"/>
      <c r="F51" s="364"/>
      <c r="G51" s="367"/>
      <c r="H51" s="368"/>
      <c r="I51" s="368"/>
      <c r="J51" s="371"/>
      <c r="K51" s="369"/>
    </row>
    <row r="52" spans="1:11" x14ac:dyDescent="0.15">
      <c r="A52" s="363"/>
      <c r="B52" s="364"/>
      <c r="C52" s="364"/>
      <c r="D52" s="366"/>
      <c r="E52" s="364"/>
      <c r="F52" s="364"/>
      <c r="G52" s="367"/>
      <c r="H52" s="368"/>
      <c r="I52" s="368"/>
      <c r="J52" s="371"/>
      <c r="K52" s="369"/>
    </row>
    <row r="53" spans="1:11" x14ac:dyDescent="0.15">
      <c r="A53" s="363"/>
      <c r="B53" s="364"/>
      <c r="C53" s="364"/>
      <c r="D53" s="366"/>
      <c r="E53" s="364"/>
      <c r="F53" s="364"/>
      <c r="G53" s="367"/>
      <c r="H53" s="368"/>
      <c r="I53" s="368"/>
      <c r="J53" s="371"/>
      <c r="K53" s="369"/>
    </row>
    <row r="54" spans="1:11" x14ac:dyDescent="0.15">
      <c r="A54" s="363"/>
      <c r="B54" s="364"/>
      <c r="C54" s="364"/>
      <c r="D54" s="366"/>
      <c r="E54" s="364"/>
      <c r="F54" s="364"/>
      <c r="G54" s="367"/>
      <c r="H54" s="368"/>
      <c r="I54" s="368"/>
      <c r="J54" s="371"/>
      <c r="K54" s="369"/>
    </row>
    <row r="55" spans="1:11" x14ac:dyDescent="0.15">
      <c r="A55" s="363"/>
      <c r="B55" s="364"/>
      <c r="C55" s="364"/>
      <c r="D55" s="366"/>
      <c r="E55" s="364"/>
      <c r="F55" s="364"/>
      <c r="G55" s="367"/>
      <c r="H55" s="368"/>
      <c r="I55" s="368"/>
      <c r="J55" s="371"/>
      <c r="K55" s="369"/>
    </row>
    <row r="56" spans="1:11" x14ac:dyDescent="0.15">
      <c r="A56" s="363"/>
      <c r="B56" s="364"/>
      <c r="C56" s="364"/>
      <c r="D56" s="366"/>
      <c r="E56" s="364"/>
      <c r="F56" s="364"/>
      <c r="G56" s="367"/>
      <c r="H56" s="368"/>
      <c r="I56" s="368"/>
      <c r="J56" s="371"/>
      <c r="K56" s="369"/>
    </row>
    <row r="57" spans="1:11" x14ac:dyDescent="0.15">
      <c r="A57" s="363"/>
      <c r="B57" s="364"/>
      <c r="C57" s="364"/>
      <c r="D57" s="366"/>
      <c r="E57" s="364"/>
      <c r="F57" s="364"/>
      <c r="G57" s="367"/>
      <c r="H57" s="368"/>
      <c r="I57" s="368"/>
      <c r="J57" s="371"/>
      <c r="K57" s="369"/>
    </row>
    <row r="58" spans="1:11" x14ac:dyDescent="0.15">
      <c r="A58" s="363"/>
      <c r="B58" s="364"/>
      <c r="C58" s="364"/>
      <c r="D58" s="366"/>
      <c r="E58" s="364"/>
      <c r="F58" s="364"/>
      <c r="G58" s="367"/>
      <c r="H58" s="368"/>
      <c r="I58" s="368"/>
      <c r="J58" s="371"/>
      <c r="K58" s="369"/>
    </row>
    <row r="59" spans="1:11" x14ac:dyDescent="0.15">
      <c r="A59" s="373"/>
      <c r="B59" s="374"/>
      <c r="C59" s="374"/>
      <c r="D59" s="375"/>
      <c r="E59" s="374"/>
      <c r="F59" s="374"/>
      <c r="G59" s="376"/>
      <c r="H59" s="377"/>
      <c r="I59" s="377"/>
      <c r="J59" s="378"/>
      <c r="K59" s="379"/>
    </row>
    <row r="60" spans="1:11" x14ac:dyDescent="0.15">
      <c r="A60" s="380"/>
      <c r="B60" s="381"/>
      <c r="C60" s="382"/>
      <c r="D60" s="383"/>
      <c r="E60" s="382"/>
      <c r="F60" s="382"/>
      <c r="G60" s="384"/>
      <c r="H60" s="385"/>
      <c r="I60" s="385"/>
      <c r="J60" s="386"/>
      <c r="K60" s="387">
        <f>SUM(K42:K59)</f>
        <v>480000</v>
      </c>
    </row>
    <row r="61" spans="1:11" x14ac:dyDescent="0.15">
      <c r="A61" s="388"/>
      <c r="B61" s="389"/>
      <c r="C61" s="389"/>
      <c r="D61" s="390"/>
      <c r="E61" s="389"/>
      <c r="F61" s="389"/>
      <c r="G61" s="391"/>
      <c r="H61" s="392"/>
      <c r="I61" s="392"/>
      <c r="J61" s="393"/>
      <c r="K61" s="379"/>
    </row>
    <row r="62" spans="1:11" x14ac:dyDescent="0.15">
      <c r="A62" t="s">
        <v>1138</v>
      </c>
      <c r="K62" s="398"/>
    </row>
    <row r="63" spans="1:11" x14ac:dyDescent="0.15">
      <c r="A63" s="348" t="s">
        <v>1396</v>
      </c>
      <c r="B63" s="349" t="s">
        <v>916</v>
      </c>
      <c r="C63" s="349" t="s">
        <v>917</v>
      </c>
      <c r="D63" s="350" t="s">
        <v>1392</v>
      </c>
      <c r="E63" s="351" t="s">
        <v>1397</v>
      </c>
      <c r="F63" s="351" t="s">
        <v>1398</v>
      </c>
      <c r="G63" s="352" t="s">
        <v>1399</v>
      </c>
      <c r="H63" s="353" t="s">
        <v>1400</v>
      </c>
      <c r="I63" s="353" t="s">
        <v>1401</v>
      </c>
      <c r="J63" s="353" t="s">
        <v>899</v>
      </c>
      <c r="K63" s="354" t="s">
        <v>1402</v>
      </c>
    </row>
    <row r="64" spans="1:11" x14ac:dyDescent="0.15">
      <c r="A64" s="399">
        <v>25</v>
      </c>
      <c r="B64" s="357">
        <v>7</v>
      </c>
      <c r="C64" s="357">
        <v>17</v>
      </c>
      <c r="D64" s="366" t="s">
        <v>1062</v>
      </c>
      <c r="E64" s="364" t="s">
        <v>1433</v>
      </c>
      <c r="F64" s="364" t="s">
        <v>1469</v>
      </c>
      <c r="G64" s="367" t="s">
        <v>1470</v>
      </c>
      <c r="H64" s="402" t="s">
        <v>1455</v>
      </c>
      <c r="I64" s="403" t="s">
        <v>1471</v>
      </c>
      <c r="J64" s="404" t="s">
        <v>1472</v>
      </c>
      <c r="K64" s="405">
        <v>200000</v>
      </c>
    </row>
    <row r="65" spans="1:11" x14ac:dyDescent="0.15">
      <c r="A65" s="363"/>
      <c r="B65" s="364" t="s">
        <v>1462</v>
      </c>
      <c r="C65" s="365" t="s">
        <v>1462</v>
      </c>
      <c r="D65" s="366" t="s">
        <v>1473</v>
      </c>
      <c r="E65" s="364" t="s">
        <v>1474</v>
      </c>
      <c r="F65" s="364" t="s">
        <v>1419</v>
      </c>
      <c r="G65" s="367" t="s">
        <v>1470</v>
      </c>
      <c r="H65" s="368" t="s">
        <v>1445</v>
      </c>
      <c r="I65" s="364" t="s">
        <v>1467</v>
      </c>
      <c r="J65" s="364" t="s">
        <v>1465</v>
      </c>
      <c r="K65" s="369">
        <v>50000</v>
      </c>
    </row>
    <row r="66" spans="1:11" x14ac:dyDescent="0.15">
      <c r="A66" s="363"/>
      <c r="B66" s="364" t="s">
        <v>1462</v>
      </c>
      <c r="C66" s="365" t="s">
        <v>1462</v>
      </c>
      <c r="D66" s="366" t="s">
        <v>1475</v>
      </c>
      <c r="E66" s="364" t="s">
        <v>1404</v>
      </c>
      <c r="F66" s="364" t="s">
        <v>1465</v>
      </c>
      <c r="G66" s="367" t="s">
        <v>1476</v>
      </c>
      <c r="H66" s="368" t="s">
        <v>1445</v>
      </c>
      <c r="I66" s="364" t="s">
        <v>1465</v>
      </c>
      <c r="J66" s="364" t="s">
        <v>1467</v>
      </c>
      <c r="K66" s="369">
        <v>50000</v>
      </c>
    </row>
    <row r="67" spans="1:11" x14ac:dyDescent="0.15">
      <c r="A67" s="363"/>
      <c r="B67" s="364" t="s">
        <v>1462</v>
      </c>
      <c r="C67" s="365" t="s">
        <v>1462</v>
      </c>
      <c r="D67" s="366" t="s">
        <v>1415</v>
      </c>
      <c r="E67" s="400" t="s">
        <v>1477</v>
      </c>
      <c r="F67" s="364" t="s">
        <v>1467</v>
      </c>
      <c r="G67" s="367" t="s">
        <v>1478</v>
      </c>
      <c r="H67" s="368" t="s">
        <v>1464</v>
      </c>
      <c r="I67" s="364" t="s">
        <v>1479</v>
      </c>
      <c r="J67" s="364" t="s">
        <v>1419</v>
      </c>
      <c r="K67" s="369">
        <v>100000</v>
      </c>
    </row>
    <row r="68" spans="1:11" x14ac:dyDescent="0.15">
      <c r="A68" s="363"/>
      <c r="B68" s="364"/>
      <c r="C68" s="365"/>
      <c r="D68" s="366"/>
      <c r="E68" s="364"/>
      <c r="F68" s="364"/>
      <c r="G68" s="367"/>
      <c r="H68" s="368"/>
      <c r="I68" s="364"/>
      <c r="J68" s="364"/>
      <c r="K68" s="369"/>
    </row>
    <row r="69" spans="1:11" x14ac:dyDescent="0.15">
      <c r="A69" s="363"/>
      <c r="B69" s="364"/>
      <c r="C69" s="365"/>
      <c r="D69" s="366"/>
      <c r="E69" s="364"/>
      <c r="F69" s="364"/>
      <c r="G69" s="367"/>
      <c r="H69" s="368"/>
      <c r="I69" s="368"/>
      <c r="J69" s="364"/>
      <c r="K69" s="369"/>
    </row>
    <row r="70" spans="1:11" x14ac:dyDescent="0.15">
      <c r="A70" s="363"/>
      <c r="B70" s="364"/>
      <c r="C70" s="364"/>
      <c r="D70" s="366"/>
      <c r="E70" s="364"/>
      <c r="F70" s="364"/>
      <c r="G70" s="367"/>
      <c r="H70" s="368"/>
      <c r="I70" s="368"/>
      <c r="J70" s="371"/>
      <c r="K70" s="369"/>
    </row>
    <row r="71" spans="1:11" x14ac:dyDescent="0.15">
      <c r="A71" s="363"/>
      <c r="B71" s="364"/>
      <c r="C71" s="364"/>
      <c r="D71" s="366"/>
      <c r="E71" s="364"/>
      <c r="F71" s="364"/>
      <c r="G71" s="367"/>
      <c r="H71" s="368"/>
      <c r="I71" s="368"/>
      <c r="J71" s="371"/>
      <c r="K71" s="369"/>
    </row>
    <row r="72" spans="1:11" x14ac:dyDescent="0.15">
      <c r="A72" s="363"/>
      <c r="B72" s="364"/>
      <c r="C72" s="364"/>
      <c r="D72" s="366"/>
      <c r="E72" s="364"/>
      <c r="F72" s="364"/>
      <c r="G72" s="367"/>
      <c r="H72" s="368"/>
      <c r="I72" s="368"/>
      <c r="J72" s="371"/>
      <c r="K72" s="369"/>
    </row>
    <row r="73" spans="1:11" x14ac:dyDescent="0.15">
      <c r="A73" s="363"/>
      <c r="B73" s="364"/>
      <c r="C73" s="364"/>
      <c r="D73" s="366"/>
      <c r="E73" s="364"/>
      <c r="F73" s="364"/>
      <c r="G73" s="367"/>
      <c r="H73" s="368"/>
      <c r="I73" s="368"/>
      <c r="J73" s="371"/>
      <c r="K73" s="369"/>
    </row>
    <row r="74" spans="1:11" x14ac:dyDescent="0.15">
      <c r="A74" s="363"/>
      <c r="B74" s="364"/>
      <c r="C74" s="364"/>
      <c r="D74" s="366"/>
      <c r="E74" s="364"/>
      <c r="F74" s="364"/>
      <c r="G74" s="367"/>
      <c r="H74" s="368"/>
      <c r="I74" s="368"/>
      <c r="J74" s="371"/>
      <c r="K74" s="369"/>
    </row>
    <row r="75" spans="1:11" x14ac:dyDescent="0.15">
      <c r="A75" s="363"/>
      <c r="B75" s="364"/>
      <c r="C75" s="364"/>
      <c r="D75" s="366"/>
      <c r="E75" s="364"/>
      <c r="F75" s="364"/>
      <c r="G75" s="367"/>
      <c r="H75" s="368"/>
      <c r="I75" s="368"/>
      <c r="J75" s="371"/>
      <c r="K75" s="369"/>
    </row>
    <row r="76" spans="1:11" x14ac:dyDescent="0.15">
      <c r="A76" s="363"/>
      <c r="B76" s="364"/>
      <c r="C76" s="364"/>
      <c r="D76" s="366"/>
      <c r="E76" s="364"/>
      <c r="F76" s="364"/>
      <c r="G76" s="367"/>
      <c r="H76" s="368"/>
      <c r="I76" s="368"/>
      <c r="J76" s="371"/>
      <c r="K76" s="369"/>
    </row>
    <row r="77" spans="1:11" x14ac:dyDescent="0.15">
      <c r="A77" s="363"/>
      <c r="B77" s="364"/>
      <c r="C77" s="364"/>
      <c r="D77" s="366"/>
      <c r="E77" s="364"/>
      <c r="F77" s="364"/>
      <c r="G77" s="367"/>
      <c r="H77" s="368"/>
      <c r="I77" s="368"/>
      <c r="J77" s="371"/>
      <c r="K77" s="369"/>
    </row>
    <row r="78" spans="1:11" x14ac:dyDescent="0.15">
      <c r="A78" s="363"/>
      <c r="B78" s="364"/>
      <c r="C78" s="364"/>
      <c r="D78" s="366"/>
      <c r="E78" s="364"/>
      <c r="F78" s="364"/>
      <c r="G78" s="367"/>
      <c r="H78" s="368"/>
      <c r="I78" s="368"/>
      <c r="J78" s="371"/>
      <c r="K78" s="369"/>
    </row>
    <row r="79" spans="1:11" x14ac:dyDescent="0.15">
      <c r="A79" s="363"/>
      <c r="B79" s="364"/>
      <c r="C79" s="364"/>
      <c r="D79" s="366"/>
      <c r="E79" s="364"/>
      <c r="F79" s="364"/>
      <c r="G79" s="367"/>
      <c r="H79" s="368"/>
      <c r="I79" s="368"/>
      <c r="J79" s="371"/>
      <c r="K79" s="369"/>
    </row>
    <row r="80" spans="1:11" x14ac:dyDescent="0.15">
      <c r="A80" s="363"/>
      <c r="B80" s="364"/>
      <c r="C80" s="364"/>
      <c r="D80" s="366"/>
      <c r="E80" s="364"/>
      <c r="F80" s="364"/>
      <c r="G80" s="367"/>
      <c r="H80" s="368"/>
      <c r="I80" s="368"/>
      <c r="J80" s="371"/>
      <c r="K80" s="369"/>
    </row>
    <row r="81" spans="1:11" x14ac:dyDescent="0.15">
      <c r="A81" s="373"/>
      <c r="B81" s="374"/>
      <c r="C81" s="374"/>
      <c r="D81" s="375"/>
      <c r="E81" s="374"/>
      <c r="F81" s="374"/>
      <c r="G81" s="376"/>
      <c r="H81" s="377"/>
      <c r="I81" s="377"/>
      <c r="J81" s="378"/>
      <c r="K81" s="379"/>
    </row>
    <row r="82" spans="1:11" x14ac:dyDescent="0.15">
      <c r="A82" s="380"/>
      <c r="B82" s="381"/>
      <c r="C82" s="382"/>
      <c r="D82" s="383"/>
      <c r="E82" s="382"/>
      <c r="F82" s="382"/>
      <c r="G82" s="384"/>
      <c r="H82" s="385"/>
      <c r="I82" s="385"/>
      <c r="J82" s="386"/>
      <c r="K82" s="387">
        <f>SUM(K64:K81)</f>
        <v>400000</v>
      </c>
    </row>
    <row r="83" spans="1:11" x14ac:dyDescent="0.15">
      <c r="A83" s="388"/>
      <c r="B83" s="389"/>
      <c r="C83" s="389"/>
      <c r="D83" s="390"/>
      <c r="E83" s="389"/>
      <c r="F83" s="389"/>
      <c r="G83" s="391"/>
      <c r="H83" s="392"/>
      <c r="I83" s="392"/>
      <c r="J83" s="393"/>
      <c r="K83" s="379"/>
    </row>
    <row r="84" spans="1:11" x14ac:dyDescent="0.15">
      <c r="A84" t="s">
        <v>1026</v>
      </c>
      <c r="K84" s="398"/>
    </row>
    <row r="85" spans="1:11" x14ac:dyDescent="0.15">
      <c r="A85" s="348" t="s">
        <v>1396</v>
      </c>
      <c r="B85" s="349" t="s">
        <v>916</v>
      </c>
      <c r="C85" s="349" t="s">
        <v>917</v>
      </c>
      <c r="D85" s="350" t="s">
        <v>1392</v>
      </c>
      <c r="E85" s="351" t="s">
        <v>1397</v>
      </c>
      <c r="F85" s="351" t="s">
        <v>1398</v>
      </c>
      <c r="G85" s="352" t="s">
        <v>1399</v>
      </c>
      <c r="H85" s="353" t="s">
        <v>1400</v>
      </c>
      <c r="I85" s="353" t="s">
        <v>1401</v>
      </c>
      <c r="J85" s="353" t="s">
        <v>899</v>
      </c>
      <c r="K85" s="354" t="s">
        <v>1402</v>
      </c>
    </row>
    <row r="86" spans="1:11" x14ac:dyDescent="0.15">
      <c r="A86" s="399">
        <v>26</v>
      </c>
      <c r="B86" s="357">
        <v>12</v>
      </c>
      <c r="C86" s="357">
        <v>9</v>
      </c>
      <c r="D86" s="366" t="s">
        <v>1475</v>
      </c>
      <c r="E86" s="364" t="s">
        <v>1480</v>
      </c>
      <c r="F86" s="364" t="s">
        <v>1481</v>
      </c>
      <c r="G86" s="367" t="s">
        <v>1482</v>
      </c>
      <c r="H86" s="402" t="s">
        <v>1464</v>
      </c>
      <c r="I86" s="406" t="s">
        <v>1483</v>
      </c>
      <c r="J86" s="404" t="s">
        <v>1484</v>
      </c>
      <c r="K86" s="405">
        <v>100000</v>
      </c>
    </row>
    <row r="87" spans="1:11" x14ac:dyDescent="0.15">
      <c r="A87" s="363"/>
      <c r="B87" s="364"/>
      <c r="C87" s="365"/>
      <c r="D87" s="366"/>
      <c r="E87" s="364"/>
      <c r="F87" s="364"/>
      <c r="G87" s="367"/>
      <c r="H87" s="368"/>
      <c r="I87" s="364"/>
      <c r="J87" s="364"/>
      <c r="K87" s="369"/>
    </row>
    <row r="88" spans="1:11" x14ac:dyDescent="0.15">
      <c r="A88" s="363"/>
      <c r="B88" s="364"/>
      <c r="C88" s="365"/>
      <c r="D88" s="366"/>
      <c r="E88" s="364"/>
      <c r="F88" s="364"/>
      <c r="G88" s="367"/>
      <c r="H88" s="368"/>
      <c r="I88" s="364"/>
      <c r="J88" s="364"/>
      <c r="K88" s="369"/>
    </row>
    <row r="89" spans="1:11" x14ac:dyDescent="0.15">
      <c r="A89" s="363"/>
      <c r="B89" s="364"/>
      <c r="C89" s="365"/>
      <c r="D89" s="366"/>
      <c r="E89" s="364"/>
      <c r="F89" s="364"/>
      <c r="G89" s="367"/>
      <c r="H89" s="368"/>
      <c r="I89" s="364"/>
      <c r="J89" s="364"/>
      <c r="K89" s="369"/>
    </row>
    <row r="90" spans="1:11" x14ac:dyDescent="0.15">
      <c r="A90" s="363"/>
      <c r="B90" s="364"/>
      <c r="C90" s="365"/>
      <c r="D90" s="366"/>
      <c r="E90" s="364"/>
      <c r="F90" s="364"/>
      <c r="G90" s="367"/>
      <c r="H90" s="368"/>
      <c r="I90" s="364"/>
      <c r="J90" s="364"/>
      <c r="K90" s="369"/>
    </row>
    <row r="91" spans="1:11" x14ac:dyDescent="0.15">
      <c r="A91" s="363"/>
      <c r="B91" s="364"/>
      <c r="C91" s="365"/>
      <c r="D91" s="366"/>
      <c r="E91" s="364"/>
      <c r="F91" s="364"/>
      <c r="G91" s="367"/>
      <c r="H91" s="368"/>
      <c r="I91" s="368"/>
      <c r="J91" s="364"/>
      <c r="K91" s="369"/>
    </row>
    <row r="92" spans="1:11" x14ac:dyDescent="0.15">
      <c r="A92" s="363"/>
      <c r="B92" s="364"/>
      <c r="C92" s="364"/>
      <c r="D92" s="366"/>
      <c r="E92" s="364"/>
      <c r="F92" s="364"/>
      <c r="G92" s="367"/>
      <c r="H92" s="368"/>
      <c r="I92" s="368"/>
      <c r="J92" s="371"/>
      <c r="K92" s="369"/>
    </row>
    <row r="93" spans="1:11" x14ac:dyDescent="0.15">
      <c r="A93" s="363"/>
      <c r="B93" s="364"/>
      <c r="C93" s="364"/>
      <c r="D93" s="366"/>
      <c r="E93" s="364"/>
      <c r="F93" s="364"/>
      <c r="G93" s="367"/>
      <c r="H93" s="368"/>
      <c r="I93" s="368"/>
      <c r="J93" s="371"/>
      <c r="K93" s="369"/>
    </row>
    <row r="94" spans="1:11" x14ac:dyDescent="0.15">
      <c r="A94" s="363"/>
      <c r="B94" s="364"/>
      <c r="C94" s="364"/>
      <c r="D94" s="366"/>
      <c r="E94" s="364"/>
      <c r="F94" s="364"/>
      <c r="G94" s="367"/>
      <c r="H94" s="368"/>
      <c r="I94" s="368"/>
      <c r="J94" s="371"/>
      <c r="K94" s="369"/>
    </row>
    <row r="95" spans="1:11" x14ac:dyDescent="0.15">
      <c r="A95" s="363"/>
      <c r="B95" s="364"/>
      <c r="C95" s="364"/>
      <c r="D95" s="366"/>
      <c r="E95" s="364"/>
      <c r="F95" s="364"/>
      <c r="G95" s="367"/>
      <c r="H95" s="368"/>
      <c r="I95" s="368"/>
      <c r="J95" s="371"/>
      <c r="K95" s="369"/>
    </row>
    <row r="96" spans="1:11" x14ac:dyDescent="0.15">
      <c r="A96" s="363"/>
      <c r="B96" s="364"/>
      <c r="C96" s="364"/>
      <c r="D96" s="366"/>
      <c r="E96" s="364"/>
      <c r="F96" s="364"/>
      <c r="G96" s="367"/>
      <c r="H96" s="368"/>
      <c r="I96" s="368"/>
      <c r="J96" s="371"/>
      <c r="K96" s="369"/>
    </row>
    <row r="97" spans="1:11" x14ac:dyDescent="0.15">
      <c r="A97" s="363"/>
      <c r="B97" s="364"/>
      <c r="C97" s="364"/>
      <c r="D97" s="366"/>
      <c r="E97" s="364"/>
      <c r="F97" s="364"/>
      <c r="G97" s="367"/>
      <c r="H97" s="368"/>
      <c r="I97" s="368"/>
      <c r="J97" s="371"/>
      <c r="K97" s="369"/>
    </row>
    <row r="98" spans="1:11" x14ac:dyDescent="0.15">
      <c r="A98" s="363"/>
      <c r="B98" s="364"/>
      <c r="C98" s="364"/>
      <c r="D98" s="366"/>
      <c r="E98" s="364"/>
      <c r="F98" s="364"/>
      <c r="G98" s="367"/>
      <c r="H98" s="368"/>
      <c r="I98" s="368"/>
      <c r="J98" s="371"/>
      <c r="K98" s="369"/>
    </row>
    <row r="99" spans="1:11" x14ac:dyDescent="0.15">
      <c r="A99" s="363"/>
      <c r="B99" s="364"/>
      <c r="C99" s="364"/>
      <c r="D99" s="366"/>
      <c r="E99" s="364"/>
      <c r="F99" s="364"/>
      <c r="G99" s="367"/>
      <c r="H99" s="368"/>
      <c r="I99" s="368"/>
      <c r="J99" s="371"/>
      <c r="K99" s="369"/>
    </row>
    <row r="100" spans="1:11" x14ac:dyDescent="0.15">
      <c r="A100" s="363"/>
      <c r="B100" s="364"/>
      <c r="C100" s="364"/>
      <c r="D100" s="366"/>
      <c r="E100" s="364"/>
      <c r="F100" s="364"/>
      <c r="G100" s="367"/>
      <c r="H100" s="368"/>
      <c r="I100" s="368"/>
      <c r="J100" s="371"/>
      <c r="K100" s="369"/>
    </row>
    <row r="101" spans="1:11" x14ac:dyDescent="0.15">
      <c r="A101" s="363"/>
      <c r="B101" s="364"/>
      <c r="C101" s="364"/>
      <c r="D101" s="366"/>
      <c r="E101" s="364"/>
      <c r="F101" s="364"/>
      <c r="G101" s="367"/>
      <c r="H101" s="368"/>
      <c r="I101" s="368"/>
      <c r="J101" s="371"/>
      <c r="K101" s="369"/>
    </row>
    <row r="102" spans="1:11" x14ac:dyDescent="0.15">
      <c r="A102" s="363"/>
      <c r="B102" s="364"/>
      <c r="C102" s="364"/>
      <c r="D102" s="366"/>
      <c r="E102" s="364"/>
      <c r="F102" s="364"/>
      <c r="G102" s="367"/>
      <c r="H102" s="368"/>
      <c r="I102" s="368"/>
      <c r="J102" s="371"/>
      <c r="K102" s="369"/>
    </row>
    <row r="103" spans="1:11" x14ac:dyDescent="0.15">
      <c r="A103" s="373"/>
      <c r="B103" s="374"/>
      <c r="C103" s="374"/>
      <c r="D103" s="375"/>
      <c r="E103" s="374"/>
      <c r="F103" s="374"/>
      <c r="G103" s="376"/>
      <c r="H103" s="377"/>
      <c r="I103" s="377"/>
      <c r="J103" s="378"/>
      <c r="K103" s="379"/>
    </row>
    <row r="104" spans="1:11" x14ac:dyDescent="0.15">
      <c r="A104" s="380"/>
      <c r="B104" s="381"/>
      <c r="C104" s="382"/>
      <c r="D104" s="383"/>
      <c r="E104" s="382"/>
      <c r="F104" s="382"/>
      <c r="G104" s="384"/>
      <c r="H104" s="385"/>
      <c r="I104" s="385"/>
      <c r="J104" s="386"/>
      <c r="K104" s="387">
        <f>SUM(K86:K103)</f>
        <v>100000</v>
      </c>
    </row>
    <row r="105" spans="1:11" x14ac:dyDescent="0.15">
      <c r="A105" s="388"/>
      <c r="B105" s="389"/>
      <c r="C105" s="389"/>
      <c r="D105" s="390"/>
      <c r="E105" s="389"/>
      <c r="F105" s="389"/>
      <c r="G105" s="391"/>
      <c r="H105" s="392"/>
      <c r="I105" s="392"/>
      <c r="J105" s="393"/>
      <c r="K105" s="379"/>
    </row>
    <row r="108" spans="1:11" x14ac:dyDescent="0.15">
      <c r="A108" t="s">
        <v>898</v>
      </c>
      <c r="K108" s="398"/>
    </row>
    <row r="109" spans="1:11" x14ac:dyDescent="0.15">
      <c r="A109" s="348" t="s">
        <v>1396</v>
      </c>
      <c r="B109" s="349" t="s">
        <v>916</v>
      </c>
      <c r="C109" s="349" t="s">
        <v>917</v>
      </c>
      <c r="D109" s="350" t="s">
        <v>1392</v>
      </c>
      <c r="E109" s="351" t="s">
        <v>1397</v>
      </c>
      <c r="F109" s="351" t="s">
        <v>1398</v>
      </c>
      <c r="G109" s="352" t="s">
        <v>1399</v>
      </c>
      <c r="H109" s="353" t="s">
        <v>1400</v>
      </c>
      <c r="I109" s="353" t="s">
        <v>1401</v>
      </c>
      <c r="J109" s="353" t="s">
        <v>899</v>
      </c>
      <c r="K109" s="354" t="s">
        <v>1402</v>
      </c>
    </row>
    <row r="110" spans="1:11" x14ac:dyDescent="0.15">
      <c r="A110" s="399">
        <v>27</v>
      </c>
      <c r="B110" s="357"/>
      <c r="C110" s="357"/>
      <c r="D110" s="366"/>
      <c r="E110" s="364"/>
      <c r="F110" s="364"/>
      <c r="G110" s="367"/>
      <c r="H110" s="402"/>
      <c r="I110" s="406"/>
      <c r="J110" s="404"/>
      <c r="K110" s="405"/>
    </row>
    <row r="111" spans="1:11" x14ac:dyDescent="0.15">
      <c r="A111" s="363"/>
      <c r="B111" s="364"/>
      <c r="C111" s="365"/>
      <c r="D111" s="366"/>
      <c r="E111" s="364"/>
      <c r="F111" s="364"/>
      <c r="G111" s="367"/>
      <c r="H111" s="368"/>
      <c r="I111" s="364"/>
      <c r="J111" s="364"/>
      <c r="K111" s="369"/>
    </row>
    <row r="112" spans="1:11" x14ac:dyDescent="0.15">
      <c r="A112" s="363"/>
      <c r="B112" s="364"/>
      <c r="C112" s="365"/>
      <c r="D112" s="366"/>
      <c r="E112" s="364"/>
      <c r="F112" s="364"/>
      <c r="G112" s="367"/>
      <c r="H112" s="368"/>
      <c r="I112" s="364"/>
      <c r="J112" s="364"/>
      <c r="K112" s="369"/>
    </row>
    <row r="113" spans="1:11" x14ac:dyDescent="0.15">
      <c r="A113" s="363"/>
      <c r="B113" s="364"/>
      <c r="C113" s="365"/>
      <c r="D113" s="366"/>
      <c r="E113" s="364"/>
      <c r="F113" s="364"/>
      <c r="G113" s="367"/>
      <c r="H113" s="368"/>
      <c r="I113" s="364"/>
      <c r="J113" s="364"/>
      <c r="K113" s="369"/>
    </row>
    <row r="114" spans="1:11" x14ac:dyDescent="0.15">
      <c r="A114" s="363"/>
      <c r="B114" s="364"/>
      <c r="C114" s="365"/>
      <c r="D114" s="366"/>
      <c r="E114" s="364"/>
      <c r="F114" s="364"/>
      <c r="G114" s="367"/>
      <c r="H114" s="368"/>
      <c r="I114" s="364"/>
      <c r="J114" s="364"/>
      <c r="K114" s="369"/>
    </row>
    <row r="115" spans="1:11" x14ac:dyDescent="0.15">
      <c r="A115" s="363"/>
      <c r="B115" s="364"/>
      <c r="C115" s="365"/>
      <c r="D115" s="366"/>
      <c r="E115" s="364"/>
      <c r="F115" s="364"/>
      <c r="G115" s="367"/>
      <c r="H115" s="368"/>
      <c r="I115" s="368"/>
      <c r="J115" s="364"/>
      <c r="K115" s="369"/>
    </row>
    <row r="116" spans="1:11" x14ac:dyDescent="0.15">
      <c r="A116" s="363"/>
      <c r="B116" s="364"/>
      <c r="C116" s="364"/>
      <c r="D116" s="366"/>
      <c r="E116" s="364"/>
      <c r="F116" s="364"/>
      <c r="G116" s="367"/>
      <c r="H116" s="368"/>
      <c r="I116" s="368"/>
      <c r="J116" s="371"/>
      <c r="K116" s="369"/>
    </row>
    <row r="117" spans="1:11" x14ac:dyDescent="0.15">
      <c r="A117" s="363"/>
      <c r="B117" s="364"/>
      <c r="C117" s="364"/>
      <c r="D117" s="366"/>
      <c r="E117" s="364"/>
      <c r="F117" s="364"/>
      <c r="G117" s="367"/>
      <c r="H117" s="368"/>
      <c r="I117" s="368"/>
      <c r="J117" s="371"/>
      <c r="K117" s="369"/>
    </row>
    <row r="118" spans="1:11" x14ac:dyDescent="0.15">
      <c r="A118" s="363"/>
      <c r="B118" s="364"/>
      <c r="C118" s="364"/>
      <c r="D118" s="366"/>
      <c r="E118" s="364"/>
      <c r="F118" s="364"/>
      <c r="G118" s="367"/>
      <c r="H118" s="368"/>
      <c r="I118" s="368"/>
      <c r="J118" s="371"/>
      <c r="K118" s="369"/>
    </row>
    <row r="119" spans="1:11" x14ac:dyDescent="0.15">
      <c r="A119" s="363"/>
      <c r="B119" s="364"/>
      <c r="C119" s="364"/>
      <c r="D119" s="366"/>
      <c r="E119" s="364"/>
      <c r="F119" s="364"/>
      <c r="G119" s="367"/>
      <c r="H119" s="368"/>
      <c r="I119" s="368"/>
      <c r="J119" s="371"/>
      <c r="K119" s="369"/>
    </row>
    <row r="120" spans="1:11" x14ac:dyDescent="0.15">
      <c r="A120" s="363"/>
      <c r="B120" s="364"/>
      <c r="C120" s="364"/>
      <c r="D120" s="366"/>
      <c r="E120" s="364"/>
      <c r="F120" s="364"/>
      <c r="G120" s="367"/>
      <c r="H120" s="368"/>
      <c r="I120" s="368"/>
      <c r="J120" s="371"/>
      <c r="K120" s="369"/>
    </row>
    <row r="121" spans="1:11" x14ac:dyDescent="0.15">
      <c r="A121" s="363"/>
      <c r="B121" s="364"/>
      <c r="C121" s="364"/>
      <c r="D121" s="366"/>
      <c r="E121" s="364"/>
      <c r="F121" s="364"/>
      <c r="G121" s="367"/>
      <c r="H121" s="368"/>
      <c r="I121" s="368"/>
      <c r="J121" s="371"/>
      <c r="K121" s="369"/>
    </row>
    <row r="122" spans="1:11" x14ac:dyDescent="0.15">
      <c r="A122" s="363"/>
      <c r="B122" s="364"/>
      <c r="C122" s="364"/>
      <c r="D122" s="366"/>
      <c r="E122" s="364"/>
      <c r="F122" s="364"/>
      <c r="G122" s="367"/>
      <c r="H122" s="368"/>
      <c r="I122" s="368"/>
      <c r="J122" s="371"/>
      <c r="K122" s="369"/>
    </row>
    <row r="123" spans="1:11" x14ac:dyDescent="0.15">
      <c r="A123" s="363"/>
      <c r="B123" s="364"/>
      <c r="C123" s="364"/>
      <c r="D123" s="366"/>
      <c r="E123" s="364"/>
      <c r="F123" s="364"/>
      <c r="G123" s="367"/>
      <c r="H123" s="368"/>
      <c r="I123" s="368"/>
      <c r="J123" s="371"/>
      <c r="K123" s="369"/>
    </row>
    <row r="124" spans="1:11" x14ac:dyDescent="0.15">
      <c r="A124" s="363"/>
      <c r="B124" s="364"/>
      <c r="C124" s="364"/>
      <c r="D124" s="366"/>
      <c r="E124" s="364"/>
      <c r="F124" s="364"/>
      <c r="G124" s="367"/>
      <c r="H124" s="368"/>
      <c r="I124" s="368"/>
      <c r="J124" s="371"/>
      <c r="K124" s="369"/>
    </row>
    <row r="125" spans="1:11" x14ac:dyDescent="0.15">
      <c r="A125" s="363"/>
      <c r="B125" s="364"/>
      <c r="C125" s="364"/>
      <c r="D125" s="366"/>
      <c r="E125" s="364"/>
      <c r="F125" s="364"/>
      <c r="G125" s="367"/>
      <c r="H125" s="368"/>
      <c r="I125" s="368"/>
      <c r="J125" s="371"/>
      <c r="K125" s="369"/>
    </row>
    <row r="126" spans="1:11" x14ac:dyDescent="0.15">
      <c r="A126" s="363"/>
      <c r="B126" s="364"/>
      <c r="C126" s="364"/>
      <c r="D126" s="366"/>
      <c r="E126" s="364"/>
      <c r="F126" s="364"/>
      <c r="G126" s="367"/>
      <c r="H126" s="368"/>
      <c r="I126" s="368"/>
      <c r="J126" s="371"/>
      <c r="K126" s="369"/>
    </row>
    <row r="127" spans="1:11" x14ac:dyDescent="0.15">
      <c r="A127" s="373"/>
      <c r="B127" s="374"/>
      <c r="C127" s="374"/>
      <c r="D127" s="375"/>
      <c r="E127" s="374"/>
      <c r="F127" s="374"/>
      <c r="G127" s="376"/>
      <c r="H127" s="377"/>
      <c r="I127" s="377"/>
      <c r="J127" s="378"/>
      <c r="K127" s="379"/>
    </row>
    <row r="128" spans="1:11" x14ac:dyDescent="0.15">
      <c r="A128" s="380"/>
      <c r="B128" s="381"/>
      <c r="C128" s="382"/>
      <c r="D128" s="383"/>
      <c r="E128" s="382"/>
      <c r="F128" s="382"/>
      <c r="G128" s="384"/>
      <c r="H128" s="385"/>
      <c r="I128" s="385"/>
      <c r="J128" s="386"/>
      <c r="K128" s="387">
        <f>SUM(K110:K127)</f>
        <v>0</v>
      </c>
    </row>
    <row r="129" spans="1:11" x14ac:dyDescent="0.15">
      <c r="A129" s="388"/>
      <c r="B129" s="389"/>
      <c r="C129" s="389"/>
      <c r="D129" s="390"/>
      <c r="E129" s="389"/>
      <c r="F129" s="389"/>
      <c r="G129" s="391"/>
      <c r="H129" s="392"/>
      <c r="I129" s="392"/>
      <c r="J129" s="393"/>
      <c r="K129" s="379"/>
    </row>
    <row r="132" spans="1:11" x14ac:dyDescent="0.15">
      <c r="A132" t="s">
        <v>1612</v>
      </c>
      <c r="K132" s="398"/>
    </row>
    <row r="133" spans="1:11" x14ac:dyDescent="0.15">
      <c r="A133" s="348" t="s">
        <v>1396</v>
      </c>
      <c r="B133" s="349" t="s">
        <v>916</v>
      </c>
      <c r="C133" s="349" t="s">
        <v>917</v>
      </c>
      <c r="D133" s="350" t="s">
        <v>1392</v>
      </c>
      <c r="E133" s="351" t="s">
        <v>1397</v>
      </c>
      <c r="F133" s="351" t="s">
        <v>1398</v>
      </c>
      <c r="G133" s="352" t="s">
        <v>1399</v>
      </c>
      <c r="H133" s="353" t="s">
        <v>1400</v>
      </c>
      <c r="I133" s="353" t="s">
        <v>1401</v>
      </c>
      <c r="J133" s="353" t="s">
        <v>899</v>
      </c>
      <c r="K133" s="354" t="s">
        <v>1402</v>
      </c>
    </row>
    <row r="134" spans="1:11" x14ac:dyDescent="0.15">
      <c r="A134" s="399">
        <v>28</v>
      </c>
      <c r="B134" s="357">
        <v>3</v>
      </c>
      <c r="C134" s="357">
        <v>31</v>
      </c>
      <c r="D134" s="366" t="s">
        <v>1510</v>
      </c>
      <c r="E134" s="364"/>
      <c r="F134" s="400" t="s">
        <v>1699</v>
      </c>
      <c r="G134" s="367" t="s">
        <v>1700</v>
      </c>
      <c r="H134" s="402" t="s">
        <v>1701</v>
      </c>
      <c r="I134" s="406"/>
      <c r="J134" s="404"/>
      <c r="K134" s="362">
        <v>50000</v>
      </c>
    </row>
    <row r="135" spans="1:11" x14ac:dyDescent="0.15">
      <c r="A135" s="363">
        <v>28</v>
      </c>
      <c r="B135" s="364">
        <v>9</v>
      </c>
      <c r="C135" s="365">
        <v>21</v>
      </c>
      <c r="D135" s="366" t="s">
        <v>1687</v>
      </c>
      <c r="E135" s="364" t="s">
        <v>1778</v>
      </c>
      <c r="F135" s="400" t="s">
        <v>1776</v>
      </c>
      <c r="G135" s="367" t="s">
        <v>1777</v>
      </c>
      <c r="H135" s="581" t="s">
        <v>1701</v>
      </c>
      <c r="I135" s="400"/>
      <c r="J135" s="364"/>
      <c r="K135" s="369">
        <v>50000</v>
      </c>
    </row>
    <row r="136" spans="1:11" x14ac:dyDescent="0.15">
      <c r="A136" s="363">
        <v>28</v>
      </c>
      <c r="B136" s="364">
        <v>9</v>
      </c>
      <c r="C136" s="365">
        <v>21</v>
      </c>
      <c r="D136" s="366" t="s">
        <v>1687</v>
      </c>
      <c r="E136" s="400" t="s">
        <v>1779</v>
      </c>
      <c r="F136" s="400" t="s">
        <v>1776</v>
      </c>
      <c r="G136" s="367" t="s">
        <v>1777</v>
      </c>
      <c r="H136" s="581" t="s">
        <v>1701</v>
      </c>
      <c r="I136" s="400"/>
      <c r="J136" s="364"/>
      <c r="K136" s="369">
        <v>50000</v>
      </c>
    </row>
    <row r="137" spans="1:11" x14ac:dyDescent="0.15">
      <c r="A137" s="363"/>
      <c r="B137" s="364"/>
      <c r="C137" s="365"/>
      <c r="D137" s="366"/>
      <c r="E137" s="364"/>
      <c r="F137" s="364"/>
      <c r="G137" s="367"/>
      <c r="H137" s="368"/>
      <c r="I137" s="364"/>
      <c r="J137" s="364"/>
      <c r="K137" s="369"/>
    </row>
    <row r="138" spans="1:11" x14ac:dyDescent="0.15">
      <c r="A138" s="363"/>
      <c r="B138" s="364"/>
      <c r="C138" s="365"/>
      <c r="D138" s="366"/>
      <c r="E138" s="364"/>
      <c r="F138" s="364"/>
      <c r="G138" s="367"/>
      <c r="H138" s="368"/>
      <c r="I138" s="364"/>
      <c r="J138" s="364"/>
      <c r="K138" s="369"/>
    </row>
    <row r="139" spans="1:11" x14ac:dyDescent="0.15">
      <c r="A139" s="363"/>
      <c r="B139" s="364"/>
      <c r="C139" s="365"/>
      <c r="D139" s="366"/>
      <c r="E139" s="364"/>
      <c r="F139" s="364"/>
      <c r="G139" s="367"/>
      <c r="H139" s="368"/>
      <c r="I139" s="368"/>
      <c r="J139" s="364"/>
      <c r="K139" s="369"/>
    </row>
    <row r="140" spans="1:11" x14ac:dyDescent="0.15">
      <c r="A140" s="363"/>
      <c r="B140" s="364"/>
      <c r="C140" s="364"/>
      <c r="D140" s="366"/>
      <c r="E140" s="364"/>
      <c r="F140" s="364"/>
      <c r="G140" s="367"/>
      <c r="H140" s="368"/>
      <c r="I140" s="368"/>
      <c r="J140" s="371"/>
      <c r="K140" s="369"/>
    </row>
    <row r="141" spans="1:11" x14ac:dyDescent="0.15">
      <c r="A141" s="363"/>
      <c r="B141" s="364"/>
      <c r="C141" s="364"/>
      <c r="D141" s="366"/>
      <c r="E141" s="364"/>
      <c r="F141" s="364"/>
      <c r="G141" s="367"/>
      <c r="H141" s="368"/>
      <c r="I141" s="368"/>
      <c r="J141" s="371"/>
      <c r="K141" s="369"/>
    </row>
    <row r="142" spans="1:11" x14ac:dyDescent="0.15">
      <c r="A142" s="363"/>
      <c r="B142" s="364"/>
      <c r="C142" s="364"/>
      <c r="D142" s="366"/>
      <c r="E142" s="364"/>
      <c r="F142" s="364"/>
      <c r="G142" s="367"/>
      <c r="H142" s="368"/>
      <c r="I142" s="368"/>
      <c r="J142" s="371"/>
      <c r="K142" s="369"/>
    </row>
    <row r="143" spans="1:11" x14ac:dyDescent="0.15">
      <c r="A143" s="363"/>
      <c r="B143" s="364"/>
      <c r="C143" s="364"/>
      <c r="D143" s="366"/>
      <c r="E143" s="364"/>
      <c r="F143" s="364"/>
      <c r="G143" s="367"/>
      <c r="H143" s="368"/>
      <c r="I143" s="368"/>
      <c r="J143" s="371"/>
      <c r="K143" s="369"/>
    </row>
    <row r="144" spans="1:11" x14ac:dyDescent="0.15">
      <c r="A144" s="363"/>
      <c r="B144" s="364"/>
      <c r="C144" s="364"/>
      <c r="D144" s="366"/>
      <c r="E144" s="364"/>
      <c r="F144" s="364"/>
      <c r="G144" s="367"/>
      <c r="H144" s="368"/>
      <c r="I144" s="368"/>
      <c r="J144" s="371"/>
      <c r="K144" s="369"/>
    </row>
    <row r="145" spans="1:11" x14ac:dyDescent="0.15">
      <c r="A145" s="363"/>
      <c r="B145" s="364"/>
      <c r="C145" s="364"/>
      <c r="D145" s="366"/>
      <c r="E145" s="364"/>
      <c r="F145" s="364"/>
      <c r="G145" s="367"/>
      <c r="H145" s="368"/>
      <c r="I145" s="368"/>
      <c r="J145" s="371"/>
      <c r="K145" s="369"/>
    </row>
    <row r="146" spans="1:11" x14ac:dyDescent="0.15">
      <c r="A146" s="363"/>
      <c r="B146" s="364"/>
      <c r="C146" s="364"/>
      <c r="D146" s="366"/>
      <c r="E146" s="364"/>
      <c r="F146" s="364"/>
      <c r="G146" s="367"/>
      <c r="H146" s="368"/>
      <c r="I146" s="368"/>
      <c r="J146" s="371"/>
      <c r="K146" s="369"/>
    </row>
    <row r="147" spans="1:11" x14ac:dyDescent="0.15">
      <c r="A147" s="363"/>
      <c r="B147" s="364"/>
      <c r="C147" s="364"/>
      <c r="D147" s="366"/>
      <c r="E147" s="364"/>
      <c r="F147" s="364"/>
      <c r="G147" s="367"/>
      <c r="H147" s="368"/>
      <c r="I147" s="368"/>
      <c r="J147" s="371"/>
      <c r="K147" s="369"/>
    </row>
    <row r="148" spans="1:11" x14ac:dyDescent="0.15">
      <c r="A148" s="363"/>
      <c r="B148" s="364"/>
      <c r="C148" s="364"/>
      <c r="D148" s="366"/>
      <c r="E148" s="364"/>
      <c r="F148" s="364"/>
      <c r="G148" s="367"/>
      <c r="H148" s="368"/>
      <c r="I148" s="368"/>
      <c r="J148" s="371"/>
      <c r="K148" s="369"/>
    </row>
    <row r="149" spans="1:11" x14ac:dyDescent="0.15">
      <c r="A149" s="363"/>
      <c r="B149" s="364"/>
      <c r="C149" s="364"/>
      <c r="D149" s="366"/>
      <c r="E149" s="364"/>
      <c r="F149" s="364"/>
      <c r="G149" s="367"/>
      <c r="H149" s="368"/>
      <c r="I149" s="368"/>
      <c r="J149" s="371"/>
      <c r="K149" s="369"/>
    </row>
    <row r="150" spans="1:11" x14ac:dyDescent="0.15">
      <c r="A150" s="363"/>
      <c r="B150" s="364"/>
      <c r="C150" s="364"/>
      <c r="D150" s="366"/>
      <c r="E150" s="364"/>
      <c r="F150" s="364"/>
      <c r="G150" s="367"/>
      <c r="H150" s="368"/>
      <c r="I150" s="368"/>
      <c r="J150" s="371"/>
      <c r="K150" s="369"/>
    </row>
    <row r="151" spans="1:11" x14ac:dyDescent="0.15">
      <c r="A151" s="373"/>
      <c r="B151" s="374"/>
      <c r="C151" s="374"/>
      <c r="D151" s="375"/>
      <c r="E151" s="374"/>
      <c r="F151" s="374"/>
      <c r="G151" s="376"/>
      <c r="H151" s="377"/>
      <c r="I151" s="377"/>
      <c r="J151" s="378"/>
      <c r="K151" s="379"/>
    </row>
    <row r="152" spans="1:11" x14ac:dyDescent="0.15">
      <c r="A152" s="380"/>
      <c r="B152" s="381"/>
      <c r="C152" s="382"/>
      <c r="D152" s="383"/>
      <c r="E152" s="382"/>
      <c r="F152" s="382"/>
      <c r="G152" s="384"/>
      <c r="H152" s="385"/>
      <c r="I152" s="385"/>
      <c r="J152" s="386"/>
      <c r="K152" s="387">
        <f>SUM(K134:K151)</f>
        <v>150000</v>
      </c>
    </row>
    <row r="153" spans="1:11" x14ac:dyDescent="0.15">
      <c r="A153" s="388"/>
      <c r="B153" s="389"/>
      <c r="C153" s="389"/>
      <c r="D153" s="390"/>
      <c r="E153" s="389"/>
      <c r="F153" s="389"/>
      <c r="G153" s="391"/>
      <c r="H153" s="392"/>
      <c r="I153" s="392"/>
      <c r="J153" s="393"/>
      <c r="K153" s="379"/>
    </row>
    <row r="156" spans="1:11" x14ac:dyDescent="0.15">
      <c r="A156" t="s">
        <v>1867</v>
      </c>
      <c r="K156" s="398"/>
    </row>
    <row r="157" spans="1:11" x14ac:dyDescent="0.15">
      <c r="A157" s="348" t="s">
        <v>1396</v>
      </c>
      <c r="B157" s="349" t="s">
        <v>916</v>
      </c>
      <c r="C157" s="349" t="s">
        <v>917</v>
      </c>
      <c r="D157" s="350" t="s">
        <v>1392</v>
      </c>
      <c r="E157" s="351" t="s">
        <v>1397</v>
      </c>
      <c r="F157" s="351" t="s">
        <v>1398</v>
      </c>
      <c r="G157" s="352" t="s">
        <v>1399</v>
      </c>
      <c r="H157" s="353" t="s">
        <v>1400</v>
      </c>
      <c r="I157" s="353" t="s">
        <v>1401</v>
      </c>
      <c r="J157" s="353" t="s">
        <v>899</v>
      </c>
      <c r="K157" s="354" t="s">
        <v>1402</v>
      </c>
    </row>
    <row r="158" spans="1:11" x14ac:dyDescent="0.15">
      <c r="A158" s="399">
        <v>29</v>
      </c>
      <c r="B158" s="705">
        <v>2</v>
      </c>
      <c r="C158" s="705">
        <v>8</v>
      </c>
      <c r="D158" s="366" t="s">
        <v>142</v>
      </c>
      <c r="E158" s="400" t="s">
        <v>1945</v>
      </c>
      <c r="F158" s="400" t="s">
        <v>1944</v>
      </c>
      <c r="G158" s="367" t="s">
        <v>1777</v>
      </c>
      <c r="H158" s="406" t="s">
        <v>1701</v>
      </c>
      <c r="I158" s="406"/>
      <c r="J158" s="404"/>
      <c r="K158" s="405">
        <v>50000</v>
      </c>
    </row>
    <row r="159" spans="1:11" x14ac:dyDescent="0.15">
      <c r="A159" s="363">
        <v>29</v>
      </c>
      <c r="B159" s="706">
        <v>2</v>
      </c>
      <c r="C159" s="706">
        <v>8</v>
      </c>
      <c r="D159" s="366" t="s">
        <v>142</v>
      </c>
      <c r="E159" s="400" t="s">
        <v>1946</v>
      </c>
      <c r="F159" s="400" t="s">
        <v>1944</v>
      </c>
      <c r="G159" s="367" t="s">
        <v>1777</v>
      </c>
      <c r="H159" s="400" t="s">
        <v>1701</v>
      </c>
      <c r="I159" s="364"/>
      <c r="J159" s="364"/>
      <c r="K159" s="369">
        <v>50000</v>
      </c>
    </row>
    <row r="160" spans="1:11" x14ac:dyDescent="0.15">
      <c r="A160" s="363">
        <v>29</v>
      </c>
      <c r="B160" s="707">
        <v>2</v>
      </c>
      <c r="C160" s="707">
        <v>8</v>
      </c>
      <c r="D160" s="366" t="s">
        <v>77</v>
      </c>
      <c r="E160" s="400" t="s">
        <v>1947</v>
      </c>
      <c r="F160" s="400" t="s">
        <v>1948</v>
      </c>
      <c r="G160" s="367" t="s">
        <v>1700</v>
      </c>
      <c r="H160" s="400" t="s">
        <v>1949</v>
      </c>
      <c r="I160" s="364"/>
      <c r="J160" s="364"/>
      <c r="K160" s="369">
        <v>100000</v>
      </c>
    </row>
    <row r="161" spans="1:11" x14ac:dyDescent="0.15">
      <c r="A161" s="363">
        <v>29</v>
      </c>
      <c r="B161" s="364">
        <v>6</v>
      </c>
      <c r="C161" s="365">
        <v>8</v>
      </c>
      <c r="D161" s="366" t="s">
        <v>142</v>
      </c>
      <c r="E161" s="400" t="s">
        <v>2424</v>
      </c>
      <c r="F161" s="400" t="s">
        <v>2784</v>
      </c>
      <c r="G161" s="367" t="s">
        <v>1777</v>
      </c>
      <c r="H161" s="364" t="s">
        <v>2426</v>
      </c>
      <c r="I161" s="364"/>
      <c r="J161" s="364"/>
      <c r="K161" s="369">
        <v>200000</v>
      </c>
    </row>
    <row r="162" spans="1:11" x14ac:dyDescent="0.15">
      <c r="A162" s="363">
        <v>29</v>
      </c>
      <c r="B162" s="364">
        <v>8</v>
      </c>
      <c r="C162" s="365">
        <v>22</v>
      </c>
      <c r="D162" s="366" t="s">
        <v>1510</v>
      </c>
      <c r="E162" s="400" t="s">
        <v>2427</v>
      </c>
      <c r="F162" s="400" t="s">
        <v>2428</v>
      </c>
      <c r="G162" s="367"/>
      <c r="H162" s="364" t="s">
        <v>2429</v>
      </c>
      <c r="I162" s="364"/>
      <c r="J162" s="364"/>
      <c r="K162" s="369">
        <v>150000</v>
      </c>
    </row>
    <row r="163" spans="1:11" x14ac:dyDescent="0.15">
      <c r="A163" s="363"/>
      <c r="B163" s="364"/>
      <c r="C163" s="365"/>
      <c r="D163" s="366"/>
      <c r="E163" s="364"/>
      <c r="F163" s="364"/>
      <c r="G163" s="367"/>
      <c r="H163" s="368"/>
      <c r="I163" s="368"/>
      <c r="J163" s="364"/>
      <c r="K163" s="369"/>
    </row>
    <row r="164" spans="1:11" x14ac:dyDescent="0.15">
      <c r="A164" s="363"/>
      <c r="B164" s="364"/>
      <c r="C164" s="364"/>
      <c r="D164" s="366"/>
      <c r="E164" s="364"/>
      <c r="F164" s="364"/>
      <c r="G164" s="367"/>
      <c r="H164" s="368"/>
      <c r="I164" s="368"/>
      <c r="J164" s="371"/>
      <c r="K164" s="369"/>
    </row>
    <row r="165" spans="1:11" x14ac:dyDescent="0.15">
      <c r="A165" s="363"/>
      <c r="B165" s="364"/>
      <c r="C165" s="364"/>
      <c r="D165" s="366"/>
      <c r="E165" s="364"/>
      <c r="F165" s="364"/>
      <c r="G165" s="367"/>
      <c r="H165" s="368"/>
      <c r="I165" s="368"/>
      <c r="J165" s="371"/>
      <c r="K165" s="369"/>
    </row>
    <row r="166" spans="1:11" x14ac:dyDescent="0.15">
      <c r="A166" s="363"/>
      <c r="B166" s="364"/>
      <c r="C166" s="364"/>
      <c r="D166" s="366"/>
      <c r="E166" s="364"/>
      <c r="F166" s="364"/>
      <c r="G166" s="367"/>
      <c r="H166" s="368"/>
      <c r="I166" s="368"/>
      <c r="J166" s="371"/>
      <c r="K166" s="369"/>
    </row>
    <row r="167" spans="1:11" x14ac:dyDescent="0.15">
      <c r="A167" s="363"/>
      <c r="B167" s="364"/>
      <c r="C167" s="364"/>
      <c r="D167" s="366"/>
      <c r="E167" s="364"/>
      <c r="F167" s="364"/>
      <c r="G167" s="367"/>
      <c r="H167" s="368"/>
      <c r="I167" s="368"/>
      <c r="J167" s="371"/>
      <c r="K167" s="369"/>
    </row>
    <row r="168" spans="1:11" x14ac:dyDescent="0.15">
      <c r="A168" s="363"/>
      <c r="B168" s="364"/>
      <c r="C168" s="364"/>
      <c r="D168" s="366"/>
      <c r="E168" s="364"/>
      <c r="F168" s="364"/>
      <c r="G168" s="367"/>
      <c r="H168" s="368"/>
      <c r="I168" s="368"/>
      <c r="J168" s="371"/>
      <c r="K168" s="369"/>
    </row>
    <row r="169" spans="1:11" x14ac:dyDescent="0.15">
      <c r="A169" s="363"/>
      <c r="B169" s="364"/>
      <c r="C169" s="364"/>
      <c r="D169" s="366"/>
      <c r="E169" s="364"/>
      <c r="F169" s="364"/>
      <c r="G169" s="367"/>
      <c r="H169" s="368"/>
      <c r="I169" s="368"/>
      <c r="J169" s="371"/>
      <c r="K169" s="369"/>
    </row>
    <row r="170" spans="1:11" x14ac:dyDescent="0.15">
      <c r="A170" s="363"/>
      <c r="B170" s="364"/>
      <c r="C170" s="364"/>
      <c r="D170" s="366"/>
      <c r="E170" s="364"/>
      <c r="F170" s="364"/>
      <c r="G170" s="367"/>
      <c r="H170" s="368"/>
      <c r="I170" s="368"/>
      <c r="J170" s="371"/>
      <c r="K170" s="369"/>
    </row>
    <row r="171" spans="1:11" x14ac:dyDescent="0.15">
      <c r="A171" s="363"/>
      <c r="B171" s="364"/>
      <c r="C171" s="364"/>
      <c r="D171" s="366"/>
      <c r="E171" s="364"/>
      <c r="F171" s="364"/>
      <c r="G171" s="367"/>
      <c r="H171" s="368"/>
      <c r="I171" s="368"/>
      <c r="J171" s="371"/>
      <c r="K171" s="369"/>
    </row>
    <row r="172" spans="1:11" x14ac:dyDescent="0.15">
      <c r="A172" s="363"/>
      <c r="B172" s="364"/>
      <c r="C172" s="364"/>
      <c r="D172" s="366"/>
      <c r="E172" s="364"/>
      <c r="F172" s="364"/>
      <c r="G172" s="367"/>
      <c r="H172" s="368"/>
      <c r="I172" s="368"/>
      <c r="J172" s="371"/>
      <c r="K172" s="369"/>
    </row>
    <row r="173" spans="1:11" x14ac:dyDescent="0.15">
      <c r="A173" s="363"/>
      <c r="B173" s="364"/>
      <c r="C173" s="364"/>
      <c r="D173" s="366"/>
      <c r="E173" s="364"/>
      <c r="F173" s="364"/>
      <c r="G173" s="367"/>
      <c r="H173" s="368"/>
      <c r="I173" s="368"/>
      <c r="J173" s="371"/>
      <c r="K173" s="369"/>
    </row>
    <row r="174" spans="1:11" x14ac:dyDescent="0.15">
      <c r="A174" s="363"/>
      <c r="B174" s="364"/>
      <c r="C174" s="364"/>
      <c r="D174" s="366"/>
      <c r="E174" s="364"/>
      <c r="F174" s="364"/>
      <c r="G174" s="367"/>
      <c r="H174" s="368"/>
      <c r="I174" s="368"/>
      <c r="J174" s="371"/>
      <c r="K174" s="369"/>
    </row>
    <row r="175" spans="1:11" x14ac:dyDescent="0.15">
      <c r="A175" s="373"/>
      <c r="B175" s="374"/>
      <c r="C175" s="374"/>
      <c r="D175" s="375"/>
      <c r="E175" s="374"/>
      <c r="F175" s="374"/>
      <c r="G175" s="376"/>
      <c r="H175" s="377"/>
      <c r="I175" s="377"/>
      <c r="J175" s="378"/>
      <c r="K175" s="379"/>
    </row>
    <row r="176" spans="1:11" x14ac:dyDescent="0.15">
      <c r="A176" s="380"/>
      <c r="B176" s="381"/>
      <c r="C176" s="382"/>
      <c r="D176" s="383"/>
      <c r="E176" s="382"/>
      <c r="F176" s="382"/>
      <c r="G176" s="384"/>
      <c r="H176" s="385"/>
      <c r="I176" s="385"/>
      <c r="J176" s="386"/>
      <c r="K176" s="387">
        <f>SUM(K158:K175)</f>
        <v>550000</v>
      </c>
    </row>
    <row r="177" spans="1:11" x14ac:dyDescent="0.15">
      <c r="A177" s="388"/>
      <c r="B177" s="389"/>
      <c r="C177" s="389"/>
      <c r="D177" s="390"/>
      <c r="E177" s="389"/>
      <c r="F177" s="389"/>
      <c r="G177" s="391"/>
      <c r="H177" s="392"/>
      <c r="I177" s="392"/>
      <c r="J177" s="393"/>
      <c r="K177" s="379"/>
    </row>
    <row r="180" spans="1:11" x14ac:dyDescent="0.15">
      <c r="A180" t="s">
        <v>2632</v>
      </c>
      <c r="K180" s="398"/>
    </row>
    <row r="181" spans="1:11" x14ac:dyDescent="0.15">
      <c r="A181" s="348" t="s">
        <v>1396</v>
      </c>
      <c r="B181" s="349" t="s">
        <v>916</v>
      </c>
      <c r="C181" s="349" t="s">
        <v>917</v>
      </c>
      <c r="D181" s="350" t="s">
        <v>1392</v>
      </c>
      <c r="E181" s="351" t="s">
        <v>1397</v>
      </c>
      <c r="F181" s="351" t="s">
        <v>1398</v>
      </c>
      <c r="G181" s="352" t="s">
        <v>1399</v>
      </c>
      <c r="H181" s="353" t="s">
        <v>1400</v>
      </c>
      <c r="I181" s="353" t="s">
        <v>1401</v>
      </c>
      <c r="J181" s="353" t="s">
        <v>899</v>
      </c>
      <c r="K181" s="354" t="s">
        <v>1402</v>
      </c>
    </row>
    <row r="182" spans="1:11" x14ac:dyDescent="0.15">
      <c r="A182" s="399">
        <v>30</v>
      </c>
      <c r="B182" s="357"/>
      <c r="C182" s="357"/>
      <c r="D182" s="366" t="s">
        <v>2782</v>
      </c>
      <c r="E182" s="400" t="s">
        <v>2783</v>
      </c>
      <c r="F182" s="400" t="s">
        <v>2425</v>
      </c>
      <c r="G182" s="367" t="s">
        <v>2785</v>
      </c>
      <c r="H182" s="406" t="s">
        <v>1949</v>
      </c>
      <c r="I182" s="406"/>
      <c r="J182" s="404"/>
      <c r="K182" s="405">
        <v>100000</v>
      </c>
    </row>
    <row r="183" spans="1:11" x14ac:dyDescent="0.15">
      <c r="A183" s="363">
        <v>31</v>
      </c>
      <c r="B183" s="364"/>
      <c r="C183" s="365"/>
      <c r="D183" s="366" t="s">
        <v>2925</v>
      </c>
      <c r="E183" s="400" t="s">
        <v>2783</v>
      </c>
      <c r="F183" s="400" t="s">
        <v>2926</v>
      </c>
      <c r="G183" s="367" t="s">
        <v>2929</v>
      </c>
      <c r="H183" s="400" t="s">
        <v>1949</v>
      </c>
      <c r="I183" s="364"/>
      <c r="J183" s="364"/>
      <c r="K183" s="369">
        <v>100000</v>
      </c>
    </row>
    <row r="184" spans="1:11" x14ac:dyDescent="0.15">
      <c r="A184" s="363">
        <v>31</v>
      </c>
      <c r="B184" s="364"/>
      <c r="C184" s="365"/>
      <c r="D184" s="366" t="s">
        <v>2925</v>
      </c>
      <c r="E184" s="400" t="s">
        <v>2924</v>
      </c>
      <c r="F184" s="400" t="s">
        <v>2926</v>
      </c>
      <c r="G184" s="367" t="s">
        <v>2930</v>
      </c>
      <c r="H184" s="400" t="s">
        <v>2933</v>
      </c>
      <c r="I184" s="364"/>
      <c r="J184" s="364"/>
      <c r="K184" s="369">
        <v>50000</v>
      </c>
    </row>
    <row r="185" spans="1:11" x14ac:dyDescent="0.15">
      <c r="A185" s="363">
        <v>31</v>
      </c>
      <c r="B185" s="364"/>
      <c r="C185" s="365"/>
      <c r="D185" s="366" t="s">
        <v>2927</v>
      </c>
      <c r="E185" s="400" t="s">
        <v>2928</v>
      </c>
      <c r="F185" s="400" t="s">
        <v>2932</v>
      </c>
      <c r="G185" s="367" t="s">
        <v>2931</v>
      </c>
      <c r="H185" s="400" t="s">
        <v>2933</v>
      </c>
      <c r="I185" s="364"/>
      <c r="J185" s="364"/>
      <c r="K185" s="369">
        <v>50000</v>
      </c>
    </row>
    <row r="186" spans="1:11" x14ac:dyDescent="0.15">
      <c r="A186" s="363"/>
      <c r="B186" s="364"/>
      <c r="C186" s="365"/>
      <c r="D186" s="366"/>
      <c r="E186" s="364"/>
      <c r="F186" s="364"/>
      <c r="G186" s="367"/>
      <c r="H186" s="364"/>
      <c r="I186" s="364"/>
      <c r="J186" s="364"/>
      <c r="K186" s="369"/>
    </row>
    <row r="187" spans="1:11" x14ac:dyDescent="0.15">
      <c r="A187" s="363"/>
      <c r="B187" s="364"/>
      <c r="C187" s="365"/>
      <c r="D187" s="366"/>
      <c r="E187" s="364"/>
      <c r="F187" s="364"/>
      <c r="G187" s="367"/>
      <c r="H187" s="368"/>
      <c r="I187" s="368"/>
      <c r="J187" s="364"/>
      <c r="K187" s="369"/>
    </row>
    <row r="188" spans="1:11" x14ac:dyDescent="0.15">
      <c r="A188" s="363"/>
      <c r="B188" s="364"/>
      <c r="C188" s="364"/>
      <c r="D188" s="366"/>
      <c r="E188" s="364"/>
      <c r="F188" s="364"/>
      <c r="G188" s="367"/>
      <c r="H188" s="368"/>
      <c r="I188" s="368"/>
      <c r="J188" s="371"/>
      <c r="K188" s="369"/>
    </row>
    <row r="189" spans="1:11" x14ac:dyDescent="0.15">
      <c r="A189" s="363"/>
      <c r="B189" s="364"/>
      <c r="C189" s="364"/>
      <c r="D189" s="366"/>
      <c r="E189" s="364"/>
      <c r="F189" s="364"/>
      <c r="G189" s="367"/>
      <c r="H189" s="368"/>
      <c r="I189" s="368"/>
      <c r="J189" s="371"/>
      <c r="K189" s="369"/>
    </row>
    <row r="190" spans="1:11" x14ac:dyDescent="0.15">
      <c r="A190" s="363"/>
      <c r="B190" s="364"/>
      <c r="C190" s="364"/>
      <c r="D190" s="366"/>
      <c r="E190" s="364"/>
      <c r="F190" s="364"/>
      <c r="G190" s="367"/>
      <c r="H190" s="368"/>
      <c r="I190" s="368"/>
      <c r="J190" s="371"/>
      <c r="K190" s="369"/>
    </row>
    <row r="191" spans="1:11" x14ac:dyDescent="0.15">
      <c r="A191" s="363"/>
      <c r="B191" s="364"/>
      <c r="C191" s="364"/>
      <c r="D191" s="366"/>
      <c r="E191" s="364"/>
      <c r="F191" s="364"/>
      <c r="G191" s="367"/>
      <c r="H191" s="368"/>
      <c r="I191" s="368"/>
      <c r="J191" s="371"/>
      <c r="K191" s="369"/>
    </row>
    <row r="192" spans="1:11" x14ac:dyDescent="0.15">
      <c r="A192" s="363"/>
      <c r="B192" s="364"/>
      <c r="C192" s="364"/>
      <c r="D192" s="366"/>
      <c r="E192" s="364"/>
      <c r="F192" s="364"/>
      <c r="G192" s="367"/>
      <c r="H192" s="368"/>
      <c r="I192" s="368"/>
      <c r="J192" s="371"/>
      <c r="K192" s="369"/>
    </row>
    <row r="193" spans="1:11" x14ac:dyDescent="0.15">
      <c r="A193" s="363"/>
      <c r="B193" s="364"/>
      <c r="C193" s="364"/>
      <c r="D193" s="366"/>
      <c r="E193" s="364"/>
      <c r="F193" s="364"/>
      <c r="G193" s="367"/>
      <c r="H193" s="368"/>
      <c r="I193" s="368"/>
      <c r="J193" s="371"/>
      <c r="K193" s="369"/>
    </row>
    <row r="194" spans="1:11" x14ac:dyDescent="0.15">
      <c r="A194" s="363"/>
      <c r="B194" s="364"/>
      <c r="C194" s="364"/>
      <c r="D194" s="366"/>
      <c r="E194" s="364"/>
      <c r="F194" s="364"/>
      <c r="G194" s="367"/>
      <c r="H194" s="368"/>
      <c r="I194" s="368"/>
      <c r="J194" s="371"/>
      <c r="K194" s="369"/>
    </row>
    <row r="195" spans="1:11" x14ac:dyDescent="0.15">
      <c r="A195" s="363"/>
      <c r="B195" s="364"/>
      <c r="C195" s="364"/>
      <c r="D195" s="366"/>
      <c r="E195" s="364"/>
      <c r="F195" s="364"/>
      <c r="G195" s="367"/>
      <c r="H195" s="368"/>
      <c r="I195" s="368"/>
      <c r="J195" s="371"/>
      <c r="K195" s="369"/>
    </row>
    <row r="196" spans="1:11" x14ac:dyDescent="0.15">
      <c r="A196" s="363"/>
      <c r="B196" s="364"/>
      <c r="C196" s="364"/>
      <c r="D196" s="366"/>
      <c r="E196" s="364"/>
      <c r="F196" s="364"/>
      <c r="G196" s="367"/>
      <c r="H196" s="368"/>
      <c r="I196" s="368"/>
      <c r="J196" s="371"/>
      <c r="K196" s="369"/>
    </row>
    <row r="197" spans="1:11" x14ac:dyDescent="0.15">
      <c r="A197" s="363"/>
      <c r="B197" s="364"/>
      <c r="C197" s="364"/>
      <c r="D197" s="366"/>
      <c r="E197" s="364"/>
      <c r="F197" s="364"/>
      <c r="G197" s="367"/>
      <c r="H197" s="368"/>
      <c r="I197" s="368"/>
      <c r="J197" s="371"/>
      <c r="K197" s="369"/>
    </row>
    <row r="198" spans="1:11" x14ac:dyDescent="0.15">
      <c r="A198" s="363"/>
      <c r="B198" s="364"/>
      <c r="C198" s="364"/>
      <c r="D198" s="366"/>
      <c r="E198" s="364"/>
      <c r="F198" s="364"/>
      <c r="G198" s="367"/>
      <c r="H198" s="368"/>
      <c r="I198" s="368"/>
      <c r="J198" s="371"/>
      <c r="K198" s="369"/>
    </row>
    <row r="199" spans="1:11" x14ac:dyDescent="0.15">
      <c r="A199" s="373"/>
      <c r="B199" s="374"/>
      <c r="C199" s="374"/>
      <c r="D199" s="375"/>
      <c r="E199" s="374"/>
      <c r="F199" s="374"/>
      <c r="G199" s="376"/>
      <c r="H199" s="377"/>
      <c r="I199" s="377"/>
      <c r="J199" s="378"/>
      <c r="K199" s="379"/>
    </row>
    <row r="200" spans="1:11" x14ac:dyDescent="0.15">
      <c r="A200" s="380"/>
      <c r="B200" s="381"/>
      <c r="C200" s="382"/>
      <c r="D200" s="383"/>
      <c r="E200" s="382"/>
      <c r="F200" s="382"/>
      <c r="G200" s="384"/>
      <c r="H200" s="385"/>
      <c r="I200" s="385"/>
      <c r="J200" s="386"/>
      <c r="K200" s="387">
        <f>SUM(K182:K199)</f>
        <v>300000</v>
      </c>
    </row>
    <row r="201" spans="1:11" x14ac:dyDescent="0.15">
      <c r="A201" s="388"/>
      <c r="B201" s="389"/>
      <c r="C201" s="389"/>
      <c r="D201" s="390"/>
      <c r="E201" s="389"/>
      <c r="F201" s="389"/>
      <c r="G201" s="391"/>
      <c r="H201" s="392"/>
      <c r="I201" s="392"/>
      <c r="J201" s="393"/>
      <c r="K201" s="379"/>
    </row>
    <row r="204" spans="1:11" x14ac:dyDescent="0.15">
      <c r="A204" t="s">
        <v>3501</v>
      </c>
      <c r="K204" s="398"/>
    </row>
    <row r="205" spans="1:11" x14ac:dyDescent="0.15">
      <c r="A205" s="348" t="s">
        <v>1396</v>
      </c>
      <c r="B205" s="349" t="s">
        <v>916</v>
      </c>
      <c r="C205" s="349" t="s">
        <v>917</v>
      </c>
      <c r="D205" s="350" t="s">
        <v>1392</v>
      </c>
      <c r="E205" s="351" t="s">
        <v>1397</v>
      </c>
      <c r="F205" s="351" t="s">
        <v>1398</v>
      </c>
      <c r="G205" s="352" t="s">
        <v>1399</v>
      </c>
      <c r="H205" s="353" t="s">
        <v>1400</v>
      </c>
      <c r="I205" s="353" t="s">
        <v>1401</v>
      </c>
      <c r="J205" s="353" t="s">
        <v>899</v>
      </c>
      <c r="K205" s="354" t="s">
        <v>1402</v>
      </c>
    </row>
    <row r="206" spans="1:11" x14ac:dyDescent="0.15">
      <c r="A206" s="399"/>
      <c r="B206" s="357"/>
      <c r="C206" s="357"/>
      <c r="D206" s="366"/>
      <c r="E206" s="400"/>
      <c r="F206" s="400"/>
      <c r="G206" s="367"/>
      <c r="H206" s="406"/>
      <c r="I206" s="406"/>
      <c r="J206" s="404"/>
      <c r="K206" s="405"/>
    </row>
    <row r="207" spans="1:11" x14ac:dyDescent="0.15">
      <c r="A207" s="363"/>
      <c r="B207" s="364"/>
      <c r="C207" s="365"/>
      <c r="D207" s="366"/>
      <c r="E207" s="400"/>
      <c r="F207" s="400"/>
      <c r="G207" s="367"/>
      <c r="H207" s="400"/>
      <c r="I207" s="364"/>
      <c r="J207" s="364"/>
      <c r="K207" s="369"/>
    </row>
    <row r="208" spans="1:11" x14ac:dyDescent="0.15">
      <c r="A208" s="363"/>
      <c r="B208" s="364"/>
      <c r="C208" s="365"/>
      <c r="D208" s="366"/>
      <c r="E208" s="400"/>
      <c r="F208" s="400"/>
      <c r="G208" s="367"/>
      <c r="H208" s="400"/>
      <c r="I208" s="364"/>
      <c r="J208" s="364"/>
      <c r="K208" s="369"/>
    </row>
    <row r="209" spans="1:11" x14ac:dyDescent="0.15">
      <c r="A209" s="363"/>
      <c r="B209" s="364"/>
      <c r="C209" s="365"/>
      <c r="D209" s="366"/>
      <c r="E209" s="400"/>
      <c r="F209" s="400"/>
      <c r="G209" s="367"/>
      <c r="H209" s="400"/>
      <c r="I209" s="364"/>
      <c r="J209" s="364"/>
      <c r="K209" s="369"/>
    </row>
    <row r="210" spans="1:11" x14ac:dyDescent="0.15">
      <c r="A210" s="363"/>
      <c r="B210" s="364"/>
      <c r="C210" s="365"/>
      <c r="D210" s="366"/>
      <c r="E210" s="364"/>
      <c r="F210" s="364"/>
      <c r="G210" s="367"/>
      <c r="H210" s="364"/>
      <c r="I210" s="364"/>
      <c r="J210" s="364"/>
      <c r="K210" s="369"/>
    </row>
    <row r="211" spans="1:11" x14ac:dyDescent="0.15">
      <c r="A211" s="363"/>
      <c r="B211" s="364"/>
      <c r="C211" s="365"/>
      <c r="D211" s="366"/>
      <c r="E211" s="364"/>
      <c r="F211" s="364"/>
      <c r="G211" s="367"/>
      <c r="H211" s="368"/>
      <c r="I211" s="368"/>
      <c r="J211" s="364"/>
      <c r="K211" s="369"/>
    </row>
    <row r="212" spans="1:11" x14ac:dyDescent="0.15">
      <c r="A212" s="363"/>
      <c r="B212" s="364"/>
      <c r="C212" s="364"/>
      <c r="D212" s="366"/>
      <c r="E212" s="364"/>
      <c r="F212" s="364"/>
      <c r="G212" s="367"/>
      <c r="H212" s="368"/>
      <c r="I212" s="368"/>
      <c r="J212" s="371"/>
      <c r="K212" s="369"/>
    </row>
    <row r="213" spans="1:11" x14ac:dyDescent="0.15">
      <c r="A213" s="363"/>
      <c r="B213" s="364"/>
      <c r="C213" s="364"/>
      <c r="D213" s="366"/>
      <c r="E213" s="364"/>
      <c r="F213" s="364"/>
      <c r="G213" s="367"/>
      <c r="H213" s="368"/>
      <c r="I213" s="368"/>
      <c r="J213" s="371"/>
      <c r="K213" s="369"/>
    </row>
    <row r="214" spans="1:11" x14ac:dyDescent="0.15">
      <c r="A214" s="363"/>
      <c r="B214" s="364"/>
      <c r="C214" s="364"/>
      <c r="D214" s="366"/>
      <c r="E214" s="364"/>
      <c r="F214" s="364"/>
      <c r="G214" s="367"/>
      <c r="H214" s="368"/>
      <c r="I214" s="368"/>
      <c r="J214" s="371"/>
      <c r="K214" s="369"/>
    </row>
    <row r="215" spans="1:11" x14ac:dyDescent="0.15">
      <c r="A215" s="363"/>
      <c r="B215" s="364"/>
      <c r="C215" s="364"/>
      <c r="D215" s="366"/>
      <c r="E215" s="364"/>
      <c r="F215" s="364"/>
      <c r="G215" s="367"/>
      <c r="H215" s="368"/>
      <c r="I215" s="368"/>
      <c r="J215" s="371"/>
      <c r="K215" s="369"/>
    </row>
    <row r="216" spans="1:11" x14ac:dyDescent="0.15">
      <c r="A216" s="363"/>
      <c r="B216" s="364"/>
      <c r="C216" s="364"/>
      <c r="D216" s="366"/>
      <c r="E216" s="364"/>
      <c r="F216" s="364"/>
      <c r="G216" s="367"/>
      <c r="H216" s="368"/>
      <c r="I216" s="368"/>
      <c r="J216" s="371"/>
      <c r="K216" s="369"/>
    </row>
    <row r="217" spans="1:11" x14ac:dyDescent="0.15">
      <c r="A217" s="363"/>
      <c r="B217" s="364"/>
      <c r="C217" s="364"/>
      <c r="D217" s="366"/>
      <c r="E217" s="364"/>
      <c r="F217" s="364"/>
      <c r="G217" s="367"/>
      <c r="H217" s="368"/>
      <c r="I217" s="368"/>
      <c r="J217" s="371"/>
      <c r="K217" s="369"/>
    </row>
    <row r="218" spans="1:11" x14ac:dyDescent="0.15">
      <c r="A218" s="363"/>
      <c r="B218" s="364"/>
      <c r="C218" s="364"/>
      <c r="D218" s="366"/>
      <c r="E218" s="364"/>
      <c r="F218" s="364"/>
      <c r="G218" s="367"/>
      <c r="H218" s="368"/>
      <c r="I218" s="368"/>
      <c r="J218" s="371"/>
      <c r="K218" s="369"/>
    </row>
    <row r="219" spans="1:11" x14ac:dyDescent="0.15">
      <c r="A219" s="363"/>
      <c r="B219" s="364"/>
      <c r="C219" s="364"/>
      <c r="D219" s="366"/>
      <c r="E219" s="364"/>
      <c r="F219" s="364"/>
      <c r="G219" s="367"/>
      <c r="H219" s="368"/>
      <c r="I219" s="368"/>
      <c r="J219" s="371"/>
      <c r="K219" s="369"/>
    </row>
    <row r="220" spans="1:11" x14ac:dyDescent="0.15">
      <c r="A220" s="363"/>
      <c r="B220" s="364"/>
      <c r="C220" s="364"/>
      <c r="D220" s="366"/>
      <c r="E220" s="364"/>
      <c r="F220" s="364"/>
      <c r="G220" s="367"/>
      <c r="H220" s="368"/>
      <c r="I220" s="368"/>
      <c r="J220" s="371"/>
      <c r="K220" s="369"/>
    </row>
    <row r="221" spans="1:11" x14ac:dyDescent="0.15">
      <c r="A221" s="363"/>
      <c r="B221" s="364"/>
      <c r="C221" s="364"/>
      <c r="D221" s="366"/>
      <c r="E221" s="364"/>
      <c r="F221" s="364"/>
      <c r="G221" s="367"/>
      <c r="H221" s="368"/>
      <c r="I221" s="368"/>
      <c r="J221" s="371"/>
      <c r="K221" s="369"/>
    </row>
    <row r="222" spans="1:11" x14ac:dyDescent="0.15">
      <c r="A222" s="363"/>
      <c r="B222" s="364"/>
      <c r="C222" s="364"/>
      <c r="D222" s="366"/>
      <c r="E222" s="364"/>
      <c r="F222" s="364"/>
      <c r="G222" s="367"/>
      <c r="H222" s="368"/>
      <c r="I222" s="368"/>
      <c r="J222" s="371"/>
      <c r="K222" s="369"/>
    </row>
    <row r="223" spans="1:11" x14ac:dyDescent="0.15">
      <c r="A223" s="373"/>
      <c r="B223" s="374"/>
      <c r="C223" s="374"/>
      <c r="D223" s="375"/>
      <c r="E223" s="374"/>
      <c r="F223" s="374"/>
      <c r="G223" s="376"/>
      <c r="H223" s="377"/>
      <c r="I223" s="377"/>
      <c r="J223" s="378"/>
      <c r="K223" s="379"/>
    </row>
    <row r="224" spans="1:11" x14ac:dyDescent="0.15">
      <c r="A224" s="380"/>
      <c r="B224" s="381"/>
      <c r="C224" s="382"/>
      <c r="D224" s="383"/>
      <c r="E224" s="382"/>
      <c r="F224" s="382"/>
      <c r="G224" s="384"/>
      <c r="H224" s="385"/>
      <c r="I224" s="385"/>
      <c r="J224" s="386"/>
      <c r="K224" s="387">
        <f>SUM(K206:K223)</f>
        <v>0</v>
      </c>
    </row>
    <row r="225" spans="1:11" x14ac:dyDescent="0.15">
      <c r="A225" s="388"/>
      <c r="B225" s="389"/>
      <c r="C225" s="389"/>
      <c r="D225" s="390"/>
      <c r="E225" s="389"/>
      <c r="F225" s="389"/>
      <c r="G225" s="391"/>
      <c r="H225" s="392"/>
      <c r="I225" s="392"/>
      <c r="J225" s="393"/>
      <c r="K225" s="379"/>
    </row>
  </sheetData>
  <phoneticPr fontId="3"/>
  <pageMargins left="0.7" right="0.7" top="0.75" bottom="0.75" header="0.3" footer="0.3"/>
  <pageSetup paperSize="9" scale="79" fitToHeight="0"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tabColor theme="7" tint="0.79998168889431442"/>
  </sheetPr>
  <dimension ref="A1:N348"/>
  <sheetViews>
    <sheetView zoomScaleNormal="100" workbookViewId="0">
      <pane ySplit="7" topLeftCell="A98" activePane="bottomLeft" state="frozen"/>
      <selection pane="bottomLeft" activeCell="B4" sqref="B4"/>
    </sheetView>
  </sheetViews>
  <sheetFormatPr defaultColWidth="9" defaultRowHeight="13.5" x14ac:dyDescent="0.15"/>
  <cols>
    <col min="1" max="1" width="13.875" style="103" customWidth="1"/>
    <col min="2" max="2" width="12.5" customWidth="1"/>
    <col min="3" max="3" width="64.5" customWidth="1"/>
    <col min="4" max="5" width="10.75" style="92" customWidth="1"/>
    <col min="6" max="6" width="1.375" customWidth="1"/>
    <col min="7" max="7" width="12.5" style="103" customWidth="1"/>
    <col min="8" max="8" width="12.5" customWidth="1"/>
    <col min="9" max="9" width="64.375" customWidth="1"/>
    <col min="10" max="11" width="10.75" style="92" customWidth="1"/>
  </cols>
  <sheetData>
    <row r="1" spans="1:14" x14ac:dyDescent="0.15">
      <c r="A1"/>
      <c r="B1" s="567" t="s">
        <v>2445</v>
      </c>
      <c r="C1" s="725"/>
      <c r="D1" s="2"/>
      <c r="E1"/>
      <c r="G1" s="567" t="s">
        <v>2437</v>
      </c>
      <c r="J1"/>
      <c r="K1"/>
    </row>
    <row r="2" spans="1:14" ht="14.25" x14ac:dyDescent="0.15">
      <c r="A2" s="736" t="s">
        <v>1995</v>
      </c>
      <c r="B2" s="737">
        <v>121</v>
      </c>
      <c r="C2" s="765" t="s">
        <v>2473</v>
      </c>
      <c r="D2" s="2"/>
      <c r="E2"/>
      <c r="G2" s="654">
        <v>231</v>
      </c>
      <c r="H2" s="736" t="s">
        <v>1995</v>
      </c>
      <c r="J2"/>
      <c r="K2"/>
    </row>
    <row r="3" spans="1:14" x14ac:dyDescent="0.15">
      <c r="A3" s="736" t="s">
        <v>2474</v>
      </c>
      <c r="B3" s="737">
        <v>121</v>
      </c>
      <c r="C3" s="725"/>
      <c r="D3" s="2"/>
      <c r="E3"/>
      <c r="G3" s="654">
        <v>232</v>
      </c>
      <c r="H3" s="736" t="s">
        <v>2522</v>
      </c>
      <c r="J3"/>
      <c r="K3"/>
    </row>
    <row r="4" spans="1:14" x14ac:dyDescent="0.15">
      <c r="A4" s="2"/>
      <c r="B4" s="725"/>
      <c r="C4" s="725"/>
      <c r="D4" s="2"/>
      <c r="E4"/>
      <c r="G4" s="654">
        <v>233</v>
      </c>
      <c r="H4" s="736" t="s">
        <v>2474</v>
      </c>
      <c r="J4"/>
      <c r="K4"/>
    </row>
    <row r="5" spans="1:14" x14ac:dyDescent="0.15">
      <c r="M5">
        <v>75</v>
      </c>
      <c r="N5">
        <v>74</v>
      </c>
    </row>
    <row r="6" spans="1:14" x14ac:dyDescent="0.15">
      <c r="A6" s="1333" t="s">
        <v>399</v>
      </c>
      <c r="B6" s="1334"/>
      <c r="C6" s="1334"/>
      <c r="D6" s="1334"/>
      <c r="E6" s="1335"/>
      <c r="G6" s="1333" t="s">
        <v>770</v>
      </c>
      <c r="H6" s="1334"/>
      <c r="I6" s="1334"/>
      <c r="J6" s="1334"/>
      <c r="K6" s="1335"/>
    </row>
    <row r="7" spans="1:14" ht="14.25" thickBot="1" x14ac:dyDescent="0.2">
      <c r="A7" s="118" t="s">
        <v>386</v>
      </c>
      <c r="B7" s="119" t="s">
        <v>405</v>
      </c>
      <c r="C7" s="119" t="s">
        <v>406</v>
      </c>
      <c r="D7" s="116" t="s">
        <v>384</v>
      </c>
      <c r="E7" s="117" t="s">
        <v>394</v>
      </c>
      <c r="F7" s="119"/>
      <c r="G7" s="118" t="s">
        <v>386</v>
      </c>
      <c r="H7" s="119" t="s">
        <v>405</v>
      </c>
      <c r="I7" s="119" t="s">
        <v>406</v>
      </c>
      <c r="J7" s="116" t="s">
        <v>384</v>
      </c>
      <c r="K7" s="117" t="s">
        <v>394</v>
      </c>
    </row>
    <row r="8" spans="1:14" ht="14.25" thickTop="1" x14ac:dyDescent="0.15">
      <c r="A8" s="103" t="s">
        <v>2</v>
      </c>
      <c r="E8" s="92" t="str">
        <f>IF(D8="","",D8)</f>
        <v/>
      </c>
      <c r="G8" s="121" t="s">
        <v>2</v>
      </c>
      <c r="K8" s="92" t="str">
        <f>IF(J8="","",J8)</f>
        <v/>
      </c>
    </row>
    <row r="9" spans="1:14" x14ac:dyDescent="0.15">
      <c r="A9" s="103">
        <v>40648</v>
      </c>
      <c r="B9" t="s">
        <v>729</v>
      </c>
      <c r="C9" t="s">
        <v>42</v>
      </c>
      <c r="D9" s="92">
        <v>420</v>
      </c>
      <c r="E9" s="92">
        <f>IF(D9="","",D9)</f>
        <v>420</v>
      </c>
      <c r="G9" s="103">
        <v>40899</v>
      </c>
      <c r="H9" t="s">
        <v>729</v>
      </c>
      <c r="I9" t="s">
        <v>746</v>
      </c>
      <c r="J9" s="92">
        <v>155540</v>
      </c>
      <c r="K9" s="92">
        <f>IF(J9="","",J9)</f>
        <v>155540</v>
      </c>
    </row>
    <row r="10" spans="1:14" x14ac:dyDescent="0.15">
      <c r="A10" s="103">
        <v>40715</v>
      </c>
      <c r="B10" t="s">
        <v>733</v>
      </c>
      <c r="C10" t="s">
        <v>734</v>
      </c>
      <c r="D10" s="92">
        <v>147820</v>
      </c>
      <c r="E10" s="92">
        <f t="shared" ref="E10:E58" si="0">IF(D10="","",D10+E9)</f>
        <v>148240</v>
      </c>
      <c r="K10" s="92" t="str">
        <f t="shared" ref="K10:K73" si="1">IF(J10="","",J10)</f>
        <v/>
      </c>
    </row>
    <row r="11" spans="1:14" x14ac:dyDescent="0.15">
      <c r="A11" s="103">
        <v>40780</v>
      </c>
      <c r="B11" t="s">
        <v>729</v>
      </c>
      <c r="C11" t="s">
        <v>735</v>
      </c>
      <c r="D11" s="92">
        <v>500000</v>
      </c>
      <c r="E11" s="92">
        <f t="shared" si="0"/>
        <v>648240</v>
      </c>
      <c r="K11" s="92" t="str">
        <f t="shared" si="1"/>
        <v/>
      </c>
    </row>
    <row r="12" spans="1:14" x14ac:dyDescent="0.15">
      <c r="A12" s="103">
        <v>40899</v>
      </c>
      <c r="B12" t="s">
        <v>733</v>
      </c>
      <c r="C12" t="s">
        <v>734</v>
      </c>
      <c r="D12" s="92">
        <v>39020</v>
      </c>
      <c r="E12" s="92">
        <f t="shared" si="0"/>
        <v>687260</v>
      </c>
      <c r="K12" s="92" t="str">
        <f t="shared" si="1"/>
        <v/>
      </c>
    </row>
    <row r="13" spans="1:14" x14ac:dyDescent="0.15">
      <c r="A13" s="103">
        <v>40633</v>
      </c>
      <c r="B13" t="s">
        <v>733</v>
      </c>
      <c r="C13" t="s">
        <v>739</v>
      </c>
      <c r="D13" s="92">
        <v>2813</v>
      </c>
      <c r="E13" s="92">
        <f t="shared" si="0"/>
        <v>690073</v>
      </c>
      <c r="K13" s="92" t="str">
        <f t="shared" si="1"/>
        <v/>
      </c>
    </row>
    <row r="14" spans="1:14" x14ac:dyDescent="0.15">
      <c r="A14" s="103">
        <v>40648</v>
      </c>
      <c r="B14" t="s">
        <v>740</v>
      </c>
      <c r="C14" t="s">
        <v>42</v>
      </c>
      <c r="D14" s="92">
        <v>420</v>
      </c>
      <c r="E14" s="92">
        <f t="shared" si="0"/>
        <v>690493</v>
      </c>
      <c r="K14" s="92" t="str">
        <f t="shared" si="1"/>
        <v/>
      </c>
    </row>
    <row r="15" spans="1:14" x14ac:dyDescent="0.15">
      <c r="A15" s="103">
        <v>40654</v>
      </c>
      <c r="B15" t="s">
        <v>733</v>
      </c>
      <c r="C15" t="s">
        <v>741</v>
      </c>
      <c r="D15" s="92">
        <v>525</v>
      </c>
      <c r="E15" s="92">
        <f t="shared" si="0"/>
        <v>691018</v>
      </c>
      <c r="K15" s="92" t="str">
        <f t="shared" si="1"/>
        <v/>
      </c>
    </row>
    <row r="16" spans="1:14" x14ac:dyDescent="0.15">
      <c r="A16" s="103">
        <v>40674</v>
      </c>
      <c r="B16" t="s">
        <v>733</v>
      </c>
      <c r="C16" t="s">
        <v>741</v>
      </c>
      <c r="D16" s="92">
        <v>420</v>
      </c>
      <c r="E16" s="92">
        <f t="shared" si="0"/>
        <v>691438</v>
      </c>
      <c r="K16" s="92" t="str">
        <f t="shared" si="1"/>
        <v/>
      </c>
    </row>
    <row r="17" spans="1:11" x14ac:dyDescent="0.15">
      <c r="A17" s="103">
        <v>40815</v>
      </c>
      <c r="B17" t="s">
        <v>733</v>
      </c>
      <c r="C17" t="s">
        <v>741</v>
      </c>
      <c r="D17" s="92">
        <v>420</v>
      </c>
      <c r="E17" s="92">
        <f t="shared" si="0"/>
        <v>691858</v>
      </c>
      <c r="K17" s="92" t="str">
        <f t="shared" si="1"/>
        <v/>
      </c>
    </row>
    <row r="18" spans="1:11" x14ac:dyDescent="0.15">
      <c r="E18" s="92" t="str">
        <f t="shared" si="0"/>
        <v/>
      </c>
      <c r="K18" s="92" t="str">
        <f t="shared" si="1"/>
        <v/>
      </c>
    </row>
    <row r="19" spans="1:11" x14ac:dyDescent="0.15">
      <c r="E19" s="92" t="str">
        <f t="shared" si="0"/>
        <v/>
      </c>
      <c r="K19" s="92" t="str">
        <f t="shared" si="1"/>
        <v/>
      </c>
    </row>
    <row r="20" spans="1:11" ht="14.25" thickBot="1" x14ac:dyDescent="0.2">
      <c r="A20" s="120"/>
      <c r="B20" s="119"/>
      <c r="C20" s="119"/>
      <c r="D20" s="116"/>
      <c r="E20" s="116" t="str">
        <f t="shared" si="0"/>
        <v/>
      </c>
      <c r="F20" s="119"/>
      <c r="G20" s="120"/>
      <c r="H20" s="119"/>
      <c r="I20" s="119"/>
      <c r="J20" s="116"/>
      <c r="K20" s="92" t="str">
        <f t="shared" si="1"/>
        <v/>
      </c>
    </row>
    <row r="21" spans="1:11" ht="14.25" thickTop="1" x14ac:dyDescent="0.15">
      <c r="A21" s="103" t="s">
        <v>468</v>
      </c>
      <c r="E21" s="92" t="str">
        <f t="shared" si="0"/>
        <v/>
      </c>
      <c r="G21" s="121" t="s">
        <v>468</v>
      </c>
      <c r="K21" s="92" t="str">
        <f t="shared" si="1"/>
        <v/>
      </c>
    </row>
    <row r="22" spans="1:11" x14ac:dyDescent="0.15">
      <c r="A22" s="103">
        <v>40914</v>
      </c>
      <c r="B22" t="s">
        <v>733</v>
      </c>
      <c r="C22" t="s">
        <v>741</v>
      </c>
      <c r="D22" s="92">
        <v>420</v>
      </c>
      <c r="E22" s="92">
        <f>IF(D22="","",D22)</f>
        <v>420</v>
      </c>
      <c r="K22" s="92" t="str">
        <f t="shared" si="1"/>
        <v/>
      </c>
    </row>
    <row r="23" spans="1:11" x14ac:dyDescent="0.15">
      <c r="A23" s="103">
        <v>41015</v>
      </c>
      <c r="B23" t="s">
        <v>729</v>
      </c>
      <c r="C23" t="s">
        <v>42</v>
      </c>
      <c r="D23" s="92">
        <v>420</v>
      </c>
      <c r="E23" s="92">
        <f t="shared" si="0"/>
        <v>840</v>
      </c>
      <c r="K23" s="92" t="str">
        <f t="shared" si="1"/>
        <v/>
      </c>
    </row>
    <row r="24" spans="1:11" x14ac:dyDescent="0.15">
      <c r="A24" s="103">
        <v>41204</v>
      </c>
      <c r="B24" t="s">
        <v>733</v>
      </c>
      <c r="C24" t="s">
        <v>741</v>
      </c>
      <c r="D24" s="92">
        <v>210</v>
      </c>
      <c r="E24" s="92">
        <f t="shared" si="0"/>
        <v>1050</v>
      </c>
      <c r="K24" s="92" t="str">
        <f t="shared" si="1"/>
        <v/>
      </c>
    </row>
    <row r="25" spans="1:11" x14ac:dyDescent="0.15">
      <c r="A25" s="103">
        <v>41244</v>
      </c>
      <c r="B25" t="s">
        <v>729</v>
      </c>
      <c r="C25" t="s">
        <v>780</v>
      </c>
      <c r="D25" s="92">
        <v>105</v>
      </c>
      <c r="E25" s="92">
        <f t="shared" si="0"/>
        <v>1155</v>
      </c>
      <c r="K25" s="92" t="str">
        <f t="shared" si="1"/>
        <v/>
      </c>
    </row>
    <row r="26" spans="1:11" x14ac:dyDescent="0.15">
      <c r="E26" s="92" t="str">
        <f t="shared" si="0"/>
        <v/>
      </c>
      <c r="K26" s="92" t="str">
        <f t="shared" si="1"/>
        <v/>
      </c>
    </row>
    <row r="27" spans="1:11" x14ac:dyDescent="0.15">
      <c r="E27" s="92" t="str">
        <f t="shared" si="0"/>
        <v/>
      </c>
      <c r="K27" s="92" t="str">
        <f t="shared" si="1"/>
        <v/>
      </c>
    </row>
    <row r="28" spans="1:11" x14ac:dyDescent="0.15">
      <c r="E28" s="92" t="str">
        <f t="shared" si="0"/>
        <v/>
      </c>
      <c r="K28" s="92" t="str">
        <f t="shared" si="1"/>
        <v/>
      </c>
    </row>
    <row r="29" spans="1:11" x14ac:dyDescent="0.15">
      <c r="D29" s="115"/>
      <c r="E29" s="115" t="str">
        <f t="shared" si="0"/>
        <v/>
      </c>
      <c r="F29" s="2"/>
      <c r="G29" s="122"/>
      <c r="H29" s="2"/>
      <c r="I29" s="2"/>
      <c r="J29" s="115"/>
      <c r="K29" s="92" t="str">
        <f t="shared" si="1"/>
        <v/>
      </c>
    </row>
    <row r="30" spans="1:11" ht="14.25" thickBot="1" x14ac:dyDescent="0.2">
      <c r="A30" s="120"/>
      <c r="B30" s="119"/>
      <c r="C30" s="119"/>
      <c r="D30" s="116"/>
      <c r="E30" s="116" t="str">
        <f t="shared" si="0"/>
        <v/>
      </c>
      <c r="F30" s="119"/>
      <c r="G30" s="120"/>
      <c r="H30" s="119"/>
      <c r="I30" s="119"/>
      <c r="J30" s="116"/>
      <c r="K30" s="92" t="str">
        <f t="shared" si="1"/>
        <v/>
      </c>
    </row>
    <row r="31" spans="1:11" ht="14.25" thickTop="1" x14ac:dyDescent="0.15">
      <c r="A31" s="103" t="s">
        <v>492</v>
      </c>
      <c r="E31" s="92" t="str">
        <f>IF(D31="","",D31+E30)</f>
        <v/>
      </c>
      <c r="G31" s="121" t="s">
        <v>492</v>
      </c>
      <c r="K31" s="92" t="str">
        <f t="shared" si="1"/>
        <v/>
      </c>
    </row>
    <row r="32" spans="1:11" x14ac:dyDescent="0.15">
      <c r="A32" s="103">
        <v>41346</v>
      </c>
      <c r="B32" t="s">
        <v>733</v>
      </c>
      <c r="C32" t="s">
        <v>798</v>
      </c>
      <c r="D32" s="92">
        <v>11340</v>
      </c>
      <c r="E32" s="92">
        <f>IF(D32="","",D32)</f>
        <v>11340</v>
      </c>
      <c r="K32" s="92" t="str">
        <f t="shared" si="1"/>
        <v/>
      </c>
    </row>
    <row r="33" spans="1:11" x14ac:dyDescent="0.15">
      <c r="A33" s="103">
        <v>41379</v>
      </c>
      <c r="B33" t="s">
        <v>802</v>
      </c>
      <c r="C33" t="s">
        <v>803</v>
      </c>
      <c r="D33" s="92">
        <v>420</v>
      </c>
      <c r="E33" s="92">
        <f t="shared" si="0"/>
        <v>11760</v>
      </c>
      <c r="K33" s="92" t="str">
        <f t="shared" si="1"/>
        <v/>
      </c>
    </row>
    <row r="34" spans="1:11" x14ac:dyDescent="0.15">
      <c r="A34" s="103">
        <v>41381</v>
      </c>
      <c r="B34" t="s">
        <v>733</v>
      </c>
      <c r="C34" t="s">
        <v>804</v>
      </c>
      <c r="D34" s="92">
        <v>12840</v>
      </c>
      <c r="E34" s="92">
        <f t="shared" si="0"/>
        <v>24600</v>
      </c>
      <c r="K34" s="92" t="str">
        <f t="shared" si="1"/>
        <v/>
      </c>
    </row>
    <row r="35" spans="1:11" x14ac:dyDescent="0.15">
      <c r="A35" s="103">
        <v>41493</v>
      </c>
      <c r="B35" t="s">
        <v>733</v>
      </c>
      <c r="C35" t="s">
        <v>741</v>
      </c>
      <c r="D35" s="92">
        <v>210</v>
      </c>
      <c r="E35" s="92">
        <f t="shared" si="0"/>
        <v>24810</v>
      </c>
      <c r="K35" s="92" t="str">
        <f t="shared" si="1"/>
        <v/>
      </c>
    </row>
    <row r="36" spans="1:11" x14ac:dyDescent="0.15">
      <c r="A36" s="103">
        <v>41572</v>
      </c>
      <c r="B36" t="s">
        <v>733</v>
      </c>
      <c r="C36" t="s">
        <v>741</v>
      </c>
      <c r="D36" s="92">
        <v>420</v>
      </c>
      <c r="E36" s="92">
        <f t="shared" si="0"/>
        <v>25230</v>
      </c>
      <c r="K36" s="92" t="str">
        <f t="shared" si="1"/>
        <v/>
      </c>
    </row>
    <row r="37" spans="1:11" x14ac:dyDescent="0.15">
      <c r="E37" s="92" t="str">
        <f t="shared" si="0"/>
        <v/>
      </c>
      <c r="K37" s="92" t="str">
        <f t="shared" si="1"/>
        <v/>
      </c>
    </row>
    <row r="38" spans="1:11" x14ac:dyDescent="0.15">
      <c r="E38" s="92" t="str">
        <f t="shared" si="0"/>
        <v/>
      </c>
      <c r="K38" s="92" t="str">
        <f t="shared" si="1"/>
        <v/>
      </c>
    </row>
    <row r="39" spans="1:11" ht="14.25" thickBot="1" x14ac:dyDescent="0.2">
      <c r="A39" s="120"/>
      <c r="B39" s="119"/>
      <c r="C39" s="119"/>
      <c r="D39" s="116"/>
      <c r="E39" s="116" t="str">
        <f t="shared" si="0"/>
        <v/>
      </c>
      <c r="F39" s="119"/>
      <c r="G39" s="120"/>
      <c r="H39" s="119"/>
      <c r="I39" s="119"/>
      <c r="J39" s="116"/>
      <c r="K39" s="92" t="str">
        <f t="shared" si="1"/>
        <v/>
      </c>
    </row>
    <row r="40" spans="1:11" ht="14.25" thickTop="1" x14ac:dyDescent="0.15">
      <c r="A40" s="103" t="s">
        <v>522</v>
      </c>
      <c r="E40" s="92" t="str">
        <f t="shared" si="0"/>
        <v/>
      </c>
      <c r="G40" s="103" t="s">
        <v>522</v>
      </c>
      <c r="K40" s="92" t="str">
        <f t="shared" si="1"/>
        <v/>
      </c>
    </row>
    <row r="41" spans="1:11" x14ac:dyDescent="0.15">
      <c r="A41" s="103">
        <v>41741</v>
      </c>
      <c r="B41" t="s">
        <v>817</v>
      </c>
      <c r="C41" t="s">
        <v>741</v>
      </c>
      <c r="D41" s="92">
        <v>108</v>
      </c>
      <c r="E41" s="92">
        <f>IF(D41="","",D41)</f>
        <v>108</v>
      </c>
      <c r="K41" s="92" t="str">
        <f t="shared" si="1"/>
        <v/>
      </c>
    </row>
    <row r="42" spans="1:11" x14ac:dyDescent="0.15">
      <c r="A42" s="103">
        <v>41744</v>
      </c>
      <c r="B42" t="s">
        <v>817</v>
      </c>
      <c r="C42" t="s">
        <v>853</v>
      </c>
      <c r="D42" s="92">
        <v>420</v>
      </c>
      <c r="E42" s="92">
        <f t="shared" si="0"/>
        <v>528</v>
      </c>
      <c r="K42" s="92" t="str">
        <f t="shared" si="1"/>
        <v/>
      </c>
    </row>
    <row r="43" spans="1:11" x14ac:dyDescent="0.15">
      <c r="A43" s="103">
        <v>41850</v>
      </c>
      <c r="B43" t="s">
        <v>733</v>
      </c>
      <c r="C43" t="s">
        <v>741</v>
      </c>
      <c r="D43" s="92">
        <v>324</v>
      </c>
      <c r="E43" s="92">
        <f t="shared" si="0"/>
        <v>852</v>
      </c>
      <c r="K43" s="92" t="str">
        <f t="shared" si="1"/>
        <v/>
      </c>
    </row>
    <row r="44" spans="1:11" x14ac:dyDescent="0.15">
      <c r="A44" s="103">
        <v>41982</v>
      </c>
      <c r="B44" t="s">
        <v>729</v>
      </c>
      <c r="C44" t="s">
        <v>741</v>
      </c>
      <c r="D44" s="92">
        <v>432</v>
      </c>
      <c r="E44" s="92">
        <f t="shared" si="0"/>
        <v>1284</v>
      </c>
      <c r="K44" s="92" t="str">
        <f t="shared" si="1"/>
        <v/>
      </c>
    </row>
    <row r="45" spans="1:11" x14ac:dyDescent="0.15">
      <c r="E45" s="92" t="str">
        <f t="shared" si="0"/>
        <v/>
      </c>
      <c r="K45" s="92" t="str">
        <f t="shared" si="1"/>
        <v/>
      </c>
    </row>
    <row r="46" spans="1:11" x14ac:dyDescent="0.15">
      <c r="A46" s="122"/>
      <c r="B46" s="2"/>
      <c r="C46" s="2"/>
      <c r="D46" s="115"/>
      <c r="E46" s="115" t="str">
        <f t="shared" si="0"/>
        <v/>
      </c>
      <c r="F46" s="2"/>
      <c r="G46" s="122"/>
      <c r="H46" s="2"/>
      <c r="I46" s="2"/>
      <c r="J46" s="115"/>
      <c r="K46" s="92" t="str">
        <f t="shared" si="1"/>
        <v/>
      </c>
    </row>
    <row r="47" spans="1:11" ht="14.25" thickBot="1" x14ac:dyDescent="0.2">
      <c r="A47" s="120"/>
      <c r="B47" s="119"/>
      <c r="C47" s="119"/>
      <c r="D47" s="116"/>
      <c r="E47" s="116" t="str">
        <f t="shared" si="0"/>
        <v/>
      </c>
      <c r="F47" s="119"/>
      <c r="G47" s="120"/>
      <c r="H47" s="119"/>
      <c r="I47" s="119"/>
      <c r="J47" s="116"/>
      <c r="K47" s="92" t="str">
        <f t="shared" si="1"/>
        <v/>
      </c>
    </row>
    <row r="48" spans="1:11" ht="14.25" thickTop="1" x14ac:dyDescent="0.15">
      <c r="A48" s="103" t="s">
        <v>546</v>
      </c>
      <c r="E48" s="92" t="str">
        <f t="shared" si="0"/>
        <v/>
      </c>
      <c r="G48" s="103" t="s">
        <v>546</v>
      </c>
      <c r="K48" s="92" t="str">
        <f t="shared" si="1"/>
        <v/>
      </c>
    </row>
    <row r="49" spans="1:12" x14ac:dyDescent="0.15">
      <c r="A49" s="122">
        <v>42109</v>
      </c>
      <c r="B49" s="2" t="s">
        <v>817</v>
      </c>
      <c r="C49" s="2" t="s">
        <v>853</v>
      </c>
      <c r="D49" s="115">
        <v>432</v>
      </c>
      <c r="E49" s="92">
        <f>IF(D49="","",D49)</f>
        <v>432</v>
      </c>
      <c r="K49" s="92" t="str">
        <f t="shared" si="1"/>
        <v/>
      </c>
    </row>
    <row r="50" spans="1:12" x14ac:dyDescent="0.15">
      <c r="E50" s="92" t="str">
        <f t="shared" si="0"/>
        <v/>
      </c>
      <c r="K50" s="92" t="str">
        <f t="shared" si="1"/>
        <v/>
      </c>
      <c r="L50" s="2"/>
    </row>
    <row r="51" spans="1:12" x14ac:dyDescent="0.15">
      <c r="E51" s="92" t="str">
        <f t="shared" si="0"/>
        <v/>
      </c>
      <c r="K51" s="92" t="str">
        <f t="shared" si="1"/>
        <v/>
      </c>
      <c r="L51" s="2"/>
    </row>
    <row r="52" spans="1:12" ht="14.25" thickBot="1" x14ac:dyDescent="0.2">
      <c r="A52" s="120"/>
      <c r="B52" s="119"/>
      <c r="C52" s="119"/>
      <c r="D52" s="116"/>
      <c r="E52" s="116" t="str">
        <f>IF(D52="","",D52+E51)</f>
        <v/>
      </c>
      <c r="F52" s="119"/>
      <c r="G52" s="120"/>
      <c r="H52" s="119"/>
      <c r="I52" s="119"/>
      <c r="J52" s="116"/>
      <c r="K52" s="92" t="str">
        <f t="shared" si="1"/>
        <v/>
      </c>
    </row>
    <row r="53" spans="1:12" ht="14.25" thickTop="1" x14ac:dyDescent="0.15">
      <c r="A53" s="103" t="s">
        <v>1630</v>
      </c>
      <c r="E53" s="92" t="str">
        <f>IF(D53="","",D53+E52)</f>
        <v/>
      </c>
      <c r="G53" s="103" t="s">
        <v>1630</v>
      </c>
      <c r="K53" s="92" t="str">
        <f t="shared" si="1"/>
        <v/>
      </c>
    </row>
    <row r="54" spans="1:12" x14ac:dyDescent="0.15">
      <c r="A54" s="103">
        <v>42460</v>
      </c>
      <c r="B54" t="s">
        <v>729</v>
      </c>
      <c r="C54" t="s">
        <v>741</v>
      </c>
      <c r="D54" s="92">
        <v>216</v>
      </c>
      <c r="E54" s="92">
        <f>IF(D54="","",D54)</f>
        <v>216</v>
      </c>
      <c r="K54" s="92" t="str">
        <f t="shared" si="1"/>
        <v/>
      </c>
    </row>
    <row r="55" spans="1:12" x14ac:dyDescent="0.15">
      <c r="A55" s="103">
        <v>42475</v>
      </c>
      <c r="B55" t="s">
        <v>817</v>
      </c>
      <c r="C55" t="s">
        <v>853</v>
      </c>
      <c r="D55" s="92">
        <v>432</v>
      </c>
      <c r="E55" s="92">
        <f t="shared" si="0"/>
        <v>648</v>
      </c>
      <c r="K55" s="92" t="str">
        <f t="shared" si="1"/>
        <v/>
      </c>
    </row>
    <row r="56" spans="1:12" x14ac:dyDescent="0.15">
      <c r="A56" s="103">
        <v>42579</v>
      </c>
      <c r="B56" t="s">
        <v>409</v>
      </c>
      <c r="C56" t="s">
        <v>741</v>
      </c>
      <c r="D56" s="92">
        <v>270</v>
      </c>
      <c r="E56" s="92">
        <f t="shared" si="0"/>
        <v>918</v>
      </c>
      <c r="K56" s="92" t="str">
        <f t="shared" si="1"/>
        <v/>
      </c>
    </row>
    <row r="57" spans="1:12" x14ac:dyDescent="0.15">
      <c r="A57" s="103">
        <v>42634</v>
      </c>
      <c r="B57" t="s">
        <v>729</v>
      </c>
      <c r="C57" t="s">
        <v>741</v>
      </c>
      <c r="D57" s="92">
        <v>432</v>
      </c>
      <c r="E57" s="92">
        <f t="shared" si="0"/>
        <v>1350</v>
      </c>
      <c r="K57" s="92" t="str">
        <f t="shared" si="1"/>
        <v/>
      </c>
    </row>
    <row r="58" spans="1:12" x14ac:dyDescent="0.15">
      <c r="A58" s="103">
        <v>42634</v>
      </c>
      <c r="B58" t="s">
        <v>729</v>
      </c>
      <c r="C58" t="s">
        <v>741</v>
      </c>
      <c r="D58" s="92">
        <v>432</v>
      </c>
      <c r="E58" s="92">
        <f t="shared" si="0"/>
        <v>1782</v>
      </c>
      <c r="K58" s="92" t="str">
        <f t="shared" si="1"/>
        <v/>
      </c>
    </row>
    <row r="59" spans="1:12" x14ac:dyDescent="0.15">
      <c r="E59" s="92" t="str">
        <f t="shared" ref="E59:E73" si="2">IF(D59="","",D59+E58)</f>
        <v/>
      </c>
      <c r="K59" s="92" t="str">
        <f t="shared" si="1"/>
        <v/>
      </c>
    </row>
    <row r="60" spans="1:12" x14ac:dyDescent="0.15">
      <c r="E60" s="92" t="str">
        <f t="shared" si="2"/>
        <v/>
      </c>
      <c r="K60" s="92" t="str">
        <f t="shared" si="1"/>
        <v/>
      </c>
    </row>
    <row r="61" spans="1:12" ht="14.25" thickBot="1" x14ac:dyDescent="0.2">
      <c r="A61" s="120"/>
      <c r="B61" s="119"/>
      <c r="C61" s="119"/>
      <c r="D61" s="116"/>
      <c r="E61" s="116" t="str">
        <f t="shared" si="2"/>
        <v/>
      </c>
      <c r="F61" s="119"/>
      <c r="G61" s="120"/>
      <c r="H61" s="119"/>
      <c r="I61" s="119"/>
      <c r="J61" s="116"/>
      <c r="K61" s="92" t="str">
        <f t="shared" si="1"/>
        <v/>
      </c>
    </row>
    <row r="62" spans="1:12" ht="14.25" thickTop="1" x14ac:dyDescent="0.15">
      <c r="A62" s="103" t="s">
        <v>1759</v>
      </c>
      <c r="E62" s="92" t="str">
        <f t="shared" si="2"/>
        <v/>
      </c>
      <c r="G62" s="103" t="s">
        <v>1759</v>
      </c>
      <c r="K62" s="92" t="str">
        <f t="shared" si="1"/>
        <v/>
      </c>
    </row>
    <row r="63" spans="1:12" x14ac:dyDescent="0.15">
      <c r="A63" s="103">
        <v>42774</v>
      </c>
      <c r="B63" t="s">
        <v>729</v>
      </c>
      <c r="C63" t="s">
        <v>741</v>
      </c>
      <c r="D63" s="92">
        <v>432</v>
      </c>
      <c r="E63" s="92">
        <f>IF(D63="","",D63)</f>
        <v>432</v>
      </c>
      <c r="K63" s="92" t="str">
        <f t="shared" si="1"/>
        <v/>
      </c>
    </row>
    <row r="64" spans="1:12" x14ac:dyDescent="0.15">
      <c r="A64" s="103">
        <v>42774</v>
      </c>
      <c r="B64" t="s">
        <v>729</v>
      </c>
      <c r="C64" t="s">
        <v>741</v>
      </c>
      <c r="D64" s="92">
        <v>432</v>
      </c>
      <c r="E64" s="92">
        <f>IF(D64="","",D64+E63)</f>
        <v>864</v>
      </c>
      <c r="K64" s="92" t="str">
        <f t="shared" si="1"/>
        <v/>
      </c>
    </row>
    <row r="65" spans="1:11" x14ac:dyDescent="0.15">
      <c r="A65" s="103">
        <v>42774</v>
      </c>
      <c r="B65" t="s">
        <v>729</v>
      </c>
      <c r="C65" t="s">
        <v>741</v>
      </c>
      <c r="D65" s="92">
        <v>216</v>
      </c>
      <c r="E65" s="92">
        <f>IF(D65="","",D65+E64)</f>
        <v>1080</v>
      </c>
      <c r="K65" s="92" t="str">
        <f t="shared" si="1"/>
        <v/>
      </c>
    </row>
    <row r="66" spans="1:11" x14ac:dyDescent="0.15">
      <c r="A66" s="103">
        <v>42779</v>
      </c>
      <c r="B66" t="s">
        <v>729</v>
      </c>
      <c r="C66" t="s">
        <v>741</v>
      </c>
      <c r="D66" s="92">
        <v>432</v>
      </c>
      <c r="E66" s="92">
        <f>IF(D66="","",D66+E65)</f>
        <v>1512</v>
      </c>
      <c r="K66" s="92" t="str">
        <f t="shared" si="1"/>
        <v/>
      </c>
    </row>
    <row r="67" spans="1:11" x14ac:dyDescent="0.15">
      <c r="A67" s="103">
        <v>42813</v>
      </c>
      <c r="B67" t="s">
        <v>729</v>
      </c>
      <c r="C67" t="s">
        <v>741</v>
      </c>
      <c r="D67" s="92">
        <v>108</v>
      </c>
      <c r="E67" s="92">
        <f>IF(D67="","",D67+E66)</f>
        <v>1620</v>
      </c>
      <c r="K67" s="92" t="str">
        <f t="shared" si="1"/>
        <v/>
      </c>
    </row>
    <row r="68" spans="1:11" x14ac:dyDescent="0.15">
      <c r="A68" s="103">
        <v>42831</v>
      </c>
      <c r="B68" t="s">
        <v>729</v>
      </c>
      <c r="C68" t="s">
        <v>741</v>
      </c>
      <c r="D68" s="92">
        <v>216</v>
      </c>
      <c r="E68" s="92">
        <f t="shared" si="2"/>
        <v>1836</v>
      </c>
      <c r="K68" s="92" t="str">
        <f t="shared" si="1"/>
        <v/>
      </c>
    </row>
    <row r="69" spans="1:11" x14ac:dyDescent="0.15">
      <c r="A69" s="103">
        <v>42831</v>
      </c>
      <c r="B69" t="s">
        <v>729</v>
      </c>
      <c r="C69" t="s">
        <v>741</v>
      </c>
      <c r="D69" s="92">
        <v>432</v>
      </c>
      <c r="E69" s="92">
        <f t="shared" si="2"/>
        <v>2268</v>
      </c>
      <c r="K69" s="92" t="str">
        <f t="shared" si="1"/>
        <v/>
      </c>
    </row>
    <row r="70" spans="1:11" x14ac:dyDescent="0.15">
      <c r="A70" s="103">
        <v>42834</v>
      </c>
      <c r="B70" t="s">
        <v>729</v>
      </c>
      <c r="C70" t="s">
        <v>1979</v>
      </c>
      <c r="D70" s="92">
        <v>108</v>
      </c>
      <c r="E70" s="92">
        <f t="shared" si="2"/>
        <v>2376</v>
      </c>
      <c r="K70" s="92" t="str">
        <f t="shared" si="1"/>
        <v/>
      </c>
    </row>
    <row r="71" spans="1:11" x14ac:dyDescent="0.15">
      <c r="A71" s="103">
        <v>42842</v>
      </c>
      <c r="B71" t="s">
        <v>817</v>
      </c>
      <c r="C71" t="s">
        <v>853</v>
      </c>
      <c r="D71" s="92">
        <v>432</v>
      </c>
      <c r="E71" s="92">
        <f t="shared" si="2"/>
        <v>2808</v>
      </c>
      <c r="K71" s="92" t="str">
        <f t="shared" si="1"/>
        <v/>
      </c>
    </row>
    <row r="72" spans="1:11" x14ac:dyDescent="0.15">
      <c r="A72" s="103">
        <v>42894</v>
      </c>
      <c r="B72" t="s">
        <v>729</v>
      </c>
      <c r="C72" t="s">
        <v>741</v>
      </c>
      <c r="D72" s="92">
        <v>432</v>
      </c>
      <c r="E72" s="92">
        <f t="shared" si="2"/>
        <v>3240</v>
      </c>
      <c r="K72" s="92" t="str">
        <f t="shared" si="1"/>
        <v/>
      </c>
    </row>
    <row r="73" spans="1:11" x14ac:dyDescent="0.15">
      <c r="A73" s="103">
        <v>42969</v>
      </c>
      <c r="B73" t="s">
        <v>729</v>
      </c>
      <c r="C73" t="s">
        <v>741</v>
      </c>
      <c r="D73" s="92">
        <v>216</v>
      </c>
      <c r="E73" s="92">
        <f t="shared" si="2"/>
        <v>3456</v>
      </c>
      <c r="K73" s="92" t="str">
        <f t="shared" si="1"/>
        <v/>
      </c>
    </row>
    <row r="74" spans="1:11" x14ac:dyDescent="0.15">
      <c r="K74" s="92" t="str">
        <f t="shared" ref="K74:K95" si="3">IF(J74="","",J74)</f>
        <v/>
      </c>
    </row>
    <row r="75" spans="1:11" x14ac:dyDescent="0.15">
      <c r="E75" s="92" t="str">
        <f t="shared" ref="E75:E80" si="4">IF(D75="","",D75+E74)</f>
        <v/>
      </c>
      <c r="K75" s="92" t="str">
        <f t="shared" si="3"/>
        <v/>
      </c>
    </row>
    <row r="76" spans="1:11" ht="14.25" thickBot="1" x14ac:dyDescent="0.2">
      <c r="A76" s="120"/>
      <c r="B76" s="119"/>
      <c r="C76" s="119"/>
      <c r="D76" s="116"/>
      <c r="E76" s="116" t="str">
        <f t="shared" si="4"/>
        <v/>
      </c>
      <c r="F76" s="119"/>
      <c r="G76" s="120"/>
      <c r="H76" s="119"/>
      <c r="I76" s="119"/>
      <c r="J76" s="116"/>
      <c r="K76" s="116" t="str">
        <f t="shared" si="3"/>
        <v/>
      </c>
    </row>
    <row r="77" spans="1:11" ht="14.25" thickTop="1" x14ac:dyDescent="0.15">
      <c r="A77" s="103" t="s">
        <v>1760</v>
      </c>
      <c r="E77" s="92" t="str">
        <f t="shared" si="4"/>
        <v/>
      </c>
      <c r="G77" s="103" t="s">
        <v>1760</v>
      </c>
      <c r="K77" s="92" t="str">
        <f t="shared" si="3"/>
        <v/>
      </c>
    </row>
    <row r="78" spans="1:11" x14ac:dyDescent="0.15">
      <c r="A78" s="103">
        <v>43164</v>
      </c>
      <c r="B78" t="s">
        <v>2266</v>
      </c>
      <c r="C78" t="s">
        <v>741</v>
      </c>
      <c r="D78" s="92">
        <v>648</v>
      </c>
      <c r="E78" s="92">
        <f>IF(D78="","",D78)</f>
        <v>648</v>
      </c>
      <c r="K78" s="92" t="str">
        <f t="shared" si="3"/>
        <v/>
      </c>
    </row>
    <row r="79" spans="1:11" x14ac:dyDescent="0.15">
      <c r="A79" s="103">
        <v>43180</v>
      </c>
      <c r="B79" t="s">
        <v>729</v>
      </c>
      <c r="C79" t="s">
        <v>780</v>
      </c>
      <c r="D79" s="92">
        <v>108</v>
      </c>
      <c r="E79" s="92">
        <f t="shared" si="4"/>
        <v>756</v>
      </c>
      <c r="K79" s="92" t="str">
        <f t="shared" si="3"/>
        <v/>
      </c>
    </row>
    <row r="80" spans="1:11" x14ac:dyDescent="0.15">
      <c r="A80" s="103">
        <v>43180</v>
      </c>
      <c r="B80" t="s">
        <v>729</v>
      </c>
      <c r="C80" t="s">
        <v>780</v>
      </c>
      <c r="D80" s="92">
        <v>108</v>
      </c>
      <c r="E80" s="92">
        <f t="shared" si="4"/>
        <v>864</v>
      </c>
      <c r="K80" s="92" t="str">
        <f t="shared" si="3"/>
        <v/>
      </c>
    </row>
    <row r="81" spans="1:11" x14ac:dyDescent="0.15">
      <c r="A81" s="103">
        <v>43196</v>
      </c>
      <c r="B81" t="s">
        <v>817</v>
      </c>
      <c r="C81" t="s">
        <v>853</v>
      </c>
      <c r="D81" s="92">
        <v>432</v>
      </c>
      <c r="E81" s="92">
        <f t="shared" ref="E81:E144" si="5">IF(D81="","",D81+E80)</f>
        <v>1296</v>
      </c>
      <c r="K81" s="92" t="str">
        <f t="shared" si="3"/>
        <v/>
      </c>
    </row>
    <row r="82" spans="1:11" x14ac:dyDescent="0.15">
      <c r="A82" s="103">
        <v>43441</v>
      </c>
      <c r="B82" t="s">
        <v>2719</v>
      </c>
      <c r="C82" t="s">
        <v>2735</v>
      </c>
      <c r="D82" s="92">
        <v>432</v>
      </c>
      <c r="E82" s="92">
        <f t="shared" si="5"/>
        <v>1728</v>
      </c>
      <c r="K82" s="92" t="str">
        <f t="shared" si="3"/>
        <v/>
      </c>
    </row>
    <row r="83" spans="1:11" x14ac:dyDescent="0.15">
      <c r="E83" s="92" t="str">
        <f t="shared" si="5"/>
        <v/>
      </c>
      <c r="K83" s="92" t="str">
        <f t="shared" si="3"/>
        <v/>
      </c>
    </row>
    <row r="84" spans="1:11" x14ac:dyDescent="0.15">
      <c r="E84" s="92" t="str">
        <f t="shared" si="5"/>
        <v/>
      </c>
      <c r="K84" s="92" t="str">
        <f t="shared" si="3"/>
        <v/>
      </c>
    </row>
    <row r="85" spans="1:11" ht="14.25" thickBot="1" x14ac:dyDescent="0.2">
      <c r="A85" s="120"/>
      <c r="B85" s="119"/>
      <c r="C85" s="119"/>
      <c r="D85" s="116"/>
      <c r="E85" s="116" t="str">
        <f t="shared" si="5"/>
        <v/>
      </c>
      <c r="F85" s="119"/>
      <c r="G85" s="120"/>
      <c r="H85" s="119"/>
      <c r="I85" s="119"/>
      <c r="J85" s="116"/>
      <c r="K85" s="116" t="str">
        <f t="shared" si="3"/>
        <v/>
      </c>
    </row>
    <row r="86" spans="1:11" ht="14.25" thickTop="1" x14ac:dyDescent="0.15">
      <c r="A86" s="103" t="s">
        <v>3054</v>
      </c>
      <c r="E86" s="92" t="str">
        <f t="shared" si="5"/>
        <v/>
      </c>
      <c r="G86" s="103" t="s">
        <v>1761</v>
      </c>
      <c r="K86" s="92" t="str">
        <f t="shared" si="3"/>
        <v/>
      </c>
    </row>
    <row r="87" spans="1:11" x14ac:dyDescent="0.15">
      <c r="A87" s="103">
        <v>43552</v>
      </c>
      <c r="C87" t="s">
        <v>741</v>
      </c>
      <c r="D87" s="92">
        <v>432</v>
      </c>
      <c r="E87" s="92">
        <f>IF(D87="","",D87)</f>
        <v>432</v>
      </c>
      <c r="G87" s="103">
        <v>43580</v>
      </c>
      <c r="J87" s="92">
        <v>25000</v>
      </c>
      <c r="K87" s="92">
        <f t="shared" si="3"/>
        <v>25000</v>
      </c>
    </row>
    <row r="88" spans="1:11" x14ac:dyDescent="0.15">
      <c r="A88" s="103">
        <v>43570</v>
      </c>
      <c r="C88" t="s">
        <v>2976</v>
      </c>
      <c r="D88" s="92">
        <v>432</v>
      </c>
      <c r="E88" s="92">
        <f t="shared" si="5"/>
        <v>864</v>
      </c>
      <c r="K88" s="92" t="str">
        <f t="shared" si="3"/>
        <v/>
      </c>
    </row>
    <row r="89" spans="1:11" x14ac:dyDescent="0.15">
      <c r="A89" s="103">
        <v>43571</v>
      </c>
      <c r="C89" t="s">
        <v>741</v>
      </c>
      <c r="D89" s="92">
        <v>432</v>
      </c>
      <c r="E89" s="92">
        <f>IF(D89="","",D89+E88)</f>
        <v>1296</v>
      </c>
      <c r="K89" s="92" t="str">
        <f t="shared" si="3"/>
        <v/>
      </c>
    </row>
    <row r="90" spans="1:11" x14ac:dyDescent="0.15">
      <c r="A90" s="103">
        <v>43573</v>
      </c>
      <c r="C90" t="s">
        <v>2984</v>
      </c>
      <c r="D90" s="92">
        <v>225000</v>
      </c>
      <c r="E90" s="92">
        <f t="shared" si="5"/>
        <v>226296</v>
      </c>
      <c r="K90" s="92" t="str">
        <f t="shared" si="3"/>
        <v/>
      </c>
    </row>
    <row r="91" spans="1:11" x14ac:dyDescent="0.15">
      <c r="A91" s="103">
        <v>43818</v>
      </c>
      <c r="C91" t="s">
        <v>741</v>
      </c>
      <c r="D91" s="92">
        <v>550</v>
      </c>
      <c r="E91" s="92">
        <f t="shared" si="5"/>
        <v>226846</v>
      </c>
      <c r="K91" s="92" t="str">
        <f t="shared" si="3"/>
        <v/>
      </c>
    </row>
    <row r="92" spans="1:11" x14ac:dyDescent="0.15">
      <c r="A92" s="103">
        <v>43818</v>
      </c>
      <c r="C92" t="s">
        <v>741</v>
      </c>
      <c r="D92" s="92">
        <v>220</v>
      </c>
      <c r="E92" s="92">
        <f t="shared" si="5"/>
        <v>227066</v>
      </c>
      <c r="K92" s="92" t="str">
        <f t="shared" si="3"/>
        <v/>
      </c>
    </row>
    <row r="93" spans="1:11" x14ac:dyDescent="0.15">
      <c r="A93" s="103">
        <v>43818</v>
      </c>
      <c r="C93" t="s">
        <v>741</v>
      </c>
      <c r="D93" s="92">
        <v>550</v>
      </c>
      <c r="E93" s="92">
        <f t="shared" si="5"/>
        <v>227616</v>
      </c>
      <c r="K93" s="92" t="str">
        <f t="shared" si="3"/>
        <v/>
      </c>
    </row>
    <row r="94" spans="1:11" x14ac:dyDescent="0.15">
      <c r="A94" s="103">
        <v>43825</v>
      </c>
      <c r="C94" t="s">
        <v>741</v>
      </c>
      <c r="D94" s="92">
        <v>550</v>
      </c>
      <c r="E94" s="92">
        <f t="shared" si="5"/>
        <v>228166</v>
      </c>
      <c r="K94" s="92" t="str">
        <f t="shared" si="3"/>
        <v/>
      </c>
    </row>
    <row r="95" spans="1:11" x14ac:dyDescent="0.15">
      <c r="E95" s="92" t="str">
        <f t="shared" si="5"/>
        <v/>
      </c>
      <c r="K95" s="92" t="str">
        <f t="shared" si="3"/>
        <v/>
      </c>
    </row>
    <row r="96" spans="1:11" x14ac:dyDescent="0.15">
      <c r="E96" s="92" t="str">
        <f t="shared" si="5"/>
        <v/>
      </c>
      <c r="K96" s="92" t="str">
        <f t="shared" ref="K96:K144" si="6">IF(J96="","",J96+K95)</f>
        <v/>
      </c>
    </row>
    <row r="97" spans="1:11" ht="14.25" thickBot="1" x14ac:dyDescent="0.2">
      <c r="A97" s="120"/>
      <c r="B97" s="119"/>
      <c r="C97" s="119"/>
      <c r="D97" s="116"/>
      <c r="E97" s="116" t="str">
        <f t="shared" si="5"/>
        <v/>
      </c>
      <c r="F97" s="119"/>
      <c r="G97" s="120"/>
      <c r="H97" s="119"/>
      <c r="I97" s="119"/>
      <c r="J97" s="116"/>
      <c r="K97" s="116" t="str">
        <f t="shared" si="6"/>
        <v/>
      </c>
    </row>
    <row r="98" spans="1:11" ht="14.25" thickTop="1" x14ac:dyDescent="0.15">
      <c r="A98" s="103" t="s">
        <v>2897</v>
      </c>
      <c r="E98" s="92" t="str">
        <f t="shared" si="5"/>
        <v/>
      </c>
      <c r="K98" s="92" t="str">
        <f t="shared" si="6"/>
        <v/>
      </c>
    </row>
    <row r="99" spans="1:11" x14ac:dyDescent="0.15">
      <c r="A99" s="103">
        <v>43879</v>
      </c>
      <c r="C99" t="s">
        <v>3095</v>
      </c>
      <c r="D99" s="92">
        <v>550</v>
      </c>
      <c r="E99" s="92">
        <f>IF(D99="","",D99)</f>
        <v>550</v>
      </c>
      <c r="K99" s="92" t="str">
        <f t="shared" si="6"/>
        <v/>
      </c>
    </row>
    <row r="100" spans="1:11" x14ac:dyDescent="0.15">
      <c r="A100" s="103">
        <v>43936</v>
      </c>
      <c r="C100" t="s">
        <v>3097</v>
      </c>
      <c r="D100" s="92">
        <v>660</v>
      </c>
      <c r="E100" s="92">
        <f t="shared" si="5"/>
        <v>1210</v>
      </c>
      <c r="K100" s="92" t="str">
        <f t="shared" si="6"/>
        <v/>
      </c>
    </row>
    <row r="101" spans="1:11" x14ac:dyDescent="0.15">
      <c r="A101" s="103">
        <v>44021</v>
      </c>
      <c r="C101" t="s">
        <v>3095</v>
      </c>
      <c r="D101" s="92">
        <v>168</v>
      </c>
      <c r="E101" s="92">
        <f t="shared" si="5"/>
        <v>1378</v>
      </c>
      <c r="K101" s="92" t="str">
        <f t="shared" si="6"/>
        <v/>
      </c>
    </row>
    <row r="102" spans="1:11" x14ac:dyDescent="0.15">
      <c r="A102" s="103">
        <v>44124</v>
      </c>
      <c r="C102" t="s">
        <v>741</v>
      </c>
      <c r="D102" s="92">
        <v>440</v>
      </c>
      <c r="E102" s="92">
        <f t="shared" si="5"/>
        <v>1818</v>
      </c>
      <c r="K102" s="92" t="str">
        <f t="shared" si="6"/>
        <v/>
      </c>
    </row>
    <row r="103" spans="1:11" x14ac:dyDescent="0.15">
      <c r="A103" s="103">
        <v>44174</v>
      </c>
      <c r="C103" t="s">
        <v>741</v>
      </c>
      <c r="D103" s="92">
        <v>550</v>
      </c>
      <c r="E103" s="92">
        <f t="shared" si="5"/>
        <v>2368</v>
      </c>
      <c r="K103" s="92" t="str">
        <f t="shared" si="6"/>
        <v/>
      </c>
    </row>
    <row r="104" spans="1:11" x14ac:dyDescent="0.15">
      <c r="A104" s="103">
        <v>44189</v>
      </c>
      <c r="C104" t="s">
        <v>741</v>
      </c>
      <c r="D104" s="92">
        <v>660</v>
      </c>
      <c r="E104" s="92">
        <f t="shared" si="5"/>
        <v>3028</v>
      </c>
      <c r="K104" s="92" t="str">
        <f t="shared" si="6"/>
        <v/>
      </c>
    </row>
    <row r="105" spans="1:11" x14ac:dyDescent="0.15">
      <c r="A105" s="103">
        <v>44284</v>
      </c>
      <c r="C105" t="s">
        <v>3168</v>
      </c>
      <c r="D105" s="92">
        <v>550</v>
      </c>
      <c r="E105" s="92">
        <f t="shared" si="5"/>
        <v>3578</v>
      </c>
      <c r="K105" s="92" t="str">
        <f t="shared" si="6"/>
        <v/>
      </c>
    </row>
    <row r="106" spans="1:11" ht="14.25" thickBot="1" x14ac:dyDescent="0.2">
      <c r="A106" s="120"/>
      <c r="B106" s="119"/>
      <c r="C106" s="119"/>
      <c r="D106" s="116"/>
      <c r="E106" s="116" t="str">
        <f t="shared" si="5"/>
        <v/>
      </c>
      <c r="F106" s="119"/>
      <c r="G106" s="120"/>
      <c r="H106" s="119"/>
      <c r="I106" s="119"/>
      <c r="J106" s="116"/>
      <c r="K106" s="116" t="str">
        <f t="shared" si="6"/>
        <v/>
      </c>
    </row>
    <row r="107" spans="1:11" ht="14.25" thickTop="1" x14ac:dyDescent="0.15">
      <c r="A107" s="103" t="s">
        <v>2899</v>
      </c>
      <c r="E107" s="92" t="str">
        <f t="shared" si="5"/>
        <v/>
      </c>
      <c r="K107" s="92" t="str">
        <f t="shared" si="6"/>
        <v/>
      </c>
    </row>
    <row r="108" spans="1:11" x14ac:dyDescent="0.15">
      <c r="A108" s="103">
        <v>44301</v>
      </c>
      <c r="C108" t="s">
        <v>853</v>
      </c>
      <c r="D108" s="92">
        <v>440</v>
      </c>
      <c r="E108" s="92">
        <f>IF(D108="","",D108)</f>
        <v>440</v>
      </c>
      <c r="K108" s="92" t="str">
        <f t="shared" si="6"/>
        <v/>
      </c>
    </row>
    <row r="109" spans="1:11" x14ac:dyDescent="0.15">
      <c r="A109" s="103">
        <v>44354</v>
      </c>
      <c r="C109" t="s">
        <v>741</v>
      </c>
      <c r="D109" s="92">
        <v>550</v>
      </c>
      <c r="E109" s="92">
        <f t="shared" si="5"/>
        <v>990</v>
      </c>
      <c r="K109" s="92" t="str">
        <f t="shared" si="6"/>
        <v/>
      </c>
    </row>
    <row r="110" spans="1:11" x14ac:dyDescent="0.15">
      <c r="A110" s="103">
        <v>44377</v>
      </c>
      <c r="C110" t="s">
        <v>741</v>
      </c>
      <c r="D110" s="92">
        <v>550</v>
      </c>
      <c r="E110" s="92">
        <f t="shared" si="5"/>
        <v>1540</v>
      </c>
      <c r="K110" s="92" t="str">
        <f t="shared" si="6"/>
        <v/>
      </c>
    </row>
    <row r="111" spans="1:11" x14ac:dyDescent="0.15">
      <c r="A111" s="103">
        <v>44413</v>
      </c>
      <c r="C111" t="s">
        <v>741</v>
      </c>
      <c r="D111" s="92">
        <v>550</v>
      </c>
      <c r="E111" s="92">
        <f t="shared" si="5"/>
        <v>2090</v>
      </c>
      <c r="K111" s="92" t="str">
        <f t="shared" si="6"/>
        <v/>
      </c>
    </row>
    <row r="112" spans="1:11" x14ac:dyDescent="0.15">
      <c r="A112" s="103">
        <v>44424</v>
      </c>
      <c r="C112" t="s">
        <v>741</v>
      </c>
      <c r="D112" s="92">
        <v>330</v>
      </c>
      <c r="E112" s="92">
        <f t="shared" si="5"/>
        <v>2420</v>
      </c>
      <c r="K112" s="92" t="str">
        <f t="shared" si="6"/>
        <v/>
      </c>
    </row>
    <row r="113" spans="1:11" x14ac:dyDescent="0.15">
      <c r="A113" s="103">
        <v>44601</v>
      </c>
      <c r="C113" t="s">
        <v>741</v>
      </c>
      <c r="D113" s="92">
        <v>440</v>
      </c>
      <c r="E113" s="92">
        <f t="shared" si="5"/>
        <v>2860</v>
      </c>
      <c r="K113" s="92" t="str">
        <f t="shared" si="6"/>
        <v/>
      </c>
    </row>
    <row r="114" spans="1:11" x14ac:dyDescent="0.15">
      <c r="A114" s="103">
        <v>44620</v>
      </c>
      <c r="C114" t="s">
        <v>741</v>
      </c>
      <c r="D114" s="92">
        <v>440</v>
      </c>
      <c r="E114" s="92">
        <f t="shared" si="5"/>
        <v>3300</v>
      </c>
      <c r="K114" s="92" t="str">
        <f t="shared" si="6"/>
        <v/>
      </c>
    </row>
    <row r="115" spans="1:11" x14ac:dyDescent="0.15">
      <c r="A115" s="122">
        <v>44637</v>
      </c>
      <c r="B115" s="2"/>
      <c r="C115" s="2" t="s">
        <v>741</v>
      </c>
      <c r="D115" s="115">
        <v>440</v>
      </c>
      <c r="E115" s="115">
        <f t="shared" si="5"/>
        <v>3740</v>
      </c>
      <c r="F115" s="2"/>
      <c r="G115" s="122"/>
      <c r="H115" s="2"/>
      <c r="I115" s="2"/>
      <c r="J115" s="115"/>
      <c r="K115" s="115" t="str">
        <f t="shared" si="6"/>
        <v/>
      </c>
    </row>
    <row r="116" spans="1:11" x14ac:dyDescent="0.15">
      <c r="A116" s="103">
        <v>44637</v>
      </c>
      <c r="B116" s="2"/>
      <c r="C116" t="s">
        <v>741</v>
      </c>
      <c r="D116" s="115">
        <v>440</v>
      </c>
      <c r="E116" s="115">
        <f t="shared" si="5"/>
        <v>4180</v>
      </c>
      <c r="F116" s="2"/>
      <c r="G116" s="122"/>
      <c r="H116" s="2"/>
      <c r="I116" s="2"/>
      <c r="J116" s="115"/>
      <c r="K116" s="115" t="str">
        <f t="shared" si="6"/>
        <v/>
      </c>
    </row>
    <row r="117" spans="1:11" x14ac:dyDescent="0.15">
      <c r="A117" s="103">
        <v>44643</v>
      </c>
      <c r="C117" t="s">
        <v>741</v>
      </c>
      <c r="D117" s="92">
        <v>275</v>
      </c>
      <c r="E117" s="92">
        <f t="shared" si="5"/>
        <v>4455</v>
      </c>
      <c r="K117" s="92" t="str">
        <f t="shared" si="6"/>
        <v/>
      </c>
    </row>
    <row r="118" spans="1:11" x14ac:dyDescent="0.15">
      <c r="A118" s="103">
        <v>44651</v>
      </c>
      <c r="C118" t="s">
        <v>741</v>
      </c>
      <c r="D118" s="92">
        <v>275</v>
      </c>
      <c r="E118" s="92">
        <f t="shared" si="5"/>
        <v>4730</v>
      </c>
      <c r="K118" s="92" t="str">
        <f t="shared" si="6"/>
        <v/>
      </c>
    </row>
    <row r="119" spans="1:11" ht="14.25" thickBot="1" x14ac:dyDescent="0.2">
      <c r="A119" s="120"/>
      <c r="B119" s="119"/>
      <c r="C119" s="119"/>
      <c r="D119" s="116"/>
      <c r="E119" s="116" t="str">
        <f t="shared" si="5"/>
        <v/>
      </c>
      <c r="F119" s="119"/>
      <c r="G119" s="120"/>
      <c r="H119" s="119"/>
      <c r="I119" s="119"/>
      <c r="J119" s="116"/>
      <c r="K119" s="116" t="str">
        <f t="shared" si="6"/>
        <v/>
      </c>
    </row>
    <row r="120" spans="1:11" ht="14.25" thickTop="1" x14ac:dyDescent="0.15">
      <c r="A120" s="103" t="s">
        <v>3369</v>
      </c>
      <c r="E120" s="92" t="str">
        <f t="shared" si="5"/>
        <v/>
      </c>
      <c r="K120" s="92" t="str">
        <f t="shared" si="6"/>
        <v/>
      </c>
    </row>
    <row r="121" spans="1:11" x14ac:dyDescent="0.15">
      <c r="E121" s="92" t="str">
        <f t="shared" si="5"/>
        <v/>
      </c>
      <c r="K121" s="92" t="str">
        <f t="shared" si="6"/>
        <v/>
      </c>
    </row>
    <row r="122" spans="1:11" x14ac:dyDescent="0.15">
      <c r="E122" s="92" t="str">
        <f t="shared" si="5"/>
        <v/>
      </c>
      <c r="K122" s="92" t="str">
        <f t="shared" si="6"/>
        <v/>
      </c>
    </row>
    <row r="123" spans="1:11" x14ac:dyDescent="0.15">
      <c r="E123" s="92" t="str">
        <f t="shared" si="5"/>
        <v/>
      </c>
      <c r="K123" s="92" t="str">
        <f t="shared" si="6"/>
        <v/>
      </c>
    </row>
    <row r="124" spans="1:11" x14ac:dyDescent="0.15">
      <c r="E124" s="92" t="str">
        <f t="shared" si="5"/>
        <v/>
      </c>
      <c r="K124" s="92" t="str">
        <f t="shared" si="6"/>
        <v/>
      </c>
    </row>
    <row r="125" spans="1:11" x14ac:dyDescent="0.15">
      <c r="E125" s="92" t="str">
        <f t="shared" si="5"/>
        <v/>
      </c>
      <c r="K125" s="92" t="str">
        <f t="shared" si="6"/>
        <v/>
      </c>
    </row>
    <row r="126" spans="1:11" x14ac:dyDescent="0.15">
      <c r="E126" s="92" t="str">
        <f t="shared" si="5"/>
        <v/>
      </c>
      <c r="K126" s="92" t="str">
        <f t="shared" si="6"/>
        <v/>
      </c>
    </row>
    <row r="127" spans="1:11" x14ac:dyDescent="0.15">
      <c r="E127" s="92" t="str">
        <f t="shared" si="5"/>
        <v/>
      </c>
      <c r="K127" s="92" t="str">
        <f t="shared" si="6"/>
        <v/>
      </c>
    </row>
    <row r="128" spans="1:11" x14ac:dyDescent="0.15">
      <c r="E128" s="92" t="str">
        <f t="shared" si="5"/>
        <v/>
      </c>
      <c r="K128" s="92" t="str">
        <f t="shared" si="6"/>
        <v/>
      </c>
    </row>
    <row r="129" spans="5:11" x14ac:dyDescent="0.15">
      <c r="E129" s="92" t="str">
        <f t="shared" si="5"/>
        <v/>
      </c>
      <c r="K129" s="92" t="str">
        <f t="shared" si="6"/>
        <v/>
      </c>
    </row>
    <row r="130" spans="5:11" x14ac:dyDescent="0.15">
      <c r="E130" s="92" t="str">
        <f t="shared" si="5"/>
        <v/>
      </c>
      <c r="K130" s="92" t="str">
        <f t="shared" si="6"/>
        <v/>
      </c>
    </row>
    <row r="131" spans="5:11" x14ac:dyDescent="0.15">
      <c r="E131" s="92" t="str">
        <f t="shared" si="5"/>
        <v/>
      </c>
      <c r="K131" s="92" t="str">
        <f t="shared" si="6"/>
        <v/>
      </c>
    </row>
    <row r="132" spans="5:11" x14ac:dyDescent="0.15">
      <c r="E132" s="92" t="str">
        <f t="shared" si="5"/>
        <v/>
      </c>
      <c r="K132" s="92" t="str">
        <f t="shared" si="6"/>
        <v/>
      </c>
    </row>
    <row r="133" spans="5:11" x14ac:dyDescent="0.15">
      <c r="E133" s="92" t="str">
        <f t="shared" si="5"/>
        <v/>
      </c>
      <c r="K133" s="92" t="str">
        <f t="shared" si="6"/>
        <v/>
      </c>
    </row>
    <row r="134" spans="5:11" x14ac:dyDescent="0.15">
      <c r="E134" s="92" t="str">
        <f t="shared" si="5"/>
        <v/>
      </c>
      <c r="K134" s="92" t="str">
        <f t="shared" si="6"/>
        <v/>
      </c>
    </row>
    <row r="135" spans="5:11" x14ac:dyDescent="0.15">
      <c r="E135" s="92" t="str">
        <f t="shared" si="5"/>
        <v/>
      </c>
      <c r="K135" s="92" t="str">
        <f t="shared" si="6"/>
        <v/>
      </c>
    </row>
    <row r="136" spans="5:11" x14ac:dyDescent="0.15">
      <c r="E136" s="92" t="str">
        <f t="shared" si="5"/>
        <v/>
      </c>
      <c r="K136" s="92" t="str">
        <f t="shared" si="6"/>
        <v/>
      </c>
    </row>
    <row r="137" spans="5:11" x14ac:dyDescent="0.15">
      <c r="E137" s="92" t="str">
        <f t="shared" si="5"/>
        <v/>
      </c>
      <c r="K137" s="92" t="str">
        <f t="shared" si="6"/>
        <v/>
      </c>
    </row>
    <row r="138" spans="5:11" x14ac:dyDescent="0.15">
      <c r="E138" s="92" t="str">
        <f t="shared" si="5"/>
        <v/>
      </c>
      <c r="K138" s="92" t="str">
        <f t="shared" si="6"/>
        <v/>
      </c>
    </row>
    <row r="139" spans="5:11" x14ac:dyDescent="0.15">
      <c r="E139" s="92" t="str">
        <f t="shared" si="5"/>
        <v/>
      </c>
      <c r="K139" s="92" t="str">
        <f t="shared" si="6"/>
        <v/>
      </c>
    </row>
    <row r="140" spans="5:11" x14ac:dyDescent="0.15">
      <c r="E140" s="92" t="str">
        <f t="shared" si="5"/>
        <v/>
      </c>
      <c r="K140" s="92" t="str">
        <f t="shared" si="6"/>
        <v/>
      </c>
    </row>
    <row r="141" spans="5:11" x14ac:dyDescent="0.15">
      <c r="E141" s="92" t="str">
        <f t="shared" si="5"/>
        <v/>
      </c>
      <c r="K141" s="92" t="str">
        <f t="shared" si="6"/>
        <v/>
      </c>
    </row>
    <row r="142" spans="5:11" x14ac:dyDescent="0.15">
      <c r="E142" s="92" t="str">
        <f t="shared" si="5"/>
        <v/>
      </c>
      <c r="K142" s="92" t="str">
        <f t="shared" si="6"/>
        <v/>
      </c>
    </row>
    <row r="143" spans="5:11" x14ac:dyDescent="0.15">
      <c r="E143" s="92" t="str">
        <f t="shared" si="5"/>
        <v/>
      </c>
      <c r="K143" s="92" t="str">
        <f t="shared" si="6"/>
        <v/>
      </c>
    </row>
    <row r="144" spans="5:11" x14ac:dyDescent="0.15">
      <c r="E144" s="92" t="str">
        <f t="shared" si="5"/>
        <v/>
      </c>
      <c r="K144" s="92" t="str">
        <f t="shared" si="6"/>
        <v/>
      </c>
    </row>
    <row r="145" spans="5:11" x14ac:dyDescent="0.15">
      <c r="E145" s="92" t="str">
        <f t="shared" ref="E145:E208" si="7">IF(D145="","",D145+E144)</f>
        <v/>
      </c>
      <c r="K145" s="92" t="str">
        <f t="shared" ref="K145:K208" si="8">IF(J145="","",J145+K144)</f>
        <v/>
      </c>
    </row>
    <row r="146" spans="5:11" x14ac:dyDescent="0.15">
      <c r="E146" s="92" t="str">
        <f t="shared" si="7"/>
        <v/>
      </c>
      <c r="K146" s="92" t="str">
        <f t="shared" si="8"/>
        <v/>
      </c>
    </row>
    <row r="147" spans="5:11" x14ac:dyDescent="0.15">
      <c r="E147" s="92" t="str">
        <f t="shared" si="7"/>
        <v/>
      </c>
      <c r="K147" s="92" t="str">
        <f t="shared" si="8"/>
        <v/>
      </c>
    </row>
    <row r="148" spans="5:11" x14ac:dyDescent="0.15">
      <c r="E148" s="92" t="str">
        <f t="shared" si="7"/>
        <v/>
      </c>
      <c r="K148" s="92" t="str">
        <f t="shared" si="8"/>
        <v/>
      </c>
    </row>
    <row r="149" spans="5:11" x14ac:dyDescent="0.15">
      <c r="E149" s="92" t="str">
        <f t="shared" si="7"/>
        <v/>
      </c>
      <c r="K149" s="92" t="str">
        <f t="shared" si="8"/>
        <v/>
      </c>
    </row>
    <row r="150" spans="5:11" x14ac:dyDescent="0.15">
      <c r="E150" s="92" t="str">
        <f t="shared" si="7"/>
        <v/>
      </c>
      <c r="K150" s="92" t="str">
        <f t="shared" si="8"/>
        <v/>
      </c>
    </row>
    <row r="151" spans="5:11" x14ac:dyDescent="0.15">
      <c r="E151" s="92" t="str">
        <f t="shared" si="7"/>
        <v/>
      </c>
      <c r="K151" s="92" t="str">
        <f t="shared" si="8"/>
        <v/>
      </c>
    </row>
    <row r="152" spans="5:11" x14ac:dyDescent="0.15">
      <c r="E152" s="92" t="str">
        <f t="shared" si="7"/>
        <v/>
      </c>
      <c r="K152" s="92" t="str">
        <f t="shared" si="8"/>
        <v/>
      </c>
    </row>
    <row r="153" spans="5:11" x14ac:dyDescent="0.15">
      <c r="E153" s="92" t="str">
        <f t="shared" si="7"/>
        <v/>
      </c>
      <c r="K153" s="92" t="str">
        <f t="shared" si="8"/>
        <v/>
      </c>
    </row>
    <row r="154" spans="5:11" x14ac:dyDescent="0.15">
      <c r="E154" s="92" t="str">
        <f t="shared" si="7"/>
        <v/>
      </c>
      <c r="K154" s="92" t="str">
        <f t="shared" si="8"/>
        <v/>
      </c>
    </row>
    <row r="155" spans="5:11" x14ac:dyDescent="0.15">
      <c r="E155" s="92" t="str">
        <f t="shared" si="7"/>
        <v/>
      </c>
      <c r="K155" s="92" t="str">
        <f t="shared" si="8"/>
        <v/>
      </c>
    </row>
    <row r="156" spans="5:11" x14ac:dyDescent="0.15">
      <c r="E156" s="92" t="str">
        <f t="shared" si="7"/>
        <v/>
      </c>
      <c r="K156" s="92" t="str">
        <f t="shared" si="8"/>
        <v/>
      </c>
    </row>
    <row r="157" spans="5:11" x14ac:dyDescent="0.15">
      <c r="E157" s="92" t="str">
        <f t="shared" si="7"/>
        <v/>
      </c>
      <c r="K157" s="92" t="str">
        <f t="shared" si="8"/>
        <v/>
      </c>
    </row>
    <row r="158" spans="5:11" x14ac:dyDescent="0.15">
      <c r="E158" s="92" t="str">
        <f t="shared" si="7"/>
        <v/>
      </c>
      <c r="K158" s="92" t="str">
        <f t="shared" si="8"/>
        <v/>
      </c>
    </row>
    <row r="159" spans="5:11" x14ac:dyDescent="0.15">
      <c r="E159" s="92" t="str">
        <f t="shared" si="7"/>
        <v/>
      </c>
      <c r="K159" s="92" t="str">
        <f t="shared" si="8"/>
        <v/>
      </c>
    </row>
    <row r="160" spans="5:11" x14ac:dyDescent="0.15">
      <c r="E160" s="92" t="str">
        <f t="shared" si="7"/>
        <v/>
      </c>
      <c r="K160" s="92" t="str">
        <f t="shared" si="8"/>
        <v/>
      </c>
    </row>
    <row r="161" spans="5:11" x14ac:dyDescent="0.15">
      <c r="E161" s="92" t="str">
        <f t="shared" si="7"/>
        <v/>
      </c>
      <c r="K161" s="92" t="str">
        <f t="shared" si="8"/>
        <v/>
      </c>
    </row>
    <row r="162" spans="5:11" x14ac:dyDescent="0.15">
      <c r="E162" s="92" t="str">
        <f t="shared" si="7"/>
        <v/>
      </c>
      <c r="K162" s="92" t="str">
        <f t="shared" si="8"/>
        <v/>
      </c>
    </row>
    <row r="163" spans="5:11" x14ac:dyDescent="0.15">
      <c r="E163" s="92" t="str">
        <f t="shared" si="7"/>
        <v/>
      </c>
      <c r="K163" s="92" t="str">
        <f t="shared" si="8"/>
        <v/>
      </c>
    </row>
    <row r="164" spans="5:11" x14ac:dyDescent="0.15">
      <c r="E164" s="92" t="str">
        <f t="shared" si="7"/>
        <v/>
      </c>
      <c r="K164" s="92" t="str">
        <f t="shared" si="8"/>
        <v/>
      </c>
    </row>
    <row r="165" spans="5:11" x14ac:dyDescent="0.15">
      <c r="E165" s="92" t="str">
        <f t="shared" si="7"/>
        <v/>
      </c>
      <c r="K165" s="92" t="str">
        <f t="shared" si="8"/>
        <v/>
      </c>
    </row>
    <row r="166" spans="5:11" x14ac:dyDescent="0.15">
      <c r="E166" s="92" t="str">
        <f t="shared" si="7"/>
        <v/>
      </c>
      <c r="K166" s="92" t="str">
        <f t="shared" si="8"/>
        <v/>
      </c>
    </row>
    <row r="167" spans="5:11" x14ac:dyDescent="0.15">
      <c r="E167" s="92" t="str">
        <f t="shared" si="7"/>
        <v/>
      </c>
      <c r="K167" s="92" t="str">
        <f t="shared" si="8"/>
        <v/>
      </c>
    </row>
    <row r="168" spans="5:11" x14ac:dyDescent="0.15">
      <c r="E168" s="92" t="str">
        <f t="shared" si="7"/>
        <v/>
      </c>
      <c r="K168" s="92" t="str">
        <f t="shared" si="8"/>
        <v/>
      </c>
    </row>
    <row r="169" spans="5:11" x14ac:dyDescent="0.15">
      <c r="E169" s="92" t="str">
        <f t="shared" si="7"/>
        <v/>
      </c>
      <c r="K169" s="92" t="str">
        <f t="shared" si="8"/>
        <v/>
      </c>
    </row>
    <row r="170" spans="5:11" x14ac:dyDescent="0.15">
      <c r="E170" s="92" t="str">
        <f t="shared" si="7"/>
        <v/>
      </c>
      <c r="K170" s="92" t="str">
        <f t="shared" si="8"/>
        <v/>
      </c>
    </row>
    <row r="171" spans="5:11" x14ac:dyDescent="0.15">
      <c r="E171" s="92" t="str">
        <f t="shared" si="7"/>
        <v/>
      </c>
      <c r="K171" s="92" t="str">
        <f t="shared" si="8"/>
        <v/>
      </c>
    </row>
    <row r="172" spans="5:11" x14ac:dyDescent="0.15">
      <c r="E172" s="92" t="str">
        <f t="shared" si="7"/>
        <v/>
      </c>
      <c r="K172" s="92" t="str">
        <f t="shared" si="8"/>
        <v/>
      </c>
    </row>
    <row r="173" spans="5:11" x14ac:dyDescent="0.15">
      <c r="E173" s="92" t="str">
        <f t="shared" si="7"/>
        <v/>
      </c>
      <c r="K173" s="92" t="str">
        <f t="shared" si="8"/>
        <v/>
      </c>
    </row>
    <row r="174" spans="5:11" x14ac:dyDescent="0.15">
      <c r="E174" s="92" t="str">
        <f t="shared" si="7"/>
        <v/>
      </c>
      <c r="K174" s="92" t="str">
        <f t="shared" si="8"/>
        <v/>
      </c>
    </row>
    <row r="175" spans="5:11" x14ac:dyDescent="0.15">
      <c r="E175" s="92" t="str">
        <f t="shared" si="7"/>
        <v/>
      </c>
      <c r="K175" s="92" t="str">
        <f t="shared" si="8"/>
        <v/>
      </c>
    </row>
    <row r="176" spans="5:11" x14ac:dyDescent="0.15">
      <c r="E176" s="92" t="str">
        <f t="shared" si="7"/>
        <v/>
      </c>
      <c r="K176" s="92" t="str">
        <f t="shared" si="8"/>
        <v/>
      </c>
    </row>
    <row r="177" spans="5:11" x14ac:dyDescent="0.15">
      <c r="E177" s="92" t="str">
        <f t="shared" si="7"/>
        <v/>
      </c>
      <c r="K177" s="92" t="str">
        <f t="shared" si="8"/>
        <v/>
      </c>
    </row>
    <row r="178" spans="5:11" x14ac:dyDescent="0.15">
      <c r="E178" s="92" t="str">
        <f t="shared" si="7"/>
        <v/>
      </c>
      <c r="K178" s="92" t="str">
        <f t="shared" si="8"/>
        <v/>
      </c>
    </row>
    <row r="179" spans="5:11" x14ac:dyDescent="0.15">
      <c r="E179" s="92" t="str">
        <f t="shared" si="7"/>
        <v/>
      </c>
      <c r="K179" s="92" t="str">
        <f t="shared" si="8"/>
        <v/>
      </c>
    </row>
    <row r="180" spans="5:11" x14ac:dyDescent="0.15">
      <c r="E180" s="92" t="str">
        <f t="shared" si="7"/>
        <v/>
      </c>
      <c r="K180" s="92" t="str">
        <f t="shared" si="8"/>
        <v/>
      </c>
    </row>
    <row r="181" spans="5:11" x14ac:dyDescent="0.15">
      <c r="E181" s="92" t="str">
        <f t="shared" si="7"/>
        <v/>
      </c>
      <c r="K181" s="92" t="str">
        <f t="shared" si="8"/>
        <v/>
      </c>
    </row>
    <row r="182" spans="5:11" x14ac:dyDescent="0.15">
      <c r="E182" s="92" t="str">
        <f t="shared" si="7"/>
        <v/>
      </c>
      <c r="K182" s="92" t="str">
        <f t="shared" si="8"/>
        <v/>
      </c>
    </row>
    <row r="183" spans="5:11" x14ac:dyDescent="0.15">
      <c r="E183" s="92" t="str">
        <f t="shared" si="7"/>
        <v/>
      </c>
      <c r="K183" s="92" t="str">
        <f t="shared" si="8"/>
        <v/>
      </c>
    </row>
    <row r="184" spans="5:11" x14ac:dyDescent="0.15">
      <c r="E184" s="92" t="str">
        <f t="shared" si="7"/>
        <v/>
      </c>
      <c r="K184" s="92" t="str">
        <f t="shared" si="8"/>
        <v/>
      </c>
    </row>
    <row r="185" spans="5:11" x14ac:dyDescent="0.15">
      <c r="E185" s="92" t="str">
        <f t="shared" si="7"/>
        <v/>
      </c>
      <c r="K185" s="92" t="str">
        <f t="shared" si="8"/>
        <v/>
      </c>
    </row>
    <row r="186" spans="5:11" x14ac:dyDescent="0.15">
      <c r="E186" s="92" t="str">
        <f t="shared" si="7"/>
        <v/>
      </c>
      <c r="K186" s="92" t="str">
        <f t="shared" si="8"/>
        <v/>
      </c>
    </row>
    <row r="187" spans="5:11" x14ac:dyDescent="0.15">
      <c r="E187" s="92" t="str">
        <f t="shared" si="7"/>
        <v/>
      </c>
      <c r="K187" s="92" t="str">
        <f t="shared" si="8"/>
        <v/>
      </c>
    </row>
    <row r="188" spans="5:11" x14ac:dyDescent="0.15">
      <c r="E188" s="92" t="str">
        <f t="shared" si="7"/>
        <v/>
      </c>
      <c r="K188" s="92" t="str">
        <f t="shared" si="8"/>
        <v/>
      </c>
    </row>
    <row r="189" spans="5:11" x14ac:dyDescent="0.15">
      <c r="E189" s="92" t="str">
        <f t="shared" si="7"/>
        <v/>
      </c>
      <c r="K189" s="92" t="str">
        <f t="shared" si="8"/>
        <v/>
      </c>
    </row>
    <row r="190" spans="5:11" x14ac:dyDescent="0.15">
      <c r="E190" s="92" t="str">
        <f t="shared" si="7"/>
        <v/>
      </c>
      <c r="K190" s="92" t="str">
        <f t="shared" si="8"/>
        <v/>
      </c>
    </row>
    <row r="191" spans="5:11" x14ac:dyDescent="0.15">
      <c r="E191" s="92" t="str">
        <f t="shared" si="7"/>
        <v/>
      </c>
      <c r="K191" s="92" t="str">
        <f t="shared" si="8"/>
        <v/>
      </c>
    </row>
    <row r="192" spans="5:11" x14ac:dyDescent="0.15">
      <c r="E192" s="92" t="str">
        <f t="shared" si="7"/>
        <v/>
      </c>
      <c r="K192" s="92" t="str">
        <f t="shared" si="8"/>
        <v/>
      </c>
    </row>
    <row r="193" spans="5:11" x14ac:dyDescent="0.15">
      <c r="E193" s="92" t="str">
        <f t="shared" si="7"/>
        <v/>
      </c>
      <c r="K193" s="92" t="str">
        <f t="shared" si="8"/>
        <v/>
      </c>
    </row>
    <row r="194" spans="5:11" x14ac:dyDescent="0.15">
      <c r="E194" s="92" t="str">
        <f t="shared" si="7"/>
        <v/>
      </c>
      <c r="K194" s="92" t="str">
        <f t="shared" si="8"/>
        <v/>
      </c>
    </row>
    <row r="195" spans="5:11" x14ac:dyDescent="0.15">
      <c r="E195" s="92" t="str">
        <f t="shared" si="7"/>
        <v/>
      </c>
      <c r="K195" s="92" t="str">
        <f t="shared" si="8"/>
        <v/>
      </c>
    </row>
    <row r="196" spans="5:11" x14ac:dyDescent="0.15">
      <c r="E196" s="92" t="str">
        <f t="shared" si="7"/>
        <v/>
      </c>
      <c r="K196" s="92" t="str">
        <f t="shared" si="8"/>
        <v/>
      </c>
    </row>
    <row r="197" spans="5:11" x14ac:dyDescent="0.15">
      <c r="E197" s="92" t="str">
        <f t="shared" si="7"/>
        <v/>
      </c>
      <c r="K197" s="92" t="str">
        <f t="shared" si="8"/>
        <v/>
      </c>
    </row>
    <row r="198" spans="5:11" x14ac:dyDescent="0.15">
      <c r="E198" s="92" t="str">
        <f t="shared" si="7"/>
        <v/>
      </c>
      <c r="K198" s="92" t="str">
        <f t="shared" si="8"/>
        <v/>
      </c>
    </row>
    <row r="199" spans="5:11" x14ac:dyDescent="0.15">
      <c r="E199" s="92" t="str">
        <f t="shared" si="7"/>
        <v/>
      </c>
      <c r="K199" s="92" t="str">
        <f t="shared" si="8"/>
        <v/>
      </c>
    </row>
    <row r="200" spans="5:11" x14ac:dyDescent="0.15">
      <c r="E200" s="92" t="str">
        <f t="shared" si="7"/>
        <v/>
      </c>
      <c r="K200" s="92" t="str">
        <f t="shared" si="8"/>
        <v/>
      </c>
    </row>
    <row r="201" spans="5:11" x14ac:dyDescent="0.15">
      <c r="E201" s="92" t="str">
        <f t="shared" si="7"/>
        <v/>
      </c>
      <c r="K201" s="92" t="str">
        <f t="shared" si="8"/>
        <v/>
      </c>
    </row>
    <row r="202" spans="5:11" x14ac:dyDescent="0.15">
      <c r="E202" s="92" t="str">
        <f t="shared" si="7"/>
        <v/>
      </c>
      <c r="K202" s="92" t="str">
        <f t="shared" si="8"/>
        <v/>
      </c>
    </row>
    <row r="203" spans="5:11" x14ac:dyDescent="0.15">
      <c r="E203" s="92" t="str">
        <f t="shared" si="7"/>
        <v/>
      </c>
      <c r="K203" s="92" t="str">
        <f t="shared" si="8"/>
        <v/>
      </c>
    </row>
    <row r="204" spans="5:11" x14ac:dyDescent="0.15">
      <c r="E204" s="92" t="str">
        <f t="shared" si="7"/>
        <v/>
      </c>
      <c r="K204" s="92" t="str">
        <f t="shared" si="8"/>
        <v/>
      </c>
    </row>
    <row r="205" spans="5:11" x14ac:dyDescent="0.15">
      <c r="E205" s="92" t="str">
        <f t="shared" si="7"/>
        <v/>
      </c>
      <c r="K205" s="92" t="str">
        <f t="shared" si="8"/>
        <v/>
      </c>
    </row>
    <row r="206" spans="5:11" x14ac:dyDescent="0.15">
      <c r="E206" s="92" t="str">
        <f t="shared" si="7"/>
        <v/>
      </c>
      <c r="K206" s="92" t="str">
        <f t="shared" si="8"/>
        <v/>
      </c>
    </row>
    <row r="207" spans="5:11" x14ac:dyDescent="0.15">
      <c r="E207" s="92" t="str">
        <f t="shared" si="7"/>
        <v/>
      </c>
      <c r="K207" s="92" t="str">
        <f t="shared" si="8"/>
        <v/>
      </c>
    </row>
    <row r="208" spans="5:11" x14ac:dyDescent="0.15">
      <c r="E208" s="92" t="str">
        <f t="shared" si="7"/>
        <v/>
      </c>
      <c r="K208" s="92" t="str">
        <f t="shared" si="8"/>
        <v/>
      </c>
    </row>
    <row r="209" spans="5:11" x14ac:dyDescent="0.15">
      <c r="E209" s="92" t="str">
        <f t="shared" ref="E209:E268" si="9">IF(D209="","",D209+E208)</f>
        <v/>
      </c>
      <c r="K209" s="92" t="str">
        <f t="shared" ref="K209:K272" si="10">IF(J209="","",J209+K208)</f>
        <v/>
      </c>
    </row>
    <row r="210" spans="5:11" x14ac:dyDescent="0.15">
      <c r="E210" s="92" t="str">
        <f t="shared" si="9"/>
        <v/>
      </c>
      <c r="K210" s="92" t="str">
        <f t="shared" si="10"/>
        <v/>
      </c>
    </row>
    <row r="211" spans="5:11" x14ac:dyDescent="0.15">
      <c r="E211" s="92" t="str">
        <f t="shared" si="9"/>
        <v/>
      </c>
      <c r="K211" s="92" t="str">
        <f t="shared" si="10"/>
        <v/>
      </c>
    </row>
    <row r="212" spans="5:11" x14ac:dyDescent="0.15">
      <c r="E212" s="92" t="str">
        <f t="shared" si="9"/>
        <v/>
      </c>
      <c r="K212" s="92" t="str">
        <f t="shared" si="10"/>
        <v/>
      </c>
    </row>
    <row r="213" spans="5:11" x14ac:dyDescent="0.15">
      <c r="E213" s="92" t="str">
        <f t="shared" si="9"/>
        <v/>
      </c>
      <c r="K213" s="92" t="str">
        <f t="shared" si="10"/>
        <v/>
      </c>
    </row>
    <row r="214" spans="5:11" x14ac:dyDescent="0.15">
      <c r="E214" s="92" t="str">
        <f t="shared" si="9"/>
        <v/>
      </c>
      <c r="K214" s="92" t="str">
        <f t="shared" si="10"/>
        <v/>
      </c>
    </row>
    <row r="215" spans="5:11" x14ac:dyDescent="0.15">
      <c r="E215" s="92" t="str">
        <f t="shared" si="9"/>
        <v/>
      </c>
      <c r="K215" s="92" t="str">
        <f t="shared" si="10"/>
        <v/>
      </c>
    </row>
    <row r="216" spans="5:11" x14ac:dyDescent="0.15">
      <c r="E216" s="92" t="str">
        <f t="shared" si="9"/>
        <v/>
      </c>
      <c r="K216" s="92" t="str">
        <f t="shared" si="10"/>
        <v/>
      </c>
    </row>
    <row r="217" spans="5:11" x14ac:dyDescent="0.15">
      <c r="E217" s="92" t="str">
        <f t="shared" si="9"/>
        <v/>
      </c>
      <c r="K217" s="92" t="str">
        <f t="shared" si="10"/>
        <v/>
      </c>
    </row>
    <row r="218" spans="5:11" x14ac:dyDescent="0.15">
      <c r="E218" s="92" t="str">
        <f t="shared" si="9"/>
        <v/>
      </c>
      <c r="K218" s="92" t="str">
        <f t="shared" si="10"/>
        <v/>
      </c>
    </row>
    <row r="219" spans="5:11" x14ac:dyDescent="0.15">
      <c r="E219" s="92" t="str">
        <f t="shared" si="9"/>
        <v/>
      </c>
      <c r="K219" s="92" t="str">
        <f t="shared" si="10"/>
        <v/>
      </c>
    </row>
    <row r="220" spans="5:11" x14ac:dyDescent="0.15">
      <c r="E220" s="92" t="str">
        <f t="shared" si="9"/>
        <v/>
      </c>
      <c r="K220" s="92" t="str">
        <f t="shared" si="10"/>
        <v/>
      </c>
    </row>
    <row r="221" spans="5:11" x14ac:dyDescent="0.15">
      <c r="E221" s="92" t="str">
        <f t="shared" si="9"/>
        <v/>
      </c>
      <c r="K221" s="92" t="str">
        <f t="shared" si="10"/>
        <v/>
      </c>
    </row>
    <row r="222" spans="5:11" x14ac:dyDescent="0.15">
      <c r="E222" s="92" t="str">
        <f t="shared" si="9"/>
        <v/>
      </c>
      <c r="K222" s="92" t="str">
        <f t="shared" si="10"/>
        <v/>
      </c>
    </row>
    <row r="223" spans="5:11" x14ac:dyDescent="0.15">
      <c r="E223" s="92" t="str">
        <f t="shared" si="9"/>
        <v/>
      </c>
      <c r="K223" s="92" t="str">
        <f t="shared" si="10"/>
        <v/>
      </c>
    </row>
    <row r="224" spans="5:11" x14ac:dyDescent="0.15">
      <c r="E224" s="92" t="str">
        <f t="shared" si="9"/>
        <v/>
      </c>
      <c r="K224" s="92" t="str">
        <f t="shared" si="10"/>
        <v/>
      </c>
    </row>
    <row r="225" spans="5:11" x14ac:dyDescent="0.15">
      <c r="E225" s="92" t="str">
        <f t="shared" si="9"/>
        <v/>
      </c>
      <c r="K225" s="92" t="str">
        <f t="shared" si="10"/>
        <v/>
      </c>
    </row>
    <row r="226" spans="5:11" x14ac:dyDescent="0.15">
      <c r="E226" s="92" t="str">
        <f t="shared" si="9"/>
        <v/>
      </c>
      <c r="K226" s="92" t="str">
        <f t="shared" si="10"/>
        <v/>
      </c>
    </row>
    <row r="227" spans="5:11" x14ac:dyDescent="0.15">
      <c r="E227" s="92" t="str">
        <f t="shared" si="9"/>
        <v/>
      </c>
      <c r="K227" s="92" t="str">
        <f t="shared" si="10"/>
        <v/>
      </c>
    </row>
    <row r="228" spans="5:11" x14ac:dyDescent="0.15">
      <c r="E228" s="92" t="str">
        <f t="shared" si="9"/>
        <v/>
      </c>
      <c r="K228" s="92" t="str">
        <f t="shared" si="10"/>
        <v/>
      </c>
    </row>
    <row r="229" spans="5:11" x14ac:dyDescent="0.15">
      <c r="E229" s="92" t="str">
        <f t="shared" si="9"/>
        <v/>
      </c>
      <c r="K229" s="92" t="str">
        <f t="shared" si="10"/>
        <v/>
      </c>
    </row>
    <row r="230" spans="5:11" x14ac:dyDescent="0.15">
      <c r="E230" s="92" t="str">
        <f t="shared" si="9"/>
        <v/>
      </c>
      <c r="K230" s="92" t="str">
        <f t="shared" si="10"/>
        <v/>
      </c>
    </row>
    <row r="231" spans="5:11" x14ac:dyDescent="0.15">
      <c r="E231" s="92" t="str">
        <f t="shared" si="9"/>
        <v/>
      </c>
      <c r="K231" s="92" t="str">
        <f t="shared" si="10"/>
        <v/>
      </c>
    </row>
    <row r="232" spans="5:11" x14ac:dyDescent="0.15">
      <c r="E232" s="92" t="str">
        <f t="shared" si="9"/>
        <v/>
      </c>
      <c r="K232" s="92" t="str">
        <f t="shared" si="10"/>
        <v/>
      </c>
    </row>
    <row r="233" spans="5:11" x14ac:dyDescent="0.15">
      <c r="E233" s="92" t="str">
        <f t="shared" si="9"/>
        <v/>
      </c>
      <c r="K233" s="92" t="str">
        <f t="shared" si="10"/>
        <v/>
      </c>
    </row>
    <row r="234" spans="5:11" x14ac:dyDescent="0.15">
      <c r="E234" s="92" t="str">
        <f t="shared" si="9"/>
        <v/>
      </c>
      <c r="K234" s="92" t="str">
        <f t="shared" si="10"/>
        <v/>
      </c>
    </row>
    <row r="235" spans="5:11" x14ac:dyDescent="0.15">
      <c r="E235" s="92" t="str">
        <f t="shared" si="9"/>
        <v/>
      </c>
      <c r="K235" s="92" t="str">
        <f t="shared" si="10"/>
        <v/>
      </c>
    </row>
    <row r="236" spans="5:11" x14ac:dyDescent="0.15">
      <c r="E236" s="92" t="str">
        <f t="shared" si="9"/>
        <v/>
      </c>
      <c r="K236" s="92" t="str">
        <f t="shared" si="10"/>
        <v/>
      </c>
    </row>
    <row r="237" spans="5:11" x14ac:dyDescent="0.15">
      <c r="E237" s="92" t="str">
        <f t="shared" si="9"/>
        <v/>
      </c>
      <c r="K237" s="92" t="str">
        <f t="shared" si="10"/>
        <v/>
      </c>
    </row>
    <row r="238" spans="5:11" x14ac:dyDescent="0.15">
      <c r="E238" s="92" t="str">
        <f t="shared" si="9"/>
        <v/>
      </c>
      <c r="K238" s="92" t="str">
        <f t="shared" si="10"/>
        <v/>
      </c>
    </row>
    <row r="239" spans="5:11" x14ac:dyDescent="0.15">
      <c r="E239" s="92" t="str">
        <f t="shared" si="9"/>
        <v/>
      </c>
      <c r="K239" s="92" t="str">
        <f t="shared" si="10"/>
        <v/>
      </c>
    </row>
    <row r="240" spans="5:11" x14ac:dyDescent="0.15">
      <c r="E240" s="92" t="str">
        <f t="shared" si="9"/>
        <v/>
      </c>
      <c r="K240" s="92" t="str">
        <f t="shared" si="10"/>
        <v/>
      </c>
    </row>
    <row r="241" spans="5:11" x14ac:dyDescent="0.15">
      <c r="E241" s="92" t="str">
        <f t="shared" si="9"/>
        <v/>
      </c>
      <c r="K241" s="92" t="str">
        <f t="shared" si="10"/>
        <v/>
      </c>
    </row>
    <row r="242" spans="5:11" x14ac:dyDescent="0.15">
      <c r="E242" s="92" t="str">
        <f t="shared" si="9"/>
        <v/>
      </c>
      <c r="K242" s="92" t="str">
        <f t="shared" si="10"/>
        <v/>
      </c>
    </row>
    <row r="243" spans="5:11" x14ac:dyDescent="0.15">
      <c r="E243" s="92" t="str">
        <f t="shared" si="9"/>
        <v/>
      </c>
      <c r="K243" s="92" t="str">
        <f t="shared" si="10"/>
        <v/>
      </c>
    </row>
    <row r="244" spans="5:11" x14ac:dyDescent="0.15">
      <c r="E244" s="92" t="str">
        <f t="shared" si="9"/>
        <v/>
      </c>
      <c r="K244" s="92" t="str">
        <f t="shared" si="10"/>
        <v/>
      </c>
    </row>
    <row r="245" spans="5:11" x14ac:dyDescent="0.15">
      <c r="E245" s="92" t="str">
        <f t="shared" si="9"/>
        <v/>
      </c>
      <c r="K245" s="92" t="str">
        <f t="shared" si="10"/>
        <v/>
      </c>
    </row>
    <row r="246" spans="5:11" x14ac:dyDescent="0.15">
      <c r="E246" s="92" t="str">
        <f t="shared" si="9"/>
        <v/>
      </c>
      <c r="K246" s="92" t="str">
        <f t="shared" si="10"/>
        <v/>
      </c>
    </row>
    <row r="247" spans="5:11" x14ac:dyDescent="0.15">
      <c r="E247" s="92" t="str">
        <f t="shared" si="9"/>
        <v/>
      </c>
      <c r="K247" s="92" t="str">
        <f t="shared" si="10"/>
        <v/>
      </c>
    </row>
    <row r="248" spans="5:11" x14ac:dyDescent="0.15">
      <c r="E248" s="92" t="str">
        <f t="shared" si="9"/>
        <v/>
      </c>
      <c r="K248" s="92" t="str">
        <f t="shared" si="10"/>
        <v/>
      </c>
    </row>
    <row r="249" spans="5:11" x14ac:dyDescent="0.15">
      <c r="E249" s="92" t="str">
        <f t="shared" si="9"/>
        <v/>
      </c>
      <c r="K249" s="92" t="str">
        <f t="shared" si="10"/>
        <v/>
      </c>
    </row>
    <row r="250" spans="5:11" x14ac:dyDescent="0.15">
      <c r="E250" s="92" t="str">
        <f t="shared" si="9"/>
        <v/>
      </c>
      <c r="K250" s="92" t="str">
        <f t="shared" si="10"/>
        <v/>
      </c>
    </row>
    <row r="251" spans="5:11" x14ac:dyDescent="0.15">
      <c r="E251" s="92" t="str">
        <f t="shared" si="9"/>
        <v/>
      </c>
      <c r="K251" s="92" t="str">
        <f t="shared" si="10"/>
        <v/>
      </c>
    </row>
    <row r="252" spans="5:11" x14ac:dyDescent="0.15">
      <c r="E252" s="92" t="str">
        <f t="shared" si="9"/>
        <v/>
      </c>
      <c r="K252" s="92" t="str">
        <f t="shared" si="10"/>
        <v/>
      </c>
    </row>
    <row r="253" spans="5:11" x14ac:dyDescent="0.15">
      <c r="E253" s="92" t="str">
        <f t="shared" si="9"/>
        <v/>
      </c>
      <c r="K253" s="92" t="str">
        <f t="shared" si="10"/>
        <v/>
      </c>
    </row>
    <row r="254" spans="5:11" x14ac:dyDescent="0.15">
      <c r="E254" s="92" t="str">
        <f t="shared" si="9"/>
        <v/>
      </c>
      <c r="K254" s="92" t="str">
        <f t="shared" si="10"/>
        <v/>
      </c>
    </row>
    <row r="255" spans="5:11" x14ac:dyDescent="0.15">
      <c r="E255" s="92" t="str">
        <f t="shared" si="9"/>
        <v/>
      </c>
      <c r="K255" s="92" t="str">
        <f t="shared" si="10"/>
        <v/>
      </c>
    </row>
    <row r="256" spans="5:11" x14ac:dyDescent="0.15">
      <c r="E256" s="92" t="str">
        <f t="shared" si="9"/>
        <v/>
      </c>
      <c r="K256" s="92" t="str">
        <f t="shared" si="10"/>
        <v/>
      </c>
    </row>
    <row r="257" spans="5:11" x14ac:dyDescent="0.15">
      <c r="E257" s="92" t="str">
        <f t="shared" si="9"/>
        <v/>
      </c>
      <c r="K257" s="92" t="str">
        <f t="shared" si="10"/>
        <v/>
      </c>
    </row>
    <row r="258" spans="5:11" x14ac:dyDescent="0.15">
      <c r="E258" s="92" t="str">
        <f t="shared" si="9"/>
        <v/>
      </c>
      <c r="K258" s="92" t="str">
        <f t="shared" si="10"/>
        <v/>
      </c>
    </row>
    <row r="259" spans="5:11" x14ac:dyDescent="0.15">
      <c r="E259" s="92" t="str">
        <f t="shared" si="9"/>
        <v/>
      </c>
      <c r="K259" s="92" t="str">
        <f t="shared" si="10"/>
        <v/>
      </c>
    </row>
    <row r="260" spans="5:11" x14ac:dyDescent="0.15">
      <c r="E260" s="92" t="str">
        <f t="shared" si="9"/>
        <v/>
      </c>
      <c r="K260" s="92" t="str">
        <f t="shared" si="10"/>
        <v/>
      </c>
    </row>
    <row r="261" spans="5:11" x14ac:dyDescent="0.15">
      <c r="E261" s="92" t="str">
        <f t="shared" si="9"/>
        <v/>
      </c>
      <c r="K261" s="92" t="str">
        <f t="shared" si="10"/>
        <v/>
      </c>
    </row>
    <row r="262" spans="5:11" x14ac:dyDescent="0.15">
      <c r="E262" s="92" t="str">
        <f t="shared" si="9"/>
        <v/>
      </c>
      <c r="K262" s="92" t="str">
        <f t="shared" si="10"/>
        <v/>
      </c>
    </row>
    <row r="263" spans="5:11" x14ac:dyDescent="0.15">
      <c r="E263" s="92" t="str">
        <f t="shared" si="9"/>
        <v/>
      </c>
      <c r="K263" s="92" t="str">
        <f t="shared" si="10"/>
        <v/>
      </c>
    </row>
    <row r="264" spans="5:11" x14ac:dyDescent="0.15">
      <c r="E264" s="92" t="str">
        <f t="shared" si="9"/>
        <v/>
      </c>
      <c r="K264" s="92" t="str">
        <f t="shared" si="10"/>
        <v/>
      </c>
    </row>
    <row r="265" spans="5:11" x14ac:dyDescent="0.15">
      <c r="E265" s="92" t="str">
        <f t="shared" si="9"/>
        <v/>
      </c>
      <c r="K265" s="92" t="str">
        <f t="shared" si="10"/>
        <v/>
      </c>
    </row>
    <row r="266" spans="5:11" x14ac:dyDescent="0.15">
      <c r="E266" s="92" t="str">
        <f t="shared" si="9"/>
        <v/>
      </c>
      <c r="K266" s="92" t="str">
        <f t="shared" si="10"/>
        <v/>
      </c>
    </row>
    <row r="267" spans="5:11" x14ac:dyDescent="0.15">
      <c r="E267" s="92" t="str">
        <f t="shared" si="9"/>
        <v/>
      </c>
      <c r="K267" s="92" t="str">
        <f t="shared" si="10"/>
        <v/>
      </c>
    </row>
    <row r="268" spans="5:11" x14ac:dyDescent="0.15">
      <c r="E268" s="92" t="str">
        <f t="shared" si="9"/>
        <v/>
      </c>
      <c r="K268" s="92" t="str">
        <f t="shared" si="10"/>
        <v/>
      </c>
    </row>
    <row r="269" spans="5:11" x14ac:dyDescent="0.15">
      <c r="K269" s="92" t="str">
        <f t="shared" si="10"/>
        <v/>
      </c>
    </row>
    <row r="270" spans="5:11" x14ac:dyDescent="0.15">
      <c r="K270" s="92" t="str">
        <f t="shared" si="10"/>
        <v/>
      </c>
    </row>
    <row r="271" spans="5:11" x14ac:dyDescent="0.15">
      <c r="K271" s="92" t="str">
        <f t="shared" si="10"/>
        <v/>
      </c>
    </row>
    <row r="272" spans="5:11" x14ac:dyDescent="0.15">
      <c r="K272" s="92" t="str">
        <f t="shared" si="10"/>
        <v/>
      </c>
    </row>
    <row r="273" spans="11:11" x14ac:dyDescent="0.15">
      <c r="K273" s="92" t="str">
        <f t="shared" ref="K273:K336" si="11">IF(J273="","",J273+K272)</f>
        <v/>
      </c>
    </row>
    <row r="274" spans="11:11" x14ac:dyDescent="0.15">
      <c r="K274" s="92" t="str">
        <f t="shared" si="11"/>
        <v/>
      </c>
    </row>
    <row r="275" spans="11:11" x14ac:dyDescent="0.15">
      <c r="K275" s="92" t="str">
        <f t="shared" si="11"/>
        <v/>
      </c>
    </row>
    <row r="276" spans="11:11" x14ac:dyDescent="0.15">
      <c r="K276" s="92" t="str">
        <f t="shared" si="11"/>
        <v/>
      </c>
    </row>
    <row r="277" spans="11:11" x14ac:dyDescent="0.15">
      <c r="K277" s="92" t="str">
        <f t="shared" si="11"/>
        <v/>
      </c>
    </row>
    <row r="278" spans="11:11" x14ac:dyDescent="0.15">
      <c r="K278" s="92" t="str">
        <f t="shared" si="11"/>
        <v/>
      </c>
    </row>
    <row r="279" spans="11:11" x14ac:dyDescent="0.15">
      <c r="K279" s="92" t="str">
        <f t="shared" si="11"/>
        <v/>
      </c>
    </row>
    <row r="280" spans="11:11" x14ac:dyDescent="0.15">
      <c r="K280" s="92" t="str">
        <f t="shared" si="11"/>
        <v/>
      </c>
    </row>
    <row r="281" spans="11:11" x14ac:dyDescent="0.15">
      <c r="K281" s="92" t="str">
        <f t="shared" si="11"/>
        <v/>
      </c>
    </row>
    <row r="282" spans="11:11" x14ac:dyDescent="0.15">
      <c r="K282" s="92" t="str">
        <f t="shared" si="11"/>
        <v/>
      </c>
    </row>
    <row r="283" spans="11:11" x14ac:dyDescent="0.15">
      <c r="K283" s="92" t="str">
        <f t="shared" si="11"/>
        <v/>
      </c>
    </row>
    <row r="284" spans="11:11" x14ac:dyDescent="0.15">
      <c r="K284" s="92" t="str">
        <f t="shared" si="11"/>
        <v/>
      </c>
    </row>
    <row r="285" spans="11:11" x14ac:dyDescent="0.15">
      <c r="K285" s="92" t="str">
        <f t="shared" si="11"/>
        <v/>
      </c>
    </row>
    <row r="286" spans="11:11" x14ac:dyDescent="0.15">
      <c r="K286" s="92" t="str">
        <f t="shared" si="11"/>
        <v/>
      </c>
    </row>
    <row r="287" spans="11:11" x14ac:dyDescent="0.15">
      <c r="K287" s="92" t="str">
        <f t="shared" si="11"/>
        <v/>
      </c>
    </row>
    <row r="288" spans="11:11" x14ac:dyDescent="0.15">
      <c r="K288" s="92" t="str">
        <f t="shared" si="11"/>
        <v/>
      </c>
    </row>
    <row r="289" spans="11:11" x14ac:dyDescent="0.15">
      <c r="K289" s="92" t="str">
        <f t="shared" si="11"/>
        <v/>
      </c>
    </row>
    <row r="290" spans="11:11" x14ac:dyDescent="0.15">
      <c r="K290" s="92" t="str">
        <f t="shared" si="11"/>
        <v/>
      </c>
    </row>
    <row r="291" spans="11:11" x14ac:dyDescent="0.15">
      <c r="K291" s="92" t="str">
        <f t="shared" si="11"/>
        <v/>
      </c>
    </row>
    <row r="292" spans="11:11" x14ac:dyDescent="0.15">
      <c r="K292" s="92" t="str">
        <f t="shared" si="11"/>
        <v/>
      </c>
    </row>
    <row r="293" spans="11:11" x14ac:dyDescent="0.15">
      <c r="K293" s="92" t="str">
        <f t="shared" si="11"/>
        <v/>
      </c>
    </row>
    <row r="294" spans="11:11" x14ac:dyDescent="0.15">
      <c r="K294" s="92" t="str">
        <f t="shared" si="11"/>
        <v/>
      </c>
    </row>
    <row r="295" spans="11:11" x14ac:dyDescent="0.15">
      <c r="K295" s="92" t="str">
        <f t="shared" si="11"/>
        <v/>
      </c>
    </row>
    <row r="296" spans="11:11" x14ac:dyDescent="0.15">
      <c r="K296" s="92" t="str">
        <f t="shared" si="11"/>
        <v/>
      </c>
    </row>
    <row r="297" spans="11:11" x14ac:dyDescent="0.15">
      <c r="K297" s="92" t="str">
        <f t="shared" si="11"/>
        <v/>
      </c>
    </row>
    <row r="298" spans="11:11" x14ac:dyDescent="0.15">
      <c r="K298" s="92" t="str">
        <f t="shared" si="11"/>
        <v/>
      </c>
    </row>
    <row r="299" spans="11:11" x14ac:dyDescent="0.15">
      <c r="K299" s="92" t="str">
        <f t="shared" si="11"/>
        <v/>
      </c>
    </row>
    <row r="300" spans="11:11" x14ac:dyDescent="0.15">
      <c r="K300" s="92" t="str">
        <f t="shared" si="11"/>
        <v/>
      </c>
    </row>
    <row r="301" spans="11:11" x14ac:dyDescent="0.15">
      <c r="K301" s="92" t="str">
        <f t="shared" si="11"/>
        <v/>
      </c>
    </row>
    <row r="302" spans="11:11" x14ac:dyDescent="0.15">
      <c r="K302" s="92" t="str">
        <f t="shared" si="11"/>
        <v/>
      </c>
    </row>
    <row r="303" spans="11:11" x14ac:dyDescent="0.15">
      <c r="K303" s="92" t="str">
        <f t="shared" si="11"/>
        <v/>
      </c>
    </row>
    <row r="304" spans="11:11" x14ac:dyDescent="0.15">
      <c r="K304" s="92" t="str">
        <f t="shared" si="11"/>
        <v/>
      </c>
    </row>
    <row r="305" spans="11:11" x14ac:dyDescent="0.15">
      <c r="K305" s="92" t="str">
        <f t="shared" si="11"/>
        <v/>
      </c>
    </row>
    <row r="306" spans="11:11" x14ac:dyDescent="0.15">
      <c r="K306" s="92" t="str">
        <f t="shared" si="11"/>
        <v/>
      </c>
    </row>
    <row r="307" spans="11:11" x14ac:dyDescent="0.15">
      <c r="K307" s="92" t="str">
        <f t="shared" si="11"/>
        <v/>
      </c>
    </row>
    <row r="308" spans="11:11" x14ac:dyDescent="0.15">
      <c r="K308" s="92" t="str">
        <f t="shared" si="11"/>
        <v/>
      </c>
    </row>
    <row r="309" spans="11:11" x14ac:dyDescent="0.15">
      <c r="K309" s="92" t="str">
        <f t="shared" si="11"/>
        <v/>
      </c>
    </row>
    <row r="310" spans="11:11" x14ac:dyDescent="0.15">
      <c r="K310" s="92" t="str">
        <f t="shared" si="11"/>
        <v/>
      </c>
    </row>
    <row r="311" spans="11:11" x14ac:dyDescent="0.15">
      <c r="K311" s="92" t="str">
        <f t="shared" si="11"/>
        <v/>
      </c>
    </row>
    <row r="312" spans="11:11" x14ac:dyDescent="0.15">
      <c r="K312" s="92" t="str">
        <f t="shared" si="11"/>
        <v/>
      </c>
    </row>
    <row r="313" spans="11:11" x14ac:dyDescent="0.15">
      <c r="K313" s="92" t="str">
        <f t="shared" si="11"/>
        <v/>
      </c>
    </row>
    <row r="314" spans="11:11" x14ac:dyDescent="0.15">
      <c r="K314" s="92" t="str">
        <f t="shared" si="11"/>
        <v/>
      </c>
    </row>
    <row r="315" spans="11:11" x14ac:dyDescent="0.15">
      <c r="K315" s="92" t="str">
        <f t="shared" si="11"/>
        <v/>
      </c>
    </row>
    <row r="316" spans="11:11" x14ac:dyDescent="0.15">
      <c r="K316" s="92" t="str">
        <f t="shared" si="11"/>
        <v/>
      </c>
    </row>
    <row r="317" spans="11:11" x14ac:dyDescent="0.15">
      <c r="K317" s="92" t="str">
        <f t="shared" si="11"/>
        <v/>
      </c>
    </row>
    <row r="318" spans="11:11" x14ac:dyDescent="0.15">
      <c r="K318" s="92" t="str">
        <f t="shared" si="11"/>
        <v/>
      </c>
    </row>
    <row r="319" spans="11:11" x14ac:dyDescent="0.15">
      <c r="K319" s="92" t="str">
        <f t="shared" si="11"/>
        <v/>
      </c>
    </row>
    <row r="320" spans="11:11" x14ac:dyDescent="0.15">
      <c r="K320" s="92" t="str">
        <f t="shared" si="11"/>
        <v/>
      </c>
    </row>
    <row r="321" spans="11:11" x14ac:dyDescent="0.15">
      <c r="K321" s="92" t="str">
        <f t="shared" si="11"/>
        <v/>
      </c>
    </row>
    <row r="322" spans="11:11" x14ac:dyDescent="0.15">
      <c r="K322" s="92" t="str">
        <f t="shared" si="11"/>
        <v/>
      </c>
    </row>
    <row r="323" spans="11:11" x14ac:dyDescent="0.15">
      <c r="K323" s="92" t="str">
        <f t="shared" si="11"/>
        <v/>
      </c>
    </row>
    <row r="324" spans="11:11" x14ac:dyDescent="0.15">
      <c r="K324" s="92" t="str">
        <f t="shared" si="11"/>
        <v/>
      </c>
    </row>
    <row r="325" spans="11:11" x14ac:dyDescent="0.15">
      <c r="K325" s="92" t="str">
        <f t="shared" si="11"/>
        <v/>
      </c>
    </row>
    <row r="326" spans="11:11" x14ac:dyDescent="0.15">
      <c r="K326" s="92" t="str">
        <f t="shared" si="11"/>
        <v/>
      </c>
    </row>
    <row r="327" spans="11:11" x14ac:dyDescent="0.15">
      <c r="K327" s="92" t="str">
        <f t="shared" si="11"/>
        <v/>
      </c>
    </row>
    <row r="328" spans="11:11" x14ac:dyDescent="0.15">
      <c r="K328" s="92" t="str">
        <f t="shared" si="11"/>
        <v/>
      </c>
    </row>
    <row r="329" spans="11:11" x14ac:dyDescent="0.15">
      <c r="K329" s="92" t="str">
        <f t="shared" si="11"/>
        <v/>
      </c>
    </row>
    <row r="330" spans="11:11" x14ac:dyDescent="0.15">
      <c r="K330" s="92" t="str">
        <f t="shared" si="11"/>
        <v/>
      </c>
    </row>
    <row r="331" spans="11:11" x14ac:dyDescent="0.15">
      <c r="K331" s="92" t="str">
        <f t="shared" si="11"/>
        <v/>
      </c>
    </row>
    <row r="332" spans="11:11" x14ac:dyDescent="0.15">
      <c r="K332" s="92" t="str">
        <f t="shared" si="11"/>
        <v/>
      </c>
    </row>
    <row r="333" spans="11:11" x14ac:dyDescent="0.15">
      <c r="K333" s="92" t="str">
        <f t="shared" si="11"/>
        <v/>
      </c>
    </row>
    <row r="334" spans="11:11" x14ac:dyDescent="0.15">
      <c r="K334" s="92" t="str">
        <f t="shared" si="11"/>
        <v/>
      </c>
    </row>
    <row r="335" spans="11:11" x14ac:dyDescent="0.15">
      <c r="K335" s="92" t="str">
        <f t="shared" si="11"/>
        <v/>
      </c>
    </row>
    <row r="336" spans="11:11" x14ac:dyDescent="0.15">
      <c r="K336" s="92" t="str">
        <f t="shared" si="11"/>
        <v/>
      </c>
    </row>
    <row r="337" spans="11:11" x14ac:dyDescent="0.15">
      <c r="K337" s="92" t="str">
        <f t="shared" ref="K337:K348" si="12">IF(J337="","",J337+K336)</f>
        <v/>
      </c>
    </row>
    <row r="338" spans="11:11" x14ac:dyDescent="0.15">
      <c r="K338" s="92" t="str">
        <f t="shared" si="12"/>
        <v/>
      </c>
    </row>
    <row r="339" spans="11:11" x14ac:dyDescent="0.15">
      <c r="K339" s="92" t="str">
        <f t="shared" si="12"/>
        <v/>
      </c>
    </row>
    <row r="340" spans="11:11" x14ac:dyDescent="0.15">
      <c r="K340" s="92" t="str">
        <f t="shared" si="12"/>
        <v/>
      </c>
    </row>
    <row r="341" spans="11:11" x14ac:dyDescent="0.15">
      <c r="K341" s="92" t="str">
        <f t="shared" si="12"/>
        <v/>
      </c>
    </row>
    <row r="342" spans="11:11" x14ac:dyDescent="0.15">
      <c r="K342" s="92" t="str">
        <f t="shared" si="12"/>
        <v/>
      </c>
    </row>
    <row r="343" spans="11:11" x14ac:dyDescent="0.15">
      <c r="K343" s="92" t="str">
        <f t="shared" si="12"/>
        <v/>
      </c>
    </row>
    <row r="344" spans="11:11" x14ac:dyDescent="0.15">
      <c r="K344" s="92" t="str">
        <f t="shared" si="12"/>
        <v/>
      </c>
    </row>
    <row r="345" spans="11:11" x14ac:dyDescent="0.15">
      <c r="K345" s="92" t="str">
        <f t="shared" si="12"/>
        <v/>
      </c>
    </row>
    <row r="346" spans="11:11" x14ac:dyDescent="0.15">
      <c r="K346" s="92" t="str">
        <f t="shared" si="12"/>
        <v/>
      </c>
    </row>
    <row r="347" spans="11:11" x14ac:dyDescent="0.15">
      <c r="K347" s="92" t="str">
        <f t="shared" si="12"/>
        <v/>
      </c>
    </row>
    <row r="348" spans="11:11" x14ac:dyDescent="0.15">
      <c r="K348" s="92" t="str">
        <f t="shared" si="12"/>
        <v/>
      </c>
    </row>
  </sheetData>
  <mergeCells count="2">
    <mergeCell ref="A6:E6"/>
    <mergeCell ref="G6:K6"/>
  </mergeCells>
  <phoneticPr fontId="3"/>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theme="5" tint="0.59999389629810485"/>
  </sheetPr>
  <dimension ref="A1:R25"/>
  <sheetViews>
    <sheetView topLeftCell="E1" workbookViewId="0">
      <pane ySplit="5" topLeftCell="A6" activePane="bottomLeft" state="frozen"/>
      <selection pane="bottomLeft" activeCell="F26" sqref="F26"/>
    </sheetView>
  </sheetViews>
  <sheetFormatPr defaultRowHeight="13.5" x14ac:dyDescent="0.15"/>
  <cols>
    <col min="1" max="1" width="10.5" customWidth="1"/>
    <col min="2" max="2" width="5.875" customWidth="1"/>
    <col min="4" max="4" width="12.75" customWidth="1"/>
    <col min="5" max="5" width="3.375" customWidth="1"/>
    <col min="6" max="6" width="9.125" customWidth="1"/>
    <col min="7" max="7" width="13" style="103" customWidth="1"/>
    <col min="8" max="8" width="14.375" customWidth="1"/>
    <col min="9" max="9" width="15.5" style="775" customWidth="1"/>
    <col min="10" max="10" width="18" style="92" customWidth="1"/>
    <col min="11" max="11" width="1.25" customWidth="1"/>
    <col min="12" max="12" width="9.125" customWidth="1"/>
    <col min="13" max="13" width="13" style="103" customWidth="1"/>
    <col min="14" max="14" width="15.5" customWidth="1"/>
    <col min="15" max="15" width="15.5" style="778" customWidth="1"/>
    <col min="16" max="16" width="18" style="92" customWidth="1"/>
    <col min="17" max="18" width="12" hidden="1" customWidth="1"/>
  </cols>
  <sheetData>
    <row r="1" spans="1:18" x14ac:dyDescent="0.15">
      <c r="B1" s="567" t="s">
        <v>385</v>
      </c>
      <c r="C1" s="654" t="s">
        <v>2437</v>
      </c>
      <c r="D1" s="653" t="s">
        <v>2438</v>
      </c>
      <c r="E1" s="2"/>
      <c r="I1" s="763"/>
    </row>
    <row r="2" spans="1:18" ht="15" thickBot="1" x14ac:dyDescent="0.2">
      <c r="A2" s="737" t="s">
        <v>2453</v>
      </c>
      <c r="B2" s="738">
        <v>29</v>
      </c>
      <c r="C2" s="654">
        <v>261</v>
      </c>
      <c r="D2" s="653" t="s">
        <v>2435</v>
      </c>
      <c r="E2" s="2"/>
      <c r="G2" s="765" t="s">
        <v>2504</v>
      </c>
      <c r="I2" s="549" t="s">
        <v>2446</v>
      </c>
      <c r="J2" s="767">
        <f ca="1">NOW()</f>
        <v>45005.650250694445</v>
      </c>
    </row>
    <row r="3" spans="1:18" ht="14.25" thickBot="1" x14ac:dyDescent="0.2">
      <c r="A3" s="737"/>
      <c r="B3" s="738">
        <v>26</v>
      </c>
      <c r="C3" s="654">
        <v>262</v>
      </c>
      <c r="D3" s="653" t="s">
        <v>2436</v>
      </c>
      <c r="E3" s="2"/>
      <c r="H3" s="768"/>
      <c r="I3" s="769" t="s">
        <v>2447</v>
      </c>
      <c r="J3" s="770">
        <f>Q5-R5</f>
        <v>0</v>
      </c>
    </row>
    <row r="4" spans="1:18" x14ac:dyDescent="0.15">
      <c r="F4" s="1345" t="s">
        <v>2475</v>
      </c>
      <c r="G4" s="1346"/>
      <c r="H4" s="1347"/>
      <c r="I4" s="1347"/>
      <c r="J4" s="1348"/>
      <c r="L4" s="1342" t="s">
        <v>2476</v>
      </c>
      <c r="M4" s="1343"/>
      <c r="N4" s="1343"/>
      <c r="O4" s="1343"/>
      <c r="P4" s="1344"/>
      <c r="Q4" t="s">
        <v>2452</v>
      </c>
    </row>
    <row r="5" spans="1:18" x14ac:dyDescent="0.15">
      <c r="F5" s="762" t="s">
        <v>2451</v>
      </c>
      <c r="G5" s="764" t="s">
        <v>386</v>
      </c>
      <c r="H5" s="536" t="s">
        <v>2448</v>
      </c>
      <c r="I5" s="777" t="s">
        <v>2449</v>
      </c>
      <c r="J5" s="739" t="s">
        <v>384</v>
      </c>
      <c r="L5" s="762" t="s">
        <v>2451</v>
      </c>
      <c r="M5" s="764" t="s">
        <v>386</v>
      </c>
      <c r="N5" s="536" t="s">
        <v>2448</v>
      </c>
      <c r="O5" s="777" t="s">
        <v>2449</v>
      </c>
      <c r="P5" s="739" t="s">
        <v>384</v>
      </c>
      <c r="Q5" s="657">
        <f>SUM(J6:J100)</f>
        <v>6000000</v>
      </c>
      <c r="R5" s="657">
        <f>SUM(P6:P100)</f>
        <v>6000000</v>
      </c>
    </row>
    <row r="6" spans="1:18" x14ac:dyDescent="0.15">
      <c r="F6" t="s">
        <v>2502</v>
      </c>
      <c r="G6" s="103">
        <v>43089</v>
      </c>
      <c r="H6" t="s">
        <v>2501</v>
      </c>
      <c r="I6" s="776">
        <v>43453</v>
      </c>
      <c r="J6" s="92">
        <v>1000000</v>
      </c>
    </row>
    <row r="7" spans="1:18" x14ac:dyDescent="0.15">
      <c r="F7" t="s">
        <v>2472</v>
      </c>
      <c r="G7" s="103">
        <v>43185</v>
      </c>
      <c r="H7" t="s">
        <v>2500</v>
      </c>
      <c r="I7" s="776">
        <v>43549</v>
      </c>
      <c r="J7" s="92">
        <v>1000000</v>
      </c>
    </row>
    <row r="9" spans="1:18" x14ac:dyDescent="0.15">
      <c r="M9" s="103">
        <v>43276</v>
      </c>
      <c r="N9" t="s">
        <v>2711</v>
      </c>
      <c r="P9" s="92">
        <v>1000000</v>
      </c>
    </row>
    <row r="10" spans="1:18" x14ac:dyDescent="0.15">
      <c r="M10" s="103">
        <v>43409</v>
      </c>
      <c r="N10" t="s">
        <v>2598</v>
      </c>
      <c r="P10" s="92">
        <v>1000000</v>
      </c>
    </row>
    <row r="12" spans="1:18" x14ac:dyDescent="0.15">
      <c r="F12" t="s">
        <v>2774</v>
      </c>
      <c r="G12" s="103">
        <v>43539</v>
      </c>
      <c r="H12" t="s">
        <v>2775</v>
      </c>
      <c r="I12" s="776">
        <v>43904</v>
      </c>
      <c r="J12" s="92">
        <v>1000000</v>
      </c>
    </row>
    <row r="13" spans="1:18" x14ac:dyDescent="0.15">
      <c r="F13" t="s">
        <v>2774</v>
      </c>
      <c r="G13" s="103">
        <v>43551</v>
      </c>
      <c r="H13" t="s">
        <v>2775</v>
      </c>
      <c r="I13" s="776">
        <v>43916</v>
      </c>
      <c r="J13" s="92">
        <v>1000000</v>
      </c>
    </row>
    <row r="14" spans="1:18" x14ac:dyDescent="0.15">
      <c r="M14" s="103">
        <v>43619</v>
      </c>
      <c r="N14" t="s">
        <v>2801</v>
      </c>
      <c r="P14" s="92">
        <v>2000000</v>
      </c>
    </row>
    <row r="16" spans="1:18" x14ac:dyDescent="0.15">
      <c r="F16" t="s">
        <v>2897</v>
      </c>
      <c r="G16" s="103">
        <v>43865</v>
      </c>
      <c r="H16" t="s">
        <v>2775</v>
      </c>
      <c r="I16" s="776">
        <v>44230</v>
      </c>
      <c r="J16" s="92">
        <v>1000000</v>
      </c>
    </row>
    <row r="17" spans="6:16" x14ac:dyDescent="0.15">
      <c r="G17" s="103">
        <v>43879</v>
      </c>
      <c r="I17" s="776" t="s">
        <v>3028</v>
      </c>
      <c r="J17" s="92">
        <v>1000000</v>
      </c>
    </row>
    <row r="18" spans="6:16" x14ac:dyDescent="0.15">
      <c r="M18" s="103">
        <v>44168</v>
      </c>
      <c r="N18" t="s">
        <v>2801</v>
      </c>
      <c r="P18" s="92">
        <v>1000000</v>
      </c>
    </row>
    <row r="19" spans="6:16" x14ac:dyDescent="0.15">
      <c r="M19" s="103">
        <v>44186</v>
      </c>
      <c r="N19" t="s">
        <v>3094</v>
      </c>
      <c r="P19" s="92">
        <v>1000000</v>
      </c>
    </row>
    <row r="20" spans="6:16" x14ac:dyDescent="0.15">
      <c r="F20" t="s">
        <v>2899</v>
      </c>
    </row>
    <row r="25" spans="6:16" x14ac:dyDescent="0.15">
      <c r="F25" t="s">
        <v>3277</v>
      </c>
    </row>
  </sheetData>
  <mergeCells count="2">
    <mergeCell ref="L4:P4"/>
    <mergeCell ref="F4:J4"/>
  </mergeCells>
  <phoneticPr fontId="3"/>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pageSetUpPr fitToPage="1"/>
  </sheetPr>
  <dimension ref="B2:N436"/>
  <sheetViews>
    <sheetView topLeftCell="A252" workbookViewId="0">
      <selection activeCell="L437" sqref="L437"/>
    </sheetView>
  </sheetViews>
  <sheetFormatPr defaultRowHeight="24" customHeight="1" outlineLevelRow="1" x14ac:dyDescent="0.15"/>
  <cols>
    <col min="1" max="1" width="4.875" customWidth="1"/>
    <col min="2" max="2" width="30.5" customWidth="1"/>
    <col min="3" max="5" width="12.625" style="92" customWidth="1"/>
    <col min="6" max="6" width="7" customWidth="1"/>
    <col min="7" max="7" width="35.875" customWidth="1"/>
    <col min="8" max="10" width="15.125" style="92" customWidth="1"/>
    <col min="11" max="11" width="12.625" customWidth="1"/>
    <col min="12" max="12" width="14.375" style="567" customWidth="1"/>
  </cols>
  <sheetData>
    <row r="2" spans="2:12" s="59" customFormat="1" ht="18.75" customHeight="1" x14ac:dyDescent="0.15">
      <c r="B2" s="412" t="s">
        <v>1496</v>
      </c>
      <c r="C2" s="62"/>
      <c r="D2" s="62"/>
      <c r="E2" s="62"/>
      <c r="H2" s="62"/>
      <c r="I2" s="62"/>
      <c r="J2" s="62"/>
      <c r="L2" s="566"/>
    </row>
    <row r="3" spans="2:12" s="59" customFormat="1" ht="24" customHeight="1" x14ac:dyDescent="0.15">
      <c r="B3" s="1313" t="s">
        <v>381</v>
      </c>
      <c r="C3" s="1350" t="s">
        <v>382</v>
      </c>
      <c r="D3" s="1350" t="s">
        <v>383</v>
      </c>
      <c r="E3" s="1352" t="s">
        <v>384</v>
      </c>
      <c r="H3" s="62"/>
      <c r="I3" s="62"/>
      <c r="J3" s="62"/>
      <c r="L3" s="566"/>
    </row>
    <row r="4" spans="2:12" s="59" customFormat="1" ht="24" customHeight="1" x14ac:dyDescent="0.15">
      <c r="B4" s="1349"/>
      <c r="C4" s="1351"/>
      <c r="D4" s="1351"/>
      <c r="E4" s="1353"/>
      <c r="H4" s="62"/>
      <c r="I4" s="62"/>
      <c r="J4" s="62"/>
      <c r="L4" s="566"/>
    </row>
    <row r="5" spans="2:12" s="59" customFormat="1" ht="24" customHeight="1" x14ac:dyDescent="0.15">
      <c r="B5" s="67"/>
      <c r="C5" s="68"/>
      <c r="D5" s="68"/>
      <c r="E5" s="69"/>
      <c r="H5" s="62"/>
      <c r="I5" s="62"/>
      <c r="J5" s="62"/>
      <c r="L5" s="566"/>
    </row>
    <row r="6" spans="2:12" ht="24" customHeight="1" x14ac:dyDescent="0.15">
      <c r="B6" s="73" t="s">
        <v>387</v>
      </c>
      <c r="C6" s="74"/>
      <c r="D6" s="74">
        <v>556000</v>
      </c>
      <c r="E6" s="70">
        <f>SUM(C6:D6)</f>
        <v>556000</v>
      </c>
    </row>
    <row r="7" spans="2:12" ht="24" customHeight="1" x14ac:dyDescent="0.15">
      <c r="B7" s="83" t="s">
        <v>388</v>
      </c>
      <c r="C7" s="84"/>
      <c r="D7" s="84">
        <v>220000</v>
      </c>
      <c r="E7" s="77">
        <f t="shared" ref="E7:E12" si="0">SUM(C7:D7)</f>
        <v>220000</v>
      </c>
    </row>
    <row r="8" spans="2:12" ht="24" customHeight="1" x14ac:dyDescent="0.15">
      <c r="B8" s="83" t="s">
        <v>389</v>
      </c>
      <c r="C8" s="84"/>
      <c r="D8" s="84">
        <v>670000</v>
      </c>
      <c r="E8" s="77">
        <f t="shared" si="0"/>
        <v>670000</v>
      </c>
    </row>
    <row r="9" spans="2:12" ht="24" customHeight="1" x14ac:dyDescent="0.15">
      <c r="B9" s="83" t="s">
        <v>390</v>
      </c>
      <c r="C9" s="84"/>
      <c r="D9" s="84">
        <v>2368</v>
      </c>
      <c r="E9" s="77">
        <f t="shared" si="0"/>
        <v>2368</v>
      </c>
    </row>
    <row r="10" spans="2:12" ht="24" customHeight="1" x14ac:dyDescent="0.15">
      <c r="B10" s="83" t="s">
        <v>391</v>
      </c>
      <c r="C10" s="84"/>
      <c r="D10" s="84">
        <v>255000</v>
      </c>
      <c r="E10" s="77">
        <f t="shared" si="0"/>
        <v>255000</v>
      </c>
    </row>
    <row r="11" spans="2:12" ht="24" customHeight="1" x14ac:dyDescent="0.15">
      <c r="B11" s="83" t="s">
        <v>392</v>
      </c>
      <c r="C11" s="84"/>
      <c r="D11" s="84">
        <v>500000</v>
      </c>
      <c r="E11" s="77">
        <f t="shared" si="0"/>
        <v>500000</v>
      </c>
    </row>
    <row r="12" spans="2:12" ht="24" customHeight="1" x14ac:dyDescent="0.15">
      <c r="B12" s="85" t="s">
        <v>393</v>
      </c>
      <c r="C12" s="86"/>
      <c r="D12" s="86">
        <v>635020</v>
      </c>
      <c r="E12" s="87">
        <f t="shared" si="0"/>
        <v>635020</v>
      </c>
    </row>
    <row r="13" spans="2:12" ht="24" customHeight="1" x14ac:dyDescent="0.15">
      <c r="B13" s="88" t="s">
        <v>394</v>
      </c>
      <c r="C13" s="89"/>
      <c r="D13" s="89"/>
      <c r="E13" s="90">
        <f>SUM(E6:E12)</f>
        <v>2838388</v>
      </c>
    </row>
    <row r="14" spans="2:12" ht="24" customHeight="1" x14ac:dyDescent="0.15">
      <c r="B14" s="1313" t="s">
        <v>395</v>
      </c>
      <c r="C14" s="1350" t="s">
        <v>396</v>
      </c>
      <c r="D14" s="1350" t="s">
        <v>383</v>
      </c>
      <c r="E14" s="1352" t="s">
        <v>384</v>
      </c>
    </row>
    <row r="15" spans="2:12" ht="24" customHeight="1" x14ac:dyDescent="0.15">
      <c r="B15" s="1349"/>
      <c r="C15" s="1351"/>
      <c r="D15" s="1351"/>
      <c r="E15" s="1353"/>
    </row>
    <row r="16" spans="2:12" ht="24" customHeight="1" x14ac:dyDescent="0.15">
      <c r="B16" s="73" t="s">
        <v>397</v>
      </c>
      <c r="C16" s="74"/>
      <c r="D16" s="74">
        <v>1865695</v>
      </c>
      <c r="E16" s="70">
        <f>SUM(C16:D16)</f>
        <v>1865695</v>
      </c>
    </row>
    <row r="17" spans="2:6" ht="24" customHeight="1" x14ac:dyDescent="0.15">
      <c r="B17" s="83" t="s">
        <v>398</v>
      </c>
      <c r="C17" s="84"/>
      <c r="D17" s="84">
        <v>1890000</v>
      </c>
      <c r="E17" s="77">
        <f>SUM(C17:D17)</f>
        <v>1890000</v>
      </c>
    </row>
    <row r="18" spans="2:6" ht="24" customHeight="1" x14ac:dyDescent="0.15">
      <c r="B18" s="83" t="s">
        <v>399</v>
      </c>
      <c r="C18" s="84"/>
      <c r="D18" s="84">
        <v>691858</v>
      </c>
      <c r="E18" s="77">
        <f>SUM(C18:D18)</f>
        <v>691858</v>
      </c>
    </row>
    <row r="19" spans="2:6" ht="24" customHeight="1" x14ac:dyDescent="0.15">
      <c r="B19" s="83" t="s">
        <v>400</v>
      </c>
      <c r="C19" s="84"/>
      <c r="D19" s="84">
        <v>100000</v>
      </c>
      <c r="E19" s="77">
        <f>SUM(C19:D19)</f>
        <v>100000</v>
      </c>
    </row>
    <row r="20" spans="2:6" ht="24" customHeight="1" x14ac:dyDescent="0.15">
      <c r="B20" s="91" t="s">
        <v>401</v>
      </c>
      <c r="C20" s="86"/>
      <c r="D20" s="86">
        <v>340000</v>
      </c>
      <c r="E20" s="87">
        <f>SUM(C20:D20)</f>
        <v>340000</v>
      </c>
    </row>
    <row r="21" spans="2:6" ht="24" customHeight="1" x14ac:dyDescent="0.15">
      <c r="B21" s="88" t="s">
        <v>394</v>
      </c>
      <c r="C21" s="89"/>
      <c r="D21" s="89"/>
      <c r="E21" s="90">
        <f>SUM(E16:E20)</f>
        <v>4887553</v>
      </c>
    </row>
    <row r="23" spans="2:6" ht="24" customHeight="1" x14ac:dyDescent="0.15">
      <c r="B23" s="88" t="s">
        <v>402</v>
      </c>
      <c r="C23" s="89"/>
      <c r="D23" s="89"/>
      <c r="E23" s="90">
        <v>7450369</v>
      </c>
    </row>
    <row r="24" spans="2:6" ht="24" customHeight="1" x14ac:dyDescent="0.15">
      <c r="B24" s="88" t="s">
        <v>403</v>
      </c>
      <c r="C24" s="89"/>
      <c r="D24" s="89"/>
      <c r="E24" s="93">
        <v>5401204</v>
      </c>
      <c r="F24" s="1320"/>
    </row>
    <row r="25" spans="2:6" ht="24" customHeight="1" x14ac:dyDescent="0.15">
      <c r="B25" s="94" t="s">
        <v>404</v>
      </c>
      <c r="C25" s="89"/>
      <c r="D25" s="89"/>
      <c r="E25" s="89">
        <f>SUM(E23+E13-E21)</f>
        <v>5401204</v>
      </c>
      <c r="F25" s="1320"/>
    </row>
    <row r="27" spans="2:6" ht="24" customHeight="1" x14ac:dyDescent="0.15">
      <c r="B27" t="s">
        <v>1493</v>
      </c>
      <c r="E27" s="92">
        <v>0</v>
      </c>
    </row>
    <row r="28" spans="2:6" ht="24" customHeight="1" x14ac:dyDescent="0.15">
      <c r="B28" t="s">
        <v>1494</v>
      </c>
      <c r="E28" s="92">
        <f>SUM(D11)</f>
        <v>500000</v>
      </c>
    </row>
    <row r="29" spans="2:6" ht="24" customHeight="1" x14ac:dyDescent="0.15">
      <c r="B29" t="s">
        <v>1495</v>
      </c>
      <c r="E29" s="92">
        <f>SUM(D20)</f>
        <v>340000</v>
      </c>
    </row>
    <row r="30" spans="2:6" ht="24" customHeight="1" x14ac:dyDescent="0.15">
      <c r="B30" t="s">
        <v>1505</v>
      </c>
      <c r="E30" s="92">
        <f>E27+E28-E29</f>
        <v>160000</v>
      </c>
    </row>
    <row r="33" spans="2:6" ht="24" customHeight="1" x14ac:dyDescent="0.15">
      <c r="B33" s="412" t="s">
        <v>1497</v>
      </c>
      <c r="C33" s="62"/>
      <c r="D33" s="62"/>
      <c r="E33" s="62"/>
      <c r="F33" s="59"/>
    </row>
    <row r="34" spans="2:6" ht="24" customHeight="1" x14ac:dyDescent="0.15">
      <c r="B34" s="1313" t="s">
        <v>381</v>
      </c>
      <c r="C34" s="1350" t="s">
        <v>382</v>
      </c>
      <c r="D34" s="1350" t="s">
        <v>383</v>
      </c>
      <c r="E34" s="1352" t="s">
        <v>384</v>
      </c>
      <c r="F34" s="59"/>
    </row>
    <row r="35" spans="2:6" ht="24" customHeight="1" x14ac:dyDescent="0.15">
      <c r="B35" s="1349"/>
      <c r="C35" s="1351"/>
      <c r="D35" s="1351"/>
      <c r="E35" s="1353"/>
      <c r="F35" s="59"/>
    </row>
    <row r="36" spans="2:6" ht="24" customHeight="1" x14ac:dyDescent="0.15">
      <c r="B36" s="67"/>
      <c r="C36" s="68"/>
      <c r="D36" s="68"/>
      <c r="E36" s="69"/>
      <c r="F36" s="59"/>
    </row>
    <row r="37" spans="2:6" ht="24" customHeight="1" x14ac:dyDescent="0.15">
      <c r="B37" s="73" t="s">
        <v>387</v>
      </c>
      <c r="C37" s="74">
        <v>168200</v>
      </c>
      <c r="D37" s="74">
        <v>626000</v>
      </c>
      <c r="E37" s="70">
        <f>SUM(C37:D37)</f>
        <v>794200</v>
      </c>
    </row>
    <row r="38" spans="2:6" ht="24" customHeight="1" x14ac:dyDescent="0.15">
      <c r="B38" s="83" t="s">
        <v>388</v>
      </c>
      <c r="C38" s="84">
        <v>70000</v>
      </c>
      <c r="D38" s="84">
        <v>260000</v>
      </c>
      <c r="E38" s="77">
        <f t="shared" ref="E38:E43" si="1">SUM(C38:D38)</f>
        <v>330000</v>
      </c>
    </row>
    <row r="39" spans="2:6" ht="24" customHeight="1" x14ac:dyDescent="0.15">
      <c r="B39" s="83" t="s">
        <v>389</v>
      </c>
      <c r="C39" s="84">
        <v>35000</v>
      </c>
      <c r="D39" s="84">
        <v>475000</v>
      </c>
      <c r="E39" s="77">
        <f t="shared" si="1"/>
        <v>510000</v>
      </c>
    </row>
    <row r="40" spans="2:6" ht="24" customHeight="1" x14ac:dyDescent="0.15">
      <c r="B40" s="83" t="s">
        <v>390</v>
      </c>
      <c r="C40" s="84"/>
      <c r="D40" s="84">
        <v>1030</v>
      </c>
      <c r="E40" s="77">
        <f t="shared" si="1"/>
        <v>1030</v>
      </c>
    </row>
    <row r="41" spans="2:6" ht="24" customHeight="1" x14ac:dyDescent="0.15">
      <c r="B41" s="83" t="s">
        <v>391</v>
      </c>
      <c r="C41" s="84"/>
      <c r="D41" s="84">
        <v>120000</v>
      </c>
      <c r="E41" s="77">
        <f t="shared" si="1"/>
        <v>120000</v>
      </c>
    </row>
    <row r="42" spans="2:6" ht="24" customHeight="1" x14ac:dyDescent="0.15">
      <c r="B42" s="83" t="s">
        <v>392</v>
      </c>
      <c r="C42" s="84"/>
      <c r="D42" s="84">
        <v>970000</v>
      </c>
      <c r="E42" s="77">
        <f t="shared" si="1"/>
        <v>970000</v>
      </c>
    </row>
    <row r="43" spans="2:6" ht="24" customHeight="1" x14ac:dyDescent="0.15">
      <c r="B43" s="85" t="s">
        <v>393</v>
      </c>
      <c r="C43" s="86"/>
      <c r="D43" s="86"/>
      <c r="E43" s="87">
        <f t="shared" si="1"/>
        <v>0</v>
      </c>
    </row>
    <row r="44" spans="2:6" ht="24" customHeight="1" x14ac:dyDescent="0.15">
      <c r="B44" s="88" t="s">
        <v>394</v>
      </c>
      <c r="C44" s="89"/>
      <c r="D44" s="89"/>
      <c r="E44" s="90">
        <f>SUM(E37:E43)</f>
        <v>2725230</v>
      </c>
    </row>
    <row r="45" spans="2:6" ht="24" customHeight="1" x14ac:dyDescent="0.15">
      <c r="B45" s="1313" t="s">
        <v>395</v>
      </c>
      <c r="C45" s="1350" t="s">
        <v>396</v>
      </c>
      <c r="D45" s="1350" t="s">
        <v>383</v>
      </c>
      <c r="E45" s="1352" t="s">
        <v>384</v>
      </c>
    </row>
    <row r="46" spans="2:6" ht="24" customHeight="1" x14ac:dyDescent="0.15">
      <c r="B46" s="1349"/>
      <c r="C46" s="1351"/>
      <c r="D46" s="1351"/>
      <c r="E46" s="1353"/>
    </row>
    <row r="47" spans="2:6" ht="24" customHeight="1" x14ac:dyDescent="0.15">
      <c r="B47" s="73" t="s">
        <v>397</v>
      </c>
      <c r="C47" s="74"/>
      <c r="D47" s="74">
        <v>428340</v>
      </c>
      <c r="E47" s="70">
        <f>SUM(C47:D47)</f>
        <v>428340</v>
      </c>
    </row>
    <row r="48" spans="2:6" ht="24" customHeight="1" x14ac:dyDescent="0.15">
      <c r="B48" s="83" t="s">
        <v>398</v>
      </c>
      <c r="C48" s="84"/>
      <c r="D48" s="84">
        <v>480000</v>
      </c>
      <c r="E48" s="77">
        <f>SUM(C48:D48)</f>
        <v>480000</v>
      </c>
    </row>
    <row r="49" spans="2:6" ht="24" customHeight="1" x14ac:dyDescent="0.15">
      <c r="B49" s="83" t="s">
        <v>399</v>
      </c>
      <c r="C49" s="84"/>
      <c r="D49" s="84">
        <v>1155</v>
      </c>
      <c r="E49" s="77">
        <f>SUM(C49:D49)</f>
        <v>1155</v>
      </c>
    </row>
    <row r="50" spans="2:6" ht="24" customHeight="1" x14ac:dyDescent="0.15">
      <c r="B50" s="83" t="s">
        <v>400</v>
      </c>
      <c r="C50" s="84">
        <v>155000</v>
      </c>
      <c r="D50" s="84">
        <v>120000</v>
      </c>
      <c r="E50" s="77">
        <f>SUM(C50:D50)</f>
        <v>275000</v>
      </c>
    </row>
    <row r="51" spans="2:6" ht="24" customHeight="1" x14ac:dyDescent="0.15">
      <c r="B51" s="91" t="s">
        <v>401</v>
      </c>
      <c r="C51" s="86"/>
      <c r="D51" s="86">
        <v>530000</v>
      </c>
      <c r="E51" s="87">
        <f>SUM(C51:D51)</f>
        <v>530000</v>
      </c>
    </row>
    <row r="52" spans="2:6" ht="24" customHeight="1" x14ac:dyDescent="0.15">
      <c r="B52" s="88" t="s">
        <v>394</v>
      </c>
      <c r="C52" s="89"/>
      <c r="D52" s="89"/>
      <c r="E52" s="90">
        <f>SUM(E47:E51)</f>
        <v>1714495</v>
      </c>
    </row>
    <row r="54" spans="2:6" ht="24" customHeight="1" x14ac:dyDescent="0.15">
      <c r="B54" s="88" t="s">
        <v>402</v>
      </c>
      <c r="C54" s="89"/>
      <c r="D54" s="89"/>
      <c r="E54" s="90">
        <v>5401204</v>
      </c>
    </row>
    <row r="55" spans="2:6" ht="24" customHeight="1" x14ac:dyDescent="0.15">
      <c r="B55" s="88" t="s">
        <v>403</v>
      </c>
      <c r="C55" s="89"/>
      <c r="D55" s="89"/>
      <c r="E55" s="93">
        <v>6411939</v>
      </c>
      <c r="F55" s="1320"/>
    </row>
    <row r="56" spans="2:6" ht="24" customHeight="1" x14ac:dyDescent="0.15">
      <c r="B56" s="94" t="s">
        <v>404</v>
      </c>
      <c r="C56" s="89"/>
      <c r="D56" s="89"/>
      <c r="E56" s="89">
        <f>SUM(E54+E44-E52)</f>
        <v>6411939</v>
      </c>
      <c r="F56" s="1320"/>
    </row>
    <row r="58" spans="2:6" ht="24" customHeight="1" x14ac:dyDescent="0.15">
      <c r="B58" t="s">
        <v>1493</v>
      </c>
      <c r="E58" s="92">
        <v>160000</v>
      </c>
    </row>
    <row r="59" spans="2:6" ht="24" customHeight="1" x14ac:dyDescent="0.15">
      <c r="B59" t="s">
        <v>1494</v>
      </c>
      <c r="E59" s="92">
        <f>SUM(D42)</f>
        <v>970000</v>
      </c>
    </row>
    <row r="60" spans="2:6" ht="24" customHeight="1" x14ac:dyDescent="0.15">
      <c r="B60" t="s">
        <v>1495</v>
      </c>
      <c r="E60" s="92">
        <f>SUM(D51)</f>
        <v>530000</v>
      </c>
    </row>
    <row r="61" spans="2:6" ht="24" customHeight="1" x14ac:dyDescent="0.15">
      <c r="B61" t="s">
        <v>1505</v>
      </c>
      <c r="E61" s="92">
        <f>E58+E59-E60</f>
        <v>600000</v>
      </c>
    </row>
    <row r="64" spans="2:6" ht="24" customHeight="1" x14ac:dyDescent="0.15">
      <c r="B64" s="412" t="s">
        <v>1498</v>
      </c>
      <c r="C64" s="62"/>
      <c r="D64" s="62"/>
      <c r="E64" s="62"/>
      <c r="F64" s="59"/>
    </row>
    <row r="65" spans="2:6" ht="24" customHeight="1" x14ac:dyDescent="0.15">
      <c r="B65" s="1313" t="s">
        <v>381</v>
      </c>
      <c r="C65" s="1350" t="s">
        <v>382</v>
      </c>
      <c r="D65" s="1350" t="s">
        <v>383</v>
      </c>
      <c r="E65" s="1352" t="s">
        <v>384</v>
      </c>
      <c r="F65" s="59"/>
    </row>
    <row r="66" spans="2:6" ht="24" customHeight="1" x14ac:dyDescent="0.15">
      <c r="B66" s="1349"/>
      <c r="C66" s="1351"/>
      <c r="D66" s="1351"/>
      <c r="E66" s="1353"/>
      <c r="F66" s="59"/>
    </row>
    <row r="67" spans="2:6" ht="24" customHeight="1" x14ac:dyDescent="0.15">
      <c r="B67" s="67"/>
      <c r="C67" s="68"/>
      <c r="D67" s="68"/>
      <c r="E67" s="69"/>
      <c r="F67" s="59"/>
    </row>
    <row r="68" spans="2:6" ht="24" customHeight="1" x14ac:dyDescent="0.15">
      <c r="B68" s="73" t="s">
        <v>387</v>
      </c>
      <c r="C68" s="74">
        <v>129200</v>
      </c>
      <c r="D68" s="74">
        <v>649200</v>
      </c>
      <c r="E68" s="70">
        <f>SUM(C68:D68)</f>
        <v>778400</v>
      </c>
    </row>
    <row r="69" spans="2:6" ht="24" customHeight="1" x14ac:dyDescent="0.15">
      <c r="B69" s="83" t="s">
        <v>388</v>
      </c>
      <c r="C69" s="84">
        <v>70000</v>
      </c>
      <c r="D69" s="84">
        <v>200000</v>
      </c>
      <c r="E69" s="77">
        <f t="shared" ref="E69:E74" si="2">SUM(C69:D69)</f>
        <v>270000</v>
      </c>
    </row>
    <row r="70" spans="2:6" ht="24" customHeight="1" x14ac:dyDescent="0.15">
      <c r="B70" s="83" t="s">
        <v>389</v>
      </c>
      <c r="C70" s="84">
        <v>270000</v>
      </c>
      <c r="D70" s="84">
        <v>545000</v>
      </c>
      <c r="E70" s="77">
        <f t="shared" si="2"/>
        <v>815000</v>
      </c>
    </row>
    <row r="71" spans="2:6" ht="24" customHeight="1" x14ac:dyDescent="0.15">
      <c r="B71" s="83" t="s">
        <v>390</v>
      </c>
      <c r="C71" s="84"/>
      <c r="D71" s="84">
        <v>1193</v>
      </c>
      <c r="E71" s="77">
        <f t="shared" si="2"/>
        <v>1193</v>
      </c>
    </row>
    <row r="72" spans="2:6" ht="24" customHeight="1" x14ac:dyDescent="0.15">
      <c r="B72" s="83" t="s">
        <v>391</v>
      </c>
      <c r="C72" s="84"/>
      <c r="D72" s="84">
        <v>1341400</v>
      </c>
      <c r="E72" s="77">
        <f t="shared" si="2"/>
        <v>1341400</v>
      </c>
    </row>
    <row r="73" spans="2:6" ht="24" customHeight="1" x14ac:dyDescent="0.15">
      <c r="B73" s="83" t="s">
        <v>392</v>
      </c>
      <c r="C73" s="84"/>
      <c r="D73" s="84">
        <v>719000</v>
      </c>
      <c r="E73" s="77">
        <f t="shared" si="2"/>
        <v>719000</v>
      </c>
    </row>
    <row r="74" spans="2:6" ht="24" customHeight="1" x14ac:dyDescent="0.15">
      <c r="B74" s="85" t="s">
        <v>393</v>
      </c>
      <c r="C74" s="86"/>
      <c r="D74" s="86"/>
      <c r="E74" s="87">
        <f t="shared" si="2"/>
        <v>0</v>
      </c>
    </row>
    <row r="75" spans="2:6" ht="24" customHeight="1" x14ac:dyDescent="0.15">
      <c r="B75" s="88" t="s">
        <v>394</v>
      </c>
      <c r="C75" s="89"/>
      <c r="D75" s="89"/>
      <c r="E75" s="90">
        <f>SUM(E68:E74)</f>
        <v>3924993</v>
      </c>
    </row>
    <row r="76" spans="2:6" ht="24" customHeight="1" x14ac:dyDescent="0.15">
      <c r="B76" s="1313" t="s">
        <v>395</v>
      </c>
      <c r="C76" s="1350" t="s">
        <v>396</v>
      </c>
      <c r="D76" s="1350" t="s">
        <v>383</v>
      </c>
      <c r="E76" s="1352" t="s">
        <v>384</v>
      </c>
    </row>
    <row r="77" spans="2:6" ht="24" customHeight="1" x14ac:dyDescent="0.15">
      <c r="B77" s="1349"/>
      <c r="C77" s="1351"/>
      <c r="D77" s="1351"/>
      <c r="E77" s="1353"/>
    </row>
    <row r="78" spans="2:6" ht="24" customHeight="1" x14ac:dyDescent="0.15">
      <c r="B78" s="73" t="s">
        <v>397</v>
      </c>
      <c r="C78" s="74"/>
      <c r="D78" s="74">
        <v>1426145</v>
      </c>
      <c r="E78" s="70">
        <f>SUM(C78:D78)</f>
        <v>1426145</v>
      </c>
    </row>
    <row r="79" spans="2:6" ht="24" customHeight="1" x14ac:dyDescent="0.15">
      <c r="B79" s="83" t="s">
        <v>398</v>
      </c>
      <c r="C79" s="84"/>
      <c r="D79" s="84">
        <v>400000</v>
      </c>
      <c r="E79" s="77">
        <f>SUM(C79:D79)</f>
        <v>400000</v>
      </c>
    </row>
    <row r="80" spans="2:6" ht="24" customHeight="1" x14ac:dyDescent="0.15">
      <c r="B80" s="83" t="s">
        <v>399</v>
      </c>
      <c r="C80" s="84"/>
      <c r="D80" s="84">
        <v>25230</v>
      </c>
      <c r="E80" s="77">
        <f>SUM(C80:D80)</f>
        <v>25230</v>
      </c>
    </row>
    <row r="81" spans="2:6" ht="24" customHeight="1" x14ac:dyDescent="0.15">
      <c r="B81" s="83" t="s">
        <v>400</v>
      </c>
      <c r="C81" s="84"/>
      <c r="D81" s="84">
        <v>1153200</v>
      </c>
      <c r="E81" s="77">
        <f>SUM(C81:D81)</f>
        <v>1153200</v>
      </c>
    </row>
    <row r="82" spans="2:6" ht="24" customHeight="1" x14ac:dyDescent="0.15">
      <c r="B82" s="91" t="s">
        <v>401</v>
      </c>
      <c r="C82" s="86"/>
      <c r="D82" s="86">
        <v>1239000</v>
      </c>
      <c r="E82" s="87">
        <f>SUM(C82:D82)</f>
        <v>1239000</v>
      </c>
    </row>
    <row r="83" spans="2:6" ht="24" customHeight="1" x14ac:dyDescent="0.15">
      <c r="B83" s="88" t="s">
        <v>394</v>
      </c>
      <c r="C83" s="89"/>
      <c r="D83" s="89"/>
      <c r="E83" s="90">
        <f>SUM(E78:E82)</f>
        <v>4243575</v>
      </c>
    </row>
    <row r="85" spans="2:6" ht="24" customHeight="1" x14ac:dyDescent="0.15">
      <c r="B85" s="88" t="s">
        <v>402</v>
      </c>
      <c r="C85" s="89"/>
      <c r="D85" s="89"/>
      <c r="E85" s="90">
        <v>6411939</v>
      </c>
    </row>
    <row r="86" spans="2:6" ht="24" customHeight="1" x14ac:dyDescent="0.15">
      <c r="B86" s="88" t="s">
        <v>403</v>
      </c>
      <c r="C86" s="89"/>
      <c r="D86" s="89"/>
      <c r="E86" s="93">
        <v>6093357</v>
      </c>
      <c r="F86" s="1320"/>
    </row>
    <row r="87" spans="2:6" ht="24" customHeight="1" x14ac:dyDescent="0.15">
      <c r="B87" s="94" t="s">
        <v>404</v>
      </c>
      <c r="C87" s="89"/>
      <c r="D87" s="89"/>
      <c r="E87" s="89">
        <f>SUM(E85+E75-E83)</f>
        <v>6093357</v>
      </c>
      <c r="F87" s="1320"/>
    </row>
    <row r="89" spans="2:6" ht="24" customHeight="1" x14ac:dyDescent="0.15">
      <c r="B89" t="s">
        <v>1493</v>
      </c>
      <c r="E89" s="92">
        <v>600000</v>
      </c>
    </row>
    <row r="90" spans="2:6" ht="24" customHeight="1" x14ac:dyDescent="0.15">
      <c r="B90" t="s">
        <v>1494</v>
      </c>
      <c r="E90" s="92">
        <f>SUM(D73)</f>
        <v>719000</v>
      </c>
    </row>
    <row r="91" spans="2:6" ht="24" customHeight="1" x14ac:dyDescent="0.15">
      <c r="B91" t="s">
        <v>1495</v>
      </c>
      <c r="E91" s="92">
        <f>SUM(D82)</f>
        <v>1239000</v>
      </c>
    </row>
    <row r="92" spans="2:6" ht="24" customHeight="1" x14ac:dyDescent="0.15">
      <c r="B92" t="s">
        <v>1505</v>
      </c>
      <c r="E92" s="92">
        <f>E89+E90-E91</f>
        <v>80000</v>
      </c>
    </row>
    <row r="95" spans="2:6" ht="24" customHeight="1" x14ac:dyDescent="0.15">
      <c r="B95" s="412" t="s">
        <v>1499</v>
      </c>
      <c r="C95" s="62"/>
      <c r="D95" s="62"/>
      <c r="E95" s="62"/>
      <c r="F95" s="59"/>
    </row>
    <row r="96" spans="2:6" ht="24" customHeight="1" x14ac:dyDescent="0.15">
      <c r="B96" s="1313" t="s">
        <v>381</v>
      </c>
      <c r="C96" s="1350" t="s">
        <v>382</v>
      </c>
      <c r="D96" s="1350" t="s">
        <v>383</v>
      </c>
      <c r="E96" s="1352" t="s">
        <v>384</v>
      </c>
      <c r="F96" s="59"/>
    </row>
    <row r="97" spans="2:6" ht="24" customHeight="1" x14ac:dyDescent="0.15">
      <c r="B97" s="1349"/>
      <c r="C97" s="1351"/>
      <c r="D97" s="1351"/>
      <c r="E97" s="1353"/>
      <c r="F97" s="59"/>
    </row>
    <row r="98" spans="2:6" ht="24" customHeight="1" x14ac:dyDescent="0.15">
      <c r="B98" s="67"/>
      <c r="C98" s="68"/>
      <c r="D98" s="68"/>
      <c r="E98" s="69"/>
      <c r="F98" s="59"/>
    </row>
    <row r="99" spans="2:6" ht="24" customHeight="1" x14ac:dyDescent="0.15">
      <c r="B99" s="73" t="s">
        <v>387</v>
      </c>
      <c r="C99" s="74">
        <v>55000</v>
      </c>
      <c r="D99" s="74">
        <v>659600</v>
      </c>
      <c r="E99" s="70">
        <f>SUM(C99:D99)</f>
        <v>714600</v>
      </c>
    </row>
    <row r="100" spans="2:6" ht="24" customHeight="1" x14ac:dyDescent="0.15">
      <c r="B100" s="83" t="s">
        <v>388</v>
      </c>
      <c r="C100" s="84">
        <v>70000</v>
      </c>
      <c r="D100" s="84">
        <v>240000</v>
      </c>
      <c r="E100" s="77">
        <f t="shared" ref="E100:E105" si="3">SUM(C100:D100)</f>
        <v>310000</v>
      </c>
    </row>
    <row r="101" spans="2:6" ht="24" customHeight="1" x14ac:dyDescent="0.15">
      <c r="B101" s="83" t="s">
        <v>389</v>
      </c>
      <c r="C101" s="84">
        <v>200000</v>
      </c>
      <c r="D101" s="84">
        <v>545000</v>
      </c>
      <c r="E101" s="77">
        <f t="shared" si="3"/>
        <v>745000</v>
      </c>
    </row>
    <row r="102" spans="2:6" ht="24" customHeight="1" x14ac:dyDescent="0.15">
      <c r="B102" s="83" t="s">
        <v>390</v>
      </c>
      <c r="C102" s="84"/>
      <c r="D102" s="84">
        <v>1198</v>
      </c>
      <c r="E102" s="77">
        <f t="shared" si="3"/>
        <v>1198</v>
      </c>
    </row>
    <row r="103" spans="2:6" ht="24" customHeight="1" x14ac:dyDescent="0.15">
      <c r="B103" s="83" t="s">
        <v>391</v>
      </c>
      <c r="C103" s="84"/>
      <c r="D103" s="84">
        <v>337800</v>
      </c>
      <c r="E103" s="77">
        <f t="shared" si="3"/>
        <v>337800</v>
      </c>
    </row>
    <row r="104" spans="2:6" ht="24" customHeight="1" x14ac:dyDescent="0.15">
      <c r="B104" s="83" t="s">
        <v>392</v>
      </c>
      <c r="C104" s="84"/>
      <c r="D104" s="84">
        <v>890000</v>
      </c>
      <c r="E104" s="77">
        <f t="shared" si="3"/>
        <v>890000</v>
      </c>
    </row>
    <row r="105" spans="2:6" ht="24" customHeight="1" x14ac:dyDescent="0.15">
      <c r="B105" s="85" t="s">
        <v>393</v>
      </c>
      <c r="C105" s="86"/>
      <c r="D105" s="86"/>
      <c r="E105" s="87">
        <f t="shared" si="3"/>
        <v>0</v>
      </c>
    </row>
    <row r="106" spans="2:6" ht="24" customHeight="1" x14ac:dyDescent="0.15">
      <c r="B106" s="88" t="s">
        <v>394</v>
      </c>
      <c r="C106" s="89"/>
      <c r="D106" s="89"/>
      <c r="E106" s="90">
        <f>SUM(E99:E105)</f>
        <v>2998598</v>
      </c>
    </row>
    <row r="107" spans="2:6" ht="24" customHeight="1" x14ac:dyDescent="0.15">
      <c r="B107" s="1313" t="s">
        <v>395</v>
      </c>
      <c r="C107" s="1350" t="s">
        <v>396</v>
      </c>
      <c r="D107" s="1350" t="s">
        <v>383</v>
      </c>
      <c r="E107" s="1352" t="s">
        <v>384</v>
      </c>
    </row>
    <row r="108" spans="2:6" ht="24" customHeight="1" x14ac:dyDescent="0.15">
      <c r="B108" s="1349"/>
      <c r="C108" s="1351"/>
      <c r="D108" s="1351"/>
      <c r="E108" s="1353"/>
    </row>
    <row r="109" spans="2:6" ht="24" customHeight="1" x14ac:dyDescent="0.15">
      <c r="B109" s="73" t="s">
        <v>397</v>
      </c>
      <c r="C109" s="74"/>
      <c r="D109" s="74">
        <v>215000</v>
      </c>
      <c r="E109" s="70">
        <f>SUM(C109:D109)</f>
        <v>215000</v>
      </c>
    </row>
    <row r="110" spans="2:6" ht="24" customHeight="1" x14ac:dyDescent="0.15">
      <c r="B110" s="83" t="s">
        <v>398</v>
      </c>
      <c r="C110" s="84"/>
      <c r="D110" s="84">
        <v>100000</v>
      </c>
      <c r="E110" s="77">
        <f>SUM(C110:D110)</f>
        <v>100000</v>
      </c>
    </row>
    <row r="111" spans="2:6" ht="24" customHeight="1" x14ac:dyDescent="0.15">
      <c r="B111" s="83" t="s">
        <v>399</v>
      </c>
      <c r="C111" s="84"/>
      <c r="D111" s="84">
        <v>1284</v>
      </c>
      <c r="E111" s="77">
        <f>SUM(C111:D111)</f>
        <v>1284</v>
      </c>
    </row>
    <row r="112" spans="2:6" ht="24" customHeight="1" x14ac:dyDescent="0.15">
      <c r="B112" s="83" t="s">
        <v>400</v>
      </c>
      <c r="C112" s="84">
        <v>188200</v>
      </c>
      <c r="D112" s="84">
        <v>337800</v>
      </c>
      <c r="E112" s="77">
        <f>SUM(C112:D112)</f>
        <v>526000</v>
      </c>
    </row>
    <row r="113" spans="2:12" ht="24" customHeight="1" x14ac:dyDescent="0.15">
      <c r="B113" s="91" t="s">
        <v>401</v>
      </c>
      <c r="C113" s="86"/>
      <c r="D113" s="86">
        <v>830000</v>
      </c>
      <c r="E113" s="87">
        <f>SUM(C113:D113)</f>
        <v>830000</v>
      </c>
    </row>
    <row r="114" spans="2:12" ht="24" customHeight="1" x14ac:dyDescent="0.15">
      <c r="B114" s="88" t="s">
        <v>394</v>
      </c>
      <c r="C114" s="89"/>
      <c r="D114" s="89"/>
      <c r="E114" s="90">
        <f>SUM(E109:E113)</f>
        <v>1672284</v>
      </c>
    </row>
    <row r="116" spans="2:12" ht="24" customHeight="1" x14ac:dyDescent="0.15">
      <c r="B116" s="88" t="s">
        <v>402</v>
      </c>
      <c r="C116" s="89"/>
      <c r="D116" s="89"/>
      <c r="E116" s="90">
        <v>6093357</v>
      </c>
    </row>
    <row r="117" spans="2:12" ht="24" customHeight="1" x14ac:dyDescent="0.15">
      <c r="B117" s="88" t="s">
        <v>403</v>
      </c>
      <c r="C117" s="89"/>
      <c r="D117" s="89"/>
      <c r="E117" s="93">
        <v>7419671</v>
      </c>
      <c r="F117" s="1320"/>
    </row>
    <row r="118" spans="2:12" ht="24" customHeight="1" x14ac:dyDescent="0.15">
      <c r="B118" s="94" t="s">
        <v>404</v>
      </c>
      <c r="C118" s="89"/>
      <c r="D118" s="89"/>
      <c r="E118" s="89">
        <f>SUM(E116+E106-E114)</f>
        <v>7419671</v>
      </c>
      <c r="F118" s="1320"/>
    </row>
    <row r="120" spans="2:12" ht="24" customHeight="1" x14ac:dyDescent="0.15">
      <c r="B120" t="s">
        <v>1493</v>
      </c>
      <c r="E120" s="92">
        <v>80000</v>
      </c>
    </row>
    <row r="121" spans="2:12" ht="24" customHeight="1" x14ac:dyDescent="0.15">
      <c r="B121" t="s">
        <v>1494</v>
      </c>
      <c r="E121" s="92">
        <f>SUM(D104)</f>
        <v>890000</v>
      </c>
    </row>
    <row r="122" spans="2:12" ht="24" customHeight="1" x14ac:dyDescent="0.15">
      <c r="B122" t="s">
        <v>1495</v>
      </c>
      <c r="E122" s="92">
        <f>SUM(D113)</f>
        <v>830000</v>
      </c>
    </row>
    <row r="123" spans="2:12" ht="24" customHeight="1" x14ac:dyDescent="0.15">
      <c r="B123" t="s">
        <v>1505</v>
      </c>
      <c r="E123" s="92">
        <f>E120+E121-E122</f>
        <v>140000</v>
      </c>
    </row>
    <row r="126" spans="2:12" ht="24" customHeight="1" x14ac:dyDescent="0.15">
      <c r="B126" s="412" t="s">
        <v>1711</v>
      </c>
    </row>
    <row r="127" spans="2:12" ht="24" customHeight="1" x14ac:dyDescent="0.15">
      <c r="B127" s="1318" t="s">
        <v>381</v>
      </c>
      <c r="C127" s="1321" t="s">
        <v>382</v>
      </c>
      <c r="D127" s="1321" t="s">
        <v>383</v>
      </c>
      <c r="E127" s="1323" t="s">
        <v>384</v>
      </c>
      <c r="G127" s="412" t="s">
        <v>1714</v>
      </c>
    </row>
    <row r="128" spans="2:12" ht="24" customHeight="1" x14ac:dyDescent="0.15">
      <c r="B128" s="1319"/>
      <c r="C128" s="1322"/>
      <c r="D128" s="1322"/>
      <c r="E128" s="1324"/>
      <c r="G128" s="537" t="s">
        <v>1712</v>
      </c>
      <c r="H128" s="541" t="s">
        <v>1713</v>
      </c>
      <c r="I128" s="541" t="s">
        <v>388</v>
      </c>
      <c r="J128" s="541" t="s">
        <v>1708</v>
      </c>
      <c r="K128" s="542" t="s">
        <v>394</v>
      </c>
      <c r="L128" s="568" t="s">
        <v>1735</v>
      </c>
    </row>
    <row r="129" spans="2:12" ht="24" customHeight="1" x14ac:dyDescent="0.15">
      <c r="B129" s="508" t="s">
        <v>387</v>
      </c>
      <c r="C129" s="509">
        <v>43000</v>
      </c>
      <c r="D129" s="509">
        <v>408800</v>
      </c>
      <c r="E129" s="510">
        <f>SUM(C129:D129)</f>
        <v>451800</v>
      </c>
      <c r="G129" s="538" t="s">
        <v>1643</v>
      </c>
      <c r="H129" s="543">
        <v>50200</v>
      </c>
      <c r="I129" s="543">
        <v>10000</v>
      </c>
      <c r="J129" s="543">
        <v>30000</v>
      </c>
      <c r="K129" s="544">
        <f>SUM(H129:J129)</f>
        <v>90200</v>
      </c>
      <c r="L129" s="569" t="s">
        <v>1736</v>
      </c>
    </row>
    <row r="130" spans="2:12" ht="24" customHeight="1" x14ac:dyDescent="0.15">
      <c r="B130" s="511" t="s">
        <v>388</v>
      </c>
      <c r="C130" s="115">
        <v>50000</v>
      </c>
      <c r="D130" s="115">
        <v>150000</v>
      </c>
      <c r="E130" s="489">
        <f t="shared" ref="E130:E135" si="4">SUM(C130:D130)</f>
        <v>200000</v>
      </c>
      <c r="G130" s="538" t="s">
        <v>1644</v>
      </c>
      <c r="H130" s="543">
        <v>19200</v>
      </c>
      <c r="I130" s="543">
        <v>10000</v>
      </c>
      <c r="J130" s="543">
        <v>10000</v>
      </c>
      <c r="K130" s="544">
        <f t="shared" ref="K130:K139" si="5">SUM(H130:J130)</f>
        <v>39200</v>
      </c>
      <c r="L130" s="570" t="s">
        <v>1736</v>
      </c>
    </row>
    <row r="131" spans="2:12" ht="24" customHeight="1" x14ac:dyDescent="0.15">
      <c r="B131" s="511" t="s">
        <v>389</v>
      </c>
      <c r="C131" s="115">
        <v>200000</v>
      </c>
      <c r="D131" s="115">
        <v>630000</v>
      </c>
      <c r="E131" s="489">
        <f t="shared" si="4"/>
        <v>830000</v>
      </c>
      <c r="G131" s="538" t="s">
        <v>1645</v>
      </c>
      <c r="H131" s="543">
        <v>36200</v>
      </c>
      <c r="I131" s="543">
        <v>10000</v>
      </c>
      <c r="J131" s="543">
        <v>10000</v>
      </c>
      <c r="K131" s="544">
        <f t="shared" si="5"/>
        <v>56200</v>
      </c>
      <c r="L131" s="570" t="s">
        <v>1736</v>
      </c>
    </row>
    <row r="132" spans="2:12" ht="24" customHeight="1" x14ac:dyDescent="0.15">
      <c r="B132" s="511" t="s">
        <v>390</v>
      </c>
      <c r="C132" s="115"/>
      <c r="D132" s="115">
        <v>1428</v>
      </c>
      <c r="E132" s="489">
        <f t="shared" si="4"/>
        <v>1428</v>
      </c>
      <c r="G132" s="538" t="s">
        <v>1647</v>
      </c>
      <c r="H132" s="543">
        <v>25400</v>
      </c>
      <c r="I132" s="543">
        <v>10000</v>
      </c>
      <c r="J132" s="543">
        <v>10000</v>
      </c>
      <c r="K132" s="544">
        <f t="shared" si="5"/>
        <v>45400</v>
      </c>
      <c r="L132" s="570" t="s">
        <v>1736</v>
      </c>
    </row>
    <row r="133" spans="2:12" ht="24" customHeight="1" x14ac:dyDescent="0.15">
      <c r="B133" s="511" t="s">
        <v>391</v>
      </c>
      <c r="C133" s="115"/>
      <c r="D133" s="115">
        <v>470000</v>
      </c>
      <c r="E133" s="489">
        <f t="shared" si="4"/>
        <v>470000</v>
      </c>
      <c r="G133" s="538" t="s">
        <v>1649</v>
      </c>
      <c r="H133" s="543">
        <v>10400</v>
      </c>
      <c r="I133" s="543">
        <v>10000</v>
      </c>
      <c r="J133" s="543">
        <v>10000</v>
      </c>
      <c r="K133" s="544">
        <f t="shared" si="5"/>
        <v>30400</v>
      </c>
      <c r="L133" s="570" t="s">
        <v>1736</v>
      </c>
    </row>
    <row r="134" spans="2:12" ht="24" customHeight="1" x14ac:dyDescent="0.15">
      <c r="B134" s="511" t="s">
        <v>392</v>
      </c>
      <c r="C134" s="115"/>
      <c r="D134" s="115">
        <v>760000</v>
      </c>
      <c r="E134" s="489">
        <f t="shared" si="4"/>
        <v>760000</v>
      </c>
      <c r="G134" s="538" t="s">
        <v>1650</v>
      </c>
      <c r="H134" s="543" t="s">
        <v>1707</v>
      </c>
      <c r="I134" s="543">
        <v>10000</v>
      </c>
      <c r="J134" s="543">
        <v>10000</v>
      </c>
      <c r="K134" s="544">
        <f t="shared" si="5"/>
        <v>20000</v>
      </c>
      <c r="L134" s="570" t="s">
        <v>1736</v>
      </c>
    </row>
    <row r="135" spans="2:12" ht="24" customHeight="1" x14ac:dyDescent="0.15">
      <c r="B135" s="512" t="s">
        <v>393</v>
      </c>
      <c r="C135" s="513"/>
      <c r="D135" s="513"/>
      <c r="E135" s="490">
        <f t="shared" si="4"/>
        <v>0</v>
      </c>
      <c r="G135" s="538" t="s">
        <v>1652</v>
      </c>
      <c r="H135" s="543">
        <v>45800</v>
      </c>
      <c r="I135" s="543">
        <v>10000</v>
      </c>
      <c r="J135" s="543">
        <v>10000</v>
      </c>
      <c r="K135" s="544">
        <f t="shared" si="5"/>
        <v>65800</v>
      </c>
      <c r="L135" s="570" t="s">
        <v>1736</v>
      </c>
    </row>
    <row r="136" spans="2:12" ht="24" customHeight="1" x14ac:dyDescent="0.15">
      <c r="B136" s="88" t="s">
        <v>394</v>
      </c>
      <c r="C136" s="89"/>
      <c r="D136" s="89"/>
      <c r="E136" s="90">
        <f>SUM(E129:E135)</f>
        <v>2713228</v>
      </c>
      <c r="G136" s="538" t="s">
        <v>1654</v>
      </c>
      <c r="H136" s="543">
        <v>38600</v>
      </c>
      <c r="I136" s="543">
        <v>10000</v>
      </c>
      <c r="J136" s="543">
        <v>30000</v>
      </c>
      <c r="K136" s="544">
        <f t="shared" si="5"/>
        <v>78600</v>
      </c>
      <c r="L136" s="570" t="s">
        <v>1736</v>
      </c>
    </row>
    <row r="137" spans="2:12" ht="24" customHeight="1" x14ac:dyDescent="0.15">
      <c r="B137" s="1318" t="s">
        <v>395</v>
      </c>
      <c r="C137" s="1321" t="s">
        <v>396</v>
      </c>
      <c r="D137" s="1321" t="s">
        <v>383</v>
      </c>
      <c r="E137" s="1323" t="s">
        <v>384</v>
      </c>
      <c r="G137" s="538" t="s">
        <v>1656</v>
      </c>
      <c r="H137" s="543">
        <v>57200</v>
      </c>
      <c r="I137" s="543">
        <v>10000</v>
      </c>
      <c r="J137" s="543">
        <v>30000</v>
      </c>
      <c r="K137" s="544">
        <f t="shared" si="5"/>
        <v>97200</v>
      </c>
      <c r="L137" s="570" t="s">
        <v>1736</v>
      </c>
    </row>
    <row r="138" spans="2:12" ht="24" customHeight="1" x14ac:dyDescent="0.15">
      <c r="B138" s="1319"/>
      <c r="C138" s="1322"/>
      <c r="D138" s="1322"/>
      <c r="E138" s="1324"/>
      <c r="G138" s="538" t="s">
        <v>1658</v>
      </c>
      <c r="H138" s="543">
        <v>38400</v>
      </c>
      <c r="I138" s="543">
        <v>10000</v>
      </c>
      <c r="J138" s="543">
        <v>50000</v>
      </c>
      <c r="K138" s="544">
        <f t="shared" si="5"/>
        <v>98400</v>
      </c>
      <c r="L138" s="570" t="s">
        <v>1736</v>
      </c>
    </row>
    <row r="139" spans="2:12" ht="24" customHeight="1" thickBot="1" x14ac:dyDescent="0.2">
      <c r="B139" s="73" t="s">
        <v>397</v>
      </c>
      <c r="C139" s="74"/>
      <c r="D139" s="74">
        <v>680112</v>
      </c>
      <c r="E139" s="70">
        <f>SUM(C139:D139)</f>
        <v>680112</v>
      </c>
      <c r="G139" s="539" t="s">
        <v>1706</v>
      </c>
      <c r="H139" s="545">
        <v>8000</v>
      </c>
      <c r="I139" s="545">
        <v>10000</v>
      </c>
      <c r="J139" s="545">
        <v>10000</v>
      </c>
      <c r="K139" s="544">
        <f t="shared" si="5"/>
        <v>28000</v>
      </c>
      <c r="L139" s="571">
        <v>42520</v>
      </c>
    </row>
    <row r="140" spans="2:12" ht="24" customHeight="1" thickBot="1" x14ac:dyDescent="0.2">
      <c r="B140" s="83" t="s">
        <v>398</v>
      </c>
      <c r="C140" s="84"/>
      <c r="D140" s="84"/>
      <c r="E140" s="77">
        <f>SUM(C140:D140)</f>
        <v>0</v>
      </c>
      <c r="G140" s="539"/>
      <c r="H140" s="545">
        <f>SUM(H129:H139)</f>
        <v>329400</v>
      </c>
      <c r="I140" s="545">
        <f>SUM(I129:I139)</f>
        <v>110000</v>
      </c>
      <c r="J140" s="546">
        <f>SUM(J129:J139)</f>
        <v>210000</v>
      </c>
      <c r="K140" s="547">
        <f>SUM(H140:J140)</f>
        <v>649400</v>
      </c>
    </row>
    <row r="141" spans="2:12" ht="24" customHeight="1" x14ac:dyDescent="0.15">
      <c r="B141" s="83" t="s">
        <v>399</v>
      </c>
      <c r="C141" s="84"/>
      <c r="D141" s="84">
        <v>432</v>
      </c>
      <c r="E141" s="77">
        <f>SUM(C141:D141)</f>
        <v>432</v>
      </c>
      <c r="H141" s="548"/>
      <c r="I141" s="548"/>
      <c r="J141" s="548"/>
      <c r="K141" s="549"/>
    </row>
    <row r="142" spans="2:12" ht="24" customHeight="1" x14ac:dyDescent="0.15">
      <c r="B142" s="83" t="s">
        <v>400</v>
      </c>
      <c r="C142" s="84"/>
      <c r="D142" s="84">
        <v>440000</v>
      </c>
      <c r="E142" s="77">
        <f>SUM(C142:D142)</f>
        <v>440000</v>
      </c>
      <c r="G142" s="88" t="s">
        <v>1715</v>
      </c>
      <c r="H142" s="550" t="s">
        <v>1710</v>
      </c>
      <c r="I142" s="550"/>
      <c r="J142" s="550"/>
      <c r="K142" s="551" t="s">
        <v>394</v>
      </c>
      <c r="L142" s="568" t="s">
        <v>1735</v>
      </c>
    </row>
    <row r="143" spans="2:12" ht="24" customHeight="1" x14ac:dyDescent="0.15">
      <c r="B143" s="91" t="s">
        <v>401</v>
      </c>
      <c r="C143" s="86"/>
      <c r="D143" s="86">
        <v>880000</v>
      </c>
      <c r="E143" s="87">
        <f>SUM(C143:D143)</f>
        <v>880000</v>
      </c>
      <c r="G143" s="511" t="s">
        <v>1678</v>
      </c>
      <c r="H143" s="552">
        <v>35000</v>
      </c>
      <c r="I143" s="552"/>
      <c r="J143" s="552"/>
      <c r="K143" s="553"/>
      <c r="L143" s="572">
        <v>42492</v>
      </c>
    </row>
    <row r="144" spans="2:12" ht="24" customHeight="1" x14ac:dyDescent="0.15">
      <c r="B144" s="88" t="s">
        <v>394</v>
      </c>
      <c r="C144" s="89"/>
      <c r="D144" s="89"/>
      <c r="E144" s="90">
        <f>SUM(E139:E143)</f>
        <v>2000544</v>
      </c>
      <c r="G144" s="511" t="s">
        <v>1681</v>
      </c>
      <c r="H144" s="552">
        <v>40000</v>
      </c>
      <c r="I144" s="552"/>
      <c r="J144" s="552"/>
      <c r="K144" s="553"/>
      <c r="L144" s="577">
        <v>42520</v>
      </c>
    </row>
    <row r="145" spans="2:12" ht="24" customHeight="1" thickBot="1" x14ac:dyDescent="0.2">
      <c r="G145" s="512" t="s">
        <v>1510</v>
      </c>
      <c r="H145" s="554">
        <v>40000</v>
      </c>
      <c r="I145" s="554"/>
      <c r="J145" s="554"/>
      <c r="K145" s="553"/>
      <c r="L145" s="573" t="s">
        <v>1736</v>
      </c>
    </row>
    <row r="146" spans="2:12" ht="24" customHeight="1" thickBot="1" x14ac:dyDescent="0.2">
      <c r="B146" s="88" t="s">
        <v>1739</v>
      </c>
      <c r="C146" s="89"/>
      <c r="D146" s="89"/>
      <c r="E146" s="90">
        <v>7419671</v>
      </c>
      <c r="G146" s="512"/>
      <c r="H146" s="513">
        <f>SUM(H143:H145)</f>
        <v>115000</v>
      </c>
      <c r="I146" s="513"/>
      <c r="J146" s="513"/>
      <c r="K146" s="540">
        <f>SUM(H146:J146)</f>
        <v>115000</v>
      </c>
    </row>
    <row r="147" spans="2:12" ht="24" customHeight="1" thickBot="1" x14ac:dyDescent="0.2">
      <c r="B147" s="88" t="s">
        <v>403</v>
      </c>
      <c r="C147" s="89"/>
      <c r="D147" s="89"/>
      <c r="E147" s="93">
        <v>8132355</v>
      </c>
    </row>
    <row r="148" spans="2:12" ht="24" customHeight="1" thickBot="1" x14ac:dyDescent="0.2">
      <c r="B148" s="415" t="s">
        <v>1740</v>
      </c>
      <c r="C148" s="416"/>
      <c r="D148" s="416"/>
      <c r="E148" s="416">
        <f>SUM(E146+E136-E144)</f>
        <v>8132355</v>
      </c>
      <c r="G148" s="536" t="s">
        <v>1709</v>
      </c>
      <c r="H148" s="513"/>
      <c r="I148" s="513"/>
      <c r="J148" s="513"/>
      <c r="K148" s="540">
        <f>SUM(K140:K147)</f>
        <v>764400</v>
      </c>
    </row>
    <row r="149" spans="2:12" ht="24" customHeight="1" thickTop="1" x14ac:dyDescent="0.15"/>
    <row r="150" spans="2:12" ht="24" customHeight="1" x14ac:dyDescent="0.15">
      <c r="B150" t="s">
        <v>1493</v>
      </c>
      <c r="E150" s="92">
        <v>140000</v>
      </c>
    </row>
    <row r="151" spans="2:12" ht="24" customHeight="1" x14ac:dyDescent="0.15">
      <c r="B151" t="s">
        <v>1494</v>
      </c>
      <c r="E151" s="92">
        <f>SUM(D134)</f>
        <v>760000</v>
      </c>
    </row>
    <row r="152" spans="2:12" ht="24" customHeight="1" x14ac:dyDescent="0.15">
      <c r="B152" t="s">
        <v>1495</v>
      </c>
      <c r="E152" s="92">
        <f>SUM(D143)</f>
        <v>880000</v>
      </c>
    </row>
    <row r="153" spans="2:12" ht="24" customHeight="1" x14ac:dyDescent="0.15">
      <c r="B153" t="s">
        <v>1505</v>
      </c>
      <c r="E153" s="92">
        <f>E150+E151-E152</f>
        <v>20000</v>
      </c>
    </row>
    <row r="156" spans="2:12" ht="24" customHeight="1" x14ac:dyDescent="0.15">
      <c r="B156" s="412" t="s">
        <v>1864</v>
      </c>
    </row>
    <row r="157" spans="2:12" ht="24" customHeight="1" x14ac:dyDescent="0.15">
      <c r="B157" s="1318" t="s">
        <v>381</v>
      </c>
      <c r="C157" s="1321" t="s">
        <v>382</v>
      </c>
      <c r="D157" s="1321" t="s">
        <v>383</v>
      </c>
      <c r="E157" s="1323" t="s">
        <v>384</v>
      </c>
      <c r="G157" s="412" t="s">
        <v>1865</v>
      </c>
    </row>
    <row r="158" spans="2:12" ht="24" customHeight="1" x14ac:dyDescent="0.15">
      <c r="B158" s="1319"/>
      <c r="C158" s="1322"/>
      <c r="D158" s="1322"/>
      <c r="E158" s="1324"/>
      <c r="G158" s="537" t="s">
        <v>1712</v>
      </c>
      <c r="H158" s="541" t="s">
        <v>1713</v>
      </c>
      <c r="I158" s="541" t="s">
        <v>388</v>
      </c>
      <c r="J158" s="625" t="s">
        <v>1708</v>
      </c>
      <c r="K158" s="622" t="s">
        <v>394</v>
      </c>
      <c r="L158" s="568" t="s">
        <v>1735</v>
      </c>
    </row>
    <row r="159" spans="2:12" ht="24" customHeight="1" x14ac:dyDescent="0.15">
      <c r="B159" s="67"/>
      <c r="C159" s="68"/>
      <c r="D159" s="68"/>
      <c r="E159" s="69"/>
      <c r="G159" s="538" t="s">
        <v>1589</v>
      </c>
      <c r="H159" s="543">
        <v>2800</v>
      </c>
      <c r="I159" s="543">
        <v>10000</v>
      </c>
      <c r="J159" s="626">
        <v>50000</v>
      </c>
      <c r="K159" s="623">
        <f>SUM(H159:J159)</f>
        <v>62800</v>
      </c>
      <c r="L159" s="572">
        <v>42825</v>
      </c>
    </row>
    <row r="160" spans="2:12" ht="24" customHeight="1" x14ac:dyDescent="0.15">
      <c r="B160" s="508" t="s">
        <v>387</v>
      </c>
      <c r="C160" s="509">
        <v>332200</v>
      </c>
      <c r="D160" s="509">
        <v>769400</v>
      </c>
      <c r="E160" s="510">
        <f>SUM(C160:D160)</f>
        <v>1101600</v>
      </c>
      <c r="G160" s="538" t="s">
        <v>1599</v>
      </c>
      <c r="H160" s="543">
        <v>4800</v>
      </c>
      <c r="I160" s="543">
        <v>10000</v>
      </c>
      <c r="J160" s="626">
        <v>50000</v>
      </c>
      <c r="K160" s="623">
        <f>SUM(H160:J160)</f>
        <v>64800</v>
      </c>
      <c r="L160" s="577">
        <v>42853</v>
      </c>
    </row>
    <row r="161" spans="2:12" ht="24" customHeight="1" x14ac:dyDescent="0.15">
      <c r="B161" s="511" t="s">
        <v>388</v>
      </c>
      <c r="C161" s="115">
        <v>120000</v>
      </c>
      <c r="D161" s="115">
        <v>250000</v>
      </c>
      <c r="E161" s="489">
        <f t="shared" ref="E161:E166" si="6">SUM(C161:D161)</f>
        <v>370000</v>
      </c>
      <c r="G161" s="538" t="s">
        <v>1025</v>
      </c>
      <c r="H161" s="543">
        <v>2800</v>
      </c>
      <c r="I161" s="543">
        <v>10000</v>
      </c>
      <c r="J161" s="626">
        <v>10000</v>
      </c>
      <c r="L161" s="577">
        <v>42825</v>
      </c>
    </row>
    <row r="162" spans="2:12" ht="24" customHeight="1" x14ac:dyDescent="0.15">
      <c r="B162" s="511" t="s">
        <v>389</v>
      </c>
      <c r="C162" s="115">
        <v>115000</v>
      </c>
      <c r="D162" s="115">
        <v>665000</v>
      </c>
      <c r="E162" s="489">
        <f t="shared" si="6"/>
        <v>780000</v>
      </c>
      <c r="G162" s="538" t="s">
        <v>1994</v>
      </c>
      <c r="H162" s="543"/>
      <c r="J162" s="626"/>
      <c r="K162" s="623">
        <v>22800</v>
      </c>
      <c r="L162" s="577">
        <v>42837</v>
      </c>
    </row>
    <row r="163" spans="2:12" ht="24" customHeight="1" x14ac:dyDescent="0.15">
      <c r="B163" s="511" t="s">
        <v>390</v>
      </c>
      <c r="C163" s="115"/>
      <c r="D163" s="115">
        <v>841</v>
      </c>
      <c r="E163" s="489">
        <f t="shared" si="6"/>
        <v>841</v>
      </c>
      <c r="G163" s="538"/>
      <c r="H163" s="543"/>
      <c r="I163" s="543"/>
      <c r="J163" s="626"/>
      <c r="K163" s="623"/>
      <c r="L163" s="570"/>
    </row>
    <row r="164" spans="2:12" ht="24" customHeight="1" x14ac:dyDescent="0.15">
      <c r="B164" s="511" t="s">
        <v>391</v>
      </c>
      <c r="C164" s="115"/>
      <c r="D164" s="115"/>
      <c r="E164" s="489">
        <f t="shared" si="6"/>
        <v>0</v>
      </c>
      <c r="G164" s="538"/>
      <c r="H164" s="543"/>
      <c r="I164" s="543"/>
      <c r="J164" s="626"/>
      <c r="K164" s="623"/>
      <c r="L164" s="570"/>
    </row>
    <row r="165" spans="2:12" ht="24" customHeight="1" x14ac:dyDescent="0.15">
      <c r="B165" s="511" t="s">
        <v>392</v>
      </c>
      <c r="C165" s="115"/>
      <c r="D165" s="115">
        <v>990000</v>
      </c>
      <c r="E165" s="489">
        <f t="shared" si="6"/>
        <v>990000</v>
      </c>
      <c r="G165" s="538"/>
      <c r="H165" s="543"/>
      <c r="I165" s="543"/>
      <c r="J165" s="626"/>
      <c r="K165" s="623"/>
      <c r="L165" s="570"/>
    </row>
    <row r="166" spans="2:12" ht="24" customHeight="1" x14ac:dyDescent="0.15">
      <c r="B166" s="512" t="s">
        <v>393</v>
      </c>
      <c r="C166" s="513"/>
      <c r="D166" s="513"/>
      <c r="E166" s="490">
        <f t="shared" si="6"/>
        <v>0</v>
      </c>
      <c r="G166" s="538"/>
      <c r="H166" s="543"/>
      <c r="I166" s="543"/>
      <c r="J166" s="626"/>
      <c r="K166" s="623"/>
      <c r="L166" s="570"/>
    </row>
    <row r="167" spans="2:12" ht="24" customHeight="1" thickBot="1" x14ac:dyDescent="0.2">
      <c r="B167" s="88" t="s">
        <v>394</v>
      </c>
      <c r="C167" s="89"/>
      <c r="D167" s="89"/>
      <c r="E167" s="90">
        <f>SUM(E160:E166)</f>
        <v>3242441</v>
      </c>
      <c r="G167" s="539"/>
      <c r="H167" s="545"/>
      <c r="I167" s="545"/>
      <c r="J167" s="627"/>
      <c r="K167" s="623"/>
      <c r="L167" s="571"/>
    </row>
    <row r="168" spans="2:12" ht="24" customHeight="1" thickBot="1" x14ac:dyDescent="0.2">
      <c r="B168" s="1318" t="s">
        <v>395</v>
      </c>
      <c r="C168" s="1321" t="s">
        <v>396</v>
      </c>
      <c r="D168" s="1321" t="s">
        <v>383</v>
      </c>
      <c r="E168" s="1323" t="s">
        <v>384</v>
      </c>
      <c r="G168" s="539"/>
      <c r="H168" s="545">
        <f>SUM(H159:H167)</f>
        <v>10400</v>
      </c>
      <c r="I168" s="545">
        <f>SUM(I159:I167)</f>
        <v>30000</v>
      </c>
      <c r="J168" s="627">
        <f>SUM(J159:J167)</f>
        <v>110000</v>
      </c>
      <c r="K168" s="624">
        <f>SUM(H168:J168)</f>
        <v>150400</v>
      </c>
    </row>
    <row r="169" spans="2:12" ht="24" customHeight="1" x14ac:dyDescent="0.15">
      <c r="B169" s="1319"/>
      <c r="C169" s="1322"/>
      <c r="D169" s="1322"/>
      <c r="E169" s="1324"/>
      <c r="H169" s="548"/>
      <c r="I169" s="548"/>
      <c r="J169" s="548"/>
      <c r="K169" s="549"/>
    </row>
    <row r="170" spans="2:12" ht="24" customHeight="1" x14ac:dyDescent="0.15">
      <c r="B170" s="73" t="s">
        <v>397</v>
      </c>
      <c r="C170" s="74"/>
      <c r="D170" s="74">
        <v>245000</v>
      </c>
      <c r="E170" s="70">
        <f>SUM(C170:D170)</f>
        <v>245000</v>
      </c>
      <c r="G170" s="88" t="s">
        <v>1715</v>
      </c>
      <c r="H170" s="550" t="s">
        <v>1710</v>
      </c>
      <c r="I170" s="550"/>
      <c r="J170" s="550"/>
      <c r="K170" s="551" t="s">
        <v>394</v>
      </c>
      <c r="L170" s="621" t="s">
        <v>1735</v>
      </c>
    </row>
    <row r="171" spans="2:12" ht="24" customHeight="1" x14ac:dyDescent="0.15">
      <c r="B171" s="83" t="s">
        <v>398</v>
      </c>
      <c r="C171" s="84">
        <v>50000</v>
      </c>
      <c r="D171" s="84">
        <v>100000</v>
      </c>
      <c r="E171" s="77">
        <f>SUM(C171:D171)</f>
        <v>150000</v>
      </c>
      <c r="G171" s="511" t="s">
        <v>1672</v>
      </c>
      <c r="H171" s="552">
        <v>20000</v>
      </c>
      <c r="I171" s="552"/>
      <c r="J171" s="552"/>
      <c r="K171" s="553"/>
      <c r="L171" s="572">
        <v>42850</v>
      </c>
    </row>
    <row r="172" spans="2:12" ht="24" customHeight="1" x14ac:dyDescent="0.15">
      <c r="B172" s="83" t="s">
        <v>399</v>
      </c>
      <c r="C172" s="84"/>
      <c r="D172" s="84">
        <v>1782</v>
      </c>
      <c r="E172" s="77">
        <f>SUM(C172:D172)</f>
        <v>1782</v>
      </c>
      <c r="G172" s="511" t="s">
        <v>1674</v>
      </c>
      <c r="H172" s="552">
        <v>20000</v>
      </c>
      <c r="I172" s="552"/>
      <c r="J172" s="552"/>
      <c r="K172" s="553"/>
      <c r="L172" s="577">
        <v>43021</v>
      </c>
    </row>
    <row r="173" spans="2:12" ht="24" customHeight="1" x14ac:dyDescent="0.15">
      <c r="B173" s="83" t="s">
        <v>400</v>
      </c>
      <c r="C173" s="84"/>
      <c r="D173" s="84">
        <v>30000</v>
      </c>
      <c r="E173" s="77">
        <f>SUM(C173:D173)</f>
        <v>30000</v>
      </c>
      <c r="G173" s="511" t="s">
        <v>1679</v>
      </c>
      <c r="H173" s="552">
        <v>35000</v>
      </c>
      <c r="I173" s="552"/>
      <c r="J173" s="552"/>
      <c r="K173" s="553"/>
      <c r="L173" s="577">
        <v>42825</v>
      </c>
    </row>
    <row r="174" spans="2:12" ht="24" customHeight="1" x14ac:dyDescent="0.15">
      <c r="B174" s="91" t="s">
        <v>401</v>
      </c>
      <c r="C174" s="86"/>
      <c r="D174" s="86">
        <v>1010000</v>
      </c>
      <c r="E174" s="87">
        <f>SUM(C174:D174)</f>
        <v>1010000</v>
      </c>
      <c r="G174" s="511" t="s">
        <v>1684</v>
      </c>
      <c r="H174" s="552">
        <v>5000</v>
      </c>
      <c r="I174" s="552"/>
      <c r="J174" s="552"/>
      <c r="K174" s="553"/>
      <c r="L174" s="577">
        <v>42846</v>
      </c>
    </row>
    <row r="175" spans="2:12" ht="24" customHeight="1" x14ac:dyDescent="0.15">
      <c r="B175" s="88" t="s">
        <v>394</v>
      </c>
      <c r="C175" s="89"/>
      <c r="D175" s="89"/>
      <c r="E175" s="90">
        <f>SUM(E170:E174)</f>
        <v>1436782</v>
      </c>
      <c r="G175" s="512"/>
      <c r="H175" s="554"/>
      <c r="I175" s="554"/>
      <c r="J175" s="554"/>
      <c r="K175" s="629"/>
      <c r="L175" s="573"/>
    </row>
    <row r="176" spans="2:12" ht="24" customHeight="1" thickBot="1" x14ac:dyDescent="0.2">
      <c r="G176" s="512"/>
      <c r="H176" s="513">
        <f>SUM(H171:H175)</f>
        <v>80000</v>
      </c>
      <c r="I176" s="513"/>
      <c r="J176" s="513"/>
      <c r="K176" s="628">
        <f>SUM(H176:J176)</f>
        <v>80000</v>
      </c>
    </row>
    <row r="177" spans="2:12" ht="24" customHeight="1" thickBot="1" x14ac:dyDescent="0.2">
      <c r="B177" s="88" t="s">
        <v>402</v>
      </c>
      <c r="C177" s="89"/>
      <c r="D177" s="89"/>
      <c r="E177" s="90">
        <v>8132355</v>
      </c>
    </row>
    <row r="178" spans="2:12" ht="24" customHeight="1" thickBot="1" x14ac:dyDescent="0.2">
      <c r="B178" s="88" t="s">
        <v>1863</v>
      </c>
      <c r="C178" s="89"/>
      <c r="D178" s="89"/>
      <c r="E178" s="93">
        <v>9938014</v>
      </c>
      <c r="G178" s="536" t="s">
        <v>1709</v>
      </c>
      <c r="H178" s="513"/>
      <c r="I178" s="513"/>
      <c r="J178" s="513"/>
      <c r="K178" s="540">
        <f>SUM(K168:K177)</f>
        <v>230400</v>
      </c>
    </row>
    <row r="179" spans="2:12" ht="24" customHeight="1" thickBot="1" x14ac:dyDescent="0.2">
      <c r="B179" s="415" t="s">
        <v>1862</v>
      </c>
      <c r="C179" s="416"/>
      <c r="D179" s="416"/>
      <c r="E179" s="416">
        <f>SUM(E177+E167-E175)</f>
        <v>9938014</v>
      </c>
    </row>
    <row r="180" spans="2:12" ht="24" customHeight="1" thickTop="1" x14ac:dyDescent="0.15"/>
    <row r="181" spans="2:12" ht="24" customHeight="1" x14ac:dyDescent="0.15">
      <c r="B181" t="s">
        <v>1493</v>
      </c>
      <c r="E181" s="92">
        <v>20000</v>
      </c>
    </row>
    <row r="182" spans="2:12" ht="24" customHeight="1" x14ac:dyDescent="0.15">
      <c r="B182" t="s">
        <v>1494</v>
      </c>
      <c r="E182" s="92">
        <f>SUM(D165)</f>
        <v>990000</v>
      </c>
    </row>
    <row r="183" spans="2:12" ht="24" customHeight="1" x14ac:dyDescent="0.15">
      <c r="B183" t="s">
        <v>1495</v>
      </c>
      <c r="E183" s="92">
        <f>SUM(D174)</f>
        <v>1010000</v>
      </c>
    </row>
    <row r="184" spans="2:12" ht="24" customHeight="1" x14ac:dyDescent="0.15">
      <c r="B184" t="s">
        <v>1505</v>
      </c>
      <c r="E184" s="92">
        <f>E181+E182-E183</f>
        <v>0</v>
      </c>
    </row>
    <row r="187" spans="2:12" ht="24" customHeight="1" x14ac:dyDescent="0.15">
      <c r="B187" s="412" t="s">
        <v>2298</v>
      </c>
    </row>
    <row r="188" spans="2:12" ht="24" customHeight="1" x14ac:dyDescent="0.15">
      <c r="B188" s="1318" t="s">
        <v>381</v>
      </c>
      <c r="C188" s="1321" t="s">
        <v>382</v>
      </c>
      <c r="D188" s="1321" t="s">
        <v>383</v>
      </c>
      <c r="E188" s="1323" t="s">
        <v>384</v>
      </c>
      <c r="G188" s="412" t="s">
        <v>2316</v>
      </c>
    </row>
    <row r="189" spans="2:12" ht="24" customHeight="1" x14ac:dyDescent="0.15">
      <c r="B189" s="1319"/>
      <c r="C189" s="1322"/>
      <c r="D189" s="1322"/>
      <c r="E189" s="1324"/>
      <c r="G189" s="537" t="s">
        <v>1712</v>
      </c>
      <c r="H189" s="541" t="s">
        <v>1713</v>
      </c>
      <c r="I189" s="541" t="s">
        <v>388</v>
      </c>
      <c r="J189" s="625" t="s">
        <v>1708</v>
      </c>
      <c r="K189" s="622" t="s">
        <v>394</v>
      </c>
      <c r="L189" s="568" t="s">
        <v>1735</v>
      </c>
    </row>
    <row r="190" spans="2:12" ht="24" customHeight="1" x14ac:dyDescent="0.15">
      <c r="B190" s="73" t="s">
        <v>387</v>
      </c>
      <c r="C190" s="708">
        <v>10400</v>
      </c>
      <c r="D190" s="708">
        <v>416200</v>
      </c>
      <c r="E190" s="70">
        <f>SUM(C190:D190)</f>
        <v>426600</v>
      </c>
      <c r="G190" s="538" t="s">
        <v>2301</v>
      </c>
      <c r="H190" s="543">
        <v>49400</v>
      </c>
      <c r="I190" s="543">
        <v>10000</v>
      </c>
      <c r="J190" s="626">
        <v>30000</v>
      </c>
      <c r="K190" s="623">
        <f>SUM(H190:J190)</f>
        <v>89400</v>
      </c>
      <c r="L190" s="569" t="s">
        <v>1736</v>
      </c>
    </row>
    <row r="191" spans="2:12" ht="24" customHeight="1" x14ac:dyDescent="0.15">
      <c r="B191" s="83" t="s">
        <v>388</v>
      </c>
      <c r="C191" s="709">
        <v>30000</v>
      </c>
      <c r="D191" s="709">
        <v>150000</v>
      </c>
      <c r="E191" s="77">
        <f t="shared" ref="E191:E197" si="7">SUM(C191:D191)</f>
        <v>180000</v>
      </c>
      <c r="G191" s="538" t="s">
        <v>2302</v>
      </c>
      <c r="H191" s="543">
        <v>28800</v>
      </c>
      <c r="I191" s="543">
        <v>10000</v>
      </c>
      <c r="J191" s="626">
        <v>10000</v>
      </c>
      <c r="K191" s="623">
        <f>SUM(H191:J191)</f>
        <v>48800</v>
      </c>
      <c r="L191" s="570" t="s">
        <v>1736</v>
      </c>
    </row>
    <row r="192" spans="2:12" ht="24" customHeight="1" x14ac:dyDescent="0.15">
      <c r="B192" s="83" t="s">
        <v>389</v>
      </c>
      <c r="C192" s="709">
        <v>80000</v>
      </c>
      <c r="D192" s="709">
        <v>580000</v>
      </c>
      <c r="E192" s="77">
        <f t="shared" si="7"/>
        <v>660000</v>
      </c>
      <c r="G192" s="538" t="s">
        <v>2303</v>
      </c>
      <c r="H192" s="543">
        <v>40600</v>
      </c>
      <c r="I192" s="92">
        <v>10000</v>
      </c>
      <c r="J192" s="626">
        <v>30000</v>
      </c>
      <c r="K192" s="623">
        <f t="shared" ref="K192:K203" si="8">SUM(H192:J192)</f>
        <v>80600</v>
      </c>
      <c r="L192" s="570" t="s">
        <v>1736</v>
      </c>
    </row>
    <row r="193" spans="2:14" ht="24" customHeight="1" x14ac:dyDescent="0.15">
      <c r="B193" s="83" t="s">
        <v>390</v>
      </c>
      <c r="C193" s="709"/>
      <c r="D193" s="709">
        <v>96</v>
      </c>
      <c r="E193" s="77">
        <f t="shared" si="7"/>
        <v>96</v>
      </c>
      <c r="G193" s="538" t="s">
        <v>2304</v>
      </c>
      <c r="H193" s="543">
        <v>27200</v>
      </c>
      <c r="I193" s="543">
        <v>10000</v>
      </c>
      <c r="J193" s="626">
        <v>10000</v>
      </c>
      <c r="K193" s="623">
        <f t="shared" si="8"/>
        <v>47200</v>
      </c>
      <c r="L193" s="570" t="s">
        <v>1736</v>
      </c>
    </row>
    <row r="194" spans="2:14" ht="24" customHeight="1" x14ac:dyDescent="0.15">
      <c r="B194" s="83" t="s">
        <v>391</v>
      </c>
      <c r="C194" s="709"/>
      <c r="D194" s="709">
        <v>630000</v>
      </c>
      <c r="E194" s="77">
        <f t="shared" si="7"/>
        <v>630000</v>
      </c>
      <c r="G194" s="538" t="s">
        <v>2305</v>
      </c>
      <c r="H194" s="543">
        <v>9200</v>
      </c>
      <c r="I194" s="543">
        <v>10000</v>
      </c>
      <c r="J194" s="626">
        <v>10000</v>
      </c>
      <c r="K194" s="623">
        <f t="shared" si="8"/>
        <v>29200</v>
      </c>
      <c r="L194" s="570" t="s">
        <v>1736</v>
      </c>
    </row>
    <row r="195" spans="2:14" ht="24" customHeight="1" x14ac:dyDescent="0.15">
      <c r="B195" s="83" t="s">
        <v>392</v>
      </c>
      <c r="C195" s="709"/>
      <c r="D195" s="709">
        <v>720000</v>
      </c>
      <c r="E195" s="77">
        <f t="shared" si="7"/>
        <v>720000</v>
      </c>
      <c r="G195" s="538" t="s">
        <v>2306</v>
      </c>
      <c r="H195" s="543">
        <v>49200</v>
      </c>
      <c r="I195" s="543">
        <v>10000</v>
      </c>
      <c r="J195" s="626">
        <v>10000</v>
      </c>
      <c r="K195" s="623">
        <f t="shared" si="8"/>
        <v>69200</v>
      </c>
      <c r="L195" s="570" t="s">
        <v>1736</v>
      </c>
    </row>
    <row r="196" spans="2:14" ht="24" customHeight="1" x14ac:dyDescent="0.15">
      <c r="B196" s="83" t="s">
        <v>393</v>
      </c>
      <c r="C196" s="709"/>
      <c r="D196" s="709"/>
      <c r="E196" s="77">
        <f t="shared" si="7"/>
        <v>0</v>
      </c>
      <c r="G196" s="538" t="s">
        <v>2307</v>
      </c>
      <c r="H196" s="543">
        <v>53600</v>
      </c>
      <c r="I196" s="543">
        <v>10000</v>
      </c>
      <c r="J196" s="626">
        <v>30000</v>
      </c>
      <c r="K196" s="696">
        <f t="shared" si="8"/>
        <v>93600</v>
      </c>
      <c r="L196" s="570" t="s">
        <v>1736</v>
      </c>
    </row>
    <row r="197" spans="2:14" ht="24" customHeight="1" x14ac:dyDescent="0.15">
      <c r="B197" s="91" t="s">
        <v>2422</v>
      </c>
      <c r="C197" s="710"/>
      <c r="D197" s="710"/>
      <c r="E197" s="87">
        <f t="shared" si="7"/>
        <v>0</v>
      </c>
      <c r="G197" s="538" t="s">
        <v>2308</v>
      </c>
      <c r="H197" s="543">
        <v>46800</v>
      </c>
      <c r="I197" s="543">
        <v>10000</v>
      </c>
      <c r="J197" s="626">
        <v>50000</v>
      </c>
      <c r="K197" s="696">
        <f t="shared" si="8"/>
        <v>106800</v>
      </c>
      <c r="L197" s="570" t="s">
        <v>1736</v>
      </c>
    </row>
    <row r="198" spans="2:14" ht="24" customHeight="1" x14ac:dyDescent="0.15">
      <c r="B198" s="88" t="s">
        <v>394</v>
      </c>
      <c r="C198" s="89"/>
      <c r="D198" s="89"/>
      <c r="E198" s="90">
        <f>SUM(E190:E197)</f>
        <v>2616696</v>
      </c>
      <c r="G198" s="511" t="s">
        <v>2313</v>
      </c>
      <c r="H198" s="543" t="s">
        <v>2404</v>
      </c>
      <c r="I198" s="543">
        <v>10000</v>
      </c>
      <c r="J198" s="626">
        <v>10000</v>
      </c>
      <c r="K198" s="696">
        <f t="shared" si="8"/>
        <v>20000</v>
      </c>
      <c r="L198" s="570" t="s">
        <v>1736</v>
      </c>
    </row>
    <row r="199" spans="2:14" ht="24" customHeight="1" x14ac:dyDescent="0.15">
      <c r="B199" s="1318" t="s">
        <v>395</v>
      </c>
      <c r="C199" s="1321" t="s">
        <v>396</v>
      </c>
      <c r="D199" s="1321" t="s">
        <v>383</v>
      </c>
      <c r="E199" s="1323" t="s">
        <v>384</v>
      </c>
      <c r="G199" s="511" t="s">
        <v>2314</v>
      </c>
      <c r="H199" s="543" t="s">
        <v>2404</v>
      </c>
      <c r="I199" s="543">
        <v>10000</v>
      </c>
      <c r="J199" s="626">
        <v>30000</v>
      </c>
      <c r="K199" s="696">
        <f t="shared" si="8"/>
        <v>40000</v>
      </c>
      <c r="L199" s="570" t="s">
        <v>1736</v>
      </c>
    </row>
    <row r="200" spans="2:14" ht="24" customHeight="1" x14ac:dyDescent="0.15">
      <c r="B200" s="1319"/>
      <c r="C200" s="1322"/>
      <c r="D200" s="1322"/>
      <c r="E200" s="1324"/>
      <c r="G200" s="511" t="s">
        <v>2315</v>
      </c>
      <c r="H200" s="543" t="s">
        <v>2404</v>
      </c>
      <c r="I200" s="543">
        <v>10000</v>
      </c>
      <c r="J200" s="626">
        <v>30000</v>
      </c>
      <c r="K200" s="696">
        <f t="shared" si="8"/>
        <v>40000</v>
      </c>
      <c r="L200" s="570" t="s">
        <v>1736</v>
      </c>
    </row>
    <row r="201" spans="2:14" ht="24" customHeight="1" x14ac:dyDescent="0.15">
      <c r="B201" s="73" t="s">
        <v>397</v>
      </c>
      <c r="C201" s="708"/>
      <c r="D201" s="708">
        <v>442000</v>
      </c>
      <c r="E201" s="70">
        <f t="shared" ref="E201:E206" si="9">SUM(C201:D201)</f>
        <v>442000</v>
      </c>
      <c r="G201" s="511" t="s">
        <v>2309</v>
      </c>
      <c r="H201" s="543">
        <v>76800</v>
      </c>
      <c r="I201" s="543">
        <v>10000</v>
      </c>
      <c r="J201" s="626">
        <v>30000</v>
      </c>
      <c r="K201" s="696">
        <f t="shared" si="8"/>
        <v>116800</v>
      </c>
      <c r="L201" s="577">
        <v>43188</v>
      </c>
    </row>
    <row r="202" spans="2:14" ht="24" customHeight="1" x14ac:dyDescent="0.15">
      <c r="B202" s="83" t="s">
        <v>398</v>
      </c>
      <c r="C202" s="709"/>
      <c r="D202" s="709">
        <v>550000</v>
      </c>
      <c r="E202" s="77">
        <f t="shared" si="9"/>
        <v>550000</v>
      </c>
      <c r="G202" s="511" t="s">
        <v>2310</v>
      </c>
      <c r="H202" s="543" t="s">
        <v>2311</v>
      </c>
      <c r="I202" s="543"/>
      <c r="J202" s="626"/>
      <c r="K202" s="696">
        <f t="shared" si="8"/>
        <v>0</v>
      </c>
      <c r="L202" s="577"/>
    </row>
    <row r="203" spans="2:14" ht="24" customHeight="1" thickBot="1" x14ac:dyDescent="0.2">
      <c r="B203" s="83" t="s">
        <v>399</v>
      </c>
      <c r="C203" s="709"/>
      <c r="D203" s="709">
        <v>3456</v>
      </c>
      <c r="E203" s="77">
        <f t="shared" si="9"/>
        <v>3456</v>
      </c>
      <c r="G203" s="512" t="s">
        <v>2396</v>
      </c>
      <c r="H203" s="545" t="s">
        <v>2395</v>
      </c>
      <c r="I203" s="545">
        <v>10000</v>
      </c>
      <c r="J203" s="545" t="s">
        <v>2395</v>
      </c>
      <c r="K203" s="696">
        <f t="shared" si="8"/>
        <v>10000</v>
      </c>
      <c r="L203" s="571"/>
    </row>
    <row r="204" spans="2:14" ht="24" customHeight="1" thickBot="1" x14ac:dyDescent="0.2">
      <c r="B204" s="83" t="s">
        <v>400</v>
      </c>
      <c r="C204" s="709"/>
      <c r="D204" s="709">
        <v>630000</v>
      </c>
      <c r="E204" s="77">
        <f t="shared" si="9"/>
        <v>630000</v>
      </c>
      <c r="G204" s="539"/>
      <c r="H204" s="545">
        <f>SUM(H190:H199)</f>
        <v>304800</v>
      </c>
      <c r="I204" s="545">
        <f>SUM(I190:I203)</f>
        <v>130000</v>
      </c>
      <c r="J204" s="546">
        <f>SUM(J190:J202)</f>
        <v>280000</v>
      </c>
      <c r="K204" s="547">
        <f>SUM(H204:J204)</f>
        <v>714800</v>
      </c>
      <c r="N204" s="657"/>
    </row>
    <row r="205" spans="2:14" ht="24" customHeight="1" x14ac:dyDescent="0.15">
      <c r="B205" s="83" t="s">
        <v>401</v>
      </c>
      <c r="C205" s="709"/>
      <c r="D205" s="709">
        <v>500000</v>
      </c>
      <c r="E205" s="77">
        <f t="shared" si="9"/>
        <v>500000</v>
      </c>
      <c r="G205" s="412" t="s">
        <v>2317</v>
      </c>
      <c r="H205" s="548"/>
      <c r="I205" s="548"/>
      <c r="J205" s="548"/>
      <c r="K205" s="549"/>
    </row>
    <row r="206" spans="2:14" ht="24" customHeight="1" x14ac:dyDescent="0.15">
      <c r="B206" s="91" t="s">
        <v>2423</v>
      </c>
      <c r="C206" s="710"/>
      <c r="D206" s="710">
        <v>1000000</v>
      </c>
      <c r="E206" s="87">
        <f t="shared" si="9"/>
        <v>1000000</v>
      </c>
      <c r="G206" s="88" t="s">
        <v>1715</v>
      </c>
      <c r="H206" s="550" t="s">
        <v>1710</v>
      </c>
      <c r="I206" s="550"/>
      <c r="J206" s="550"/>
      <c r="K206" s="551" t="s">
        <v>394</v>
      </c>
      <c r="L206" s="621" t="s">
        <v>1735</v>
      </c>
    </row>
    <row r="207" spans="2:14" ht="24" customHeight="1" x14ac:dyDescent="0.15">
      <c r="B207" s="88" t="s">
        <v>394</v>
      </c>
      <c r="C207" s="89"/>
      <c r="D207" s="89"/>
      <c r="E207" s="90">
        <f>SUM(E201:E206)</f>
        <v>3125456</v>
      </c>
      <c r="G207" s="511" t="s">
        <v>1676</v>
      </c>
      <c r="H207" s="552">
        <v>90000</v>
      </c>
      <c r="I207" s="552"/>
      <c r="J207" s="552"/>
      <c r="K207" s="553"/>
      <c r="L207" s="572">
        <v>43161</v>
      </c>
    </row>
    <row r="208" spans="2:14" ht="24" customHeight="1" x14ac:dyDescent="0.15">
      <c r="G208" s="511" t="s">
        <v>1676</v>
      </c>
      <c r="H208" s="552">
        <v>35000</v>
      </c>
      <c r="I208" s="552"/>
      <c r="J208" s="552"/>
      <c r="K208" s="553"/>
      <c r="L208" s="577">
        <v>43185</v>
      </c>
    </row>
    <row r="209" spans="2:12" ht="24" customHeight="1" x14ac:dyDescent="0.15">
      <c r="B209" s="88" t="s">
        <v>402</v>
      </c>
      <c r="C209" s="89"/>
      <c r="D209" s="89"/>
      <c r="E209" s="90">
        <v>9938014</v>
      </c>
      <c r="G209" s="511" t="s">
        <v>2299</v>
      </c>
      <c r="H209" s="552">
        <v>40000</v>
      </c>
      <c r="I209" s="552"/>
      <c r="J209" s="552"/>
      <c r="K209" s="553"/>
      <c r="L209" s="577"/>
    </row>
    <row r="210" spans="2:12" ht="24" customHeight="1" x14ac:dyDescent="0.15">
      <c r="B210" s="88" t="s">
        <v>1863</v>
      </c>
      <c r="C210" s="89"/>
      <c r="D210" s="89"/>
      <c r="E210" s="93">
        <v>9429254</v>
      </c>
      <c r="G210" s="511"/>
      <c r="H210" s="552"/>
      <c r="I210" s="552"/>
      <c r="J210" s="552"/>
      <c r="K210" s="553"/>
      <c r="L210" s="577"/>
    </row>
    <row r="211" spans="2:12" ht="24" customHeight="1" thickBot="1" x14ac:dyDescent="0.2">
      <c r="B211" s="415" t="s">
        <v>1862</v>
      </c>
      <c r="C211" s="416"/>
      <c r="D211" s="416"/>
      <c r="E211" s="416">
        <f>SUM(E209+E198-E207)</f>
        <v>9429254</v>
      </c>
      <c r="G211" s="512"/>
      <c r="H211" s="554"/>
      <c r="I211" s="554"/>
      <c r="J211" s="554"/>
      <c r="K211" s="629"/>
      <c r="L211" s="573"/>
    </row>
    <row r="212" spans="2:12" ht="24" customHeight="1" thickTop="1" thickBot="1" x14ac:dyDescent="0.2">
      <c r="G212" s="512"/>
      <c r="H212" s="513">
        <f>SUM(H207:H211)</f>
        <v>165000</v>
      </c>
      <c r="I212" s="513"/>
      <c r="J212" s="513"/>
      <c r="K212" s="628">
        <f>SUM(H212:J212)</f>
        <v>165000</v>
      </c>
    </row>
    <row r="213" spans="2:12" ht="24" customHeight="1" thickBot="1" x14ac:dyDescent="0.2">
      <c r="B213" t="s">
        <v>2312</v>
      </c>
      <c r="E213" s="92">
        <v>0</v>
      </c>
    </row>
    <row r="214" spans="2:12" ht="24" customHeight="1" thickBot="1" x14ac:dyDescent="0.2">
      <c r="B214" t="s">
        <v>1494</v>
      </c>
      <c r="E214" s="92">
        <v>720000</v>
      </c>
      <c r="G214" s="536" t="s">
        <v>1709</v>
      </c>
      <c r="H214" s="513"/>
      <c r="I214" s="513"/>
      <c r="J214" s="513"/>
      <c r="K214" s="540">
        <f>SUM(K204:K213)</f>
        <v>879800</v>
      </c>
    </row>
    <row r="215" spans="2:12" ht="24" customHeight="1" x14ac:dyDescent="0.15">
      <c r="B215" t="s">
        <v>1495</v>
      </c>
      <c r="E215" s="92">
        <v>500000</v>
      </c>
    </row>
    <row r="216" spans="2:12" ht="24" customHeight="1" x14ac:dyDescent="0.15">
      <c r="B216" s="536" t="s">
        <v>2318</v>
      </c>
      <c r="C216" s="513"/>
      <c r="D216" s="513"/>
      <c r="E216" s="513">
        <v>220000</v>
      </c>
    </row>
    <row r="220" spans="2:12" ht="24" customHeight="1" x14ac:dyDescent="0.15">
      <c r="B220" s="412" t="s">
        <v>2298</v>
      </c>
      <c r="C220" s="419"/>
      <c r="D220" s="418"/>
      <c r="E220" s="62"/>
    </row>
    <row r="221" spans="2:12" ht="24" customHeight="1" x14ac:dyDescent="0.15">
      <c r="B221" s="1318" t="s">
        <v>2579</v>
      </c>
      <c r="C221" s="1321" t="s">
        <v>382</v>
      </c>
      <c r="D221" s="1321" t="s">
        <v>383</v>
      </c>
      <c r="E221" s="1323" t="s">
        <v>384</v>
      </c>
      <c r="G221" s="412" t="s">
        <v>2759</v>
      </c>
    </row>
    <row r="222" spans="2:12" ht="24" customHeight="1" x14ac:dyDescent="0.15">
      <c r="B222" s="1319"/>
      <c r="C222" s="1322"/>
      <c r="D222" s="1322"/>
      <c r="E222" s="1324"/>
      <c r="G222" s="537" t="s">
        <v>1712</v>
      </c>
      <c r="H222" s="541" t="s">
        <v>1713</v>
      </c>
      <c r="I222" s="541" t="s">
        <v>388</v>
      </c>
      <c r="J222" s="625" t="s">
        <v>1708</v>
      </c>
      <c r="K222" s="622" t="s">
        <v>394</v>
      </c>
      <c r="L222" s="568" t="s">
        <v>1735</v>
      </c>
    </row>
    <row r="223" spans="2:12" ht="24" customHeight="1" x14ac:dyDescent="0.15">
      <c r="B223" s="73" t="s">
        <v>2505</v>
      </c>
      <c r="C223" s="708">
        <v>307600</v>
      </c>
      <c r="D223" s="708">
        <v>854400</v>
      </c>
      <c r="E223" s="70">
        <f>SUM(C223:D223)</f>
        <v>1162000</v>
      </c>
      <c r="G223" s="508" t="s">
        <v>2310</v>
      </c>
      <c r="H223" s="859">
        <v>2800</v>
      </c>
      <c r="I223" s="859">
        <v>10000</v>
      </c>
      <c r="J223" s="860">
        <v>10000</v>
      </c>
      <c r="K223" s="623">
        <f>SUM(H223:J223)</f>
        <v>22800</v>
      </c>
      <c r="L223" s="572">
        <v>43475</v>
      </c>
    </row>
    <row r="224" spans="2:12" ht="24" customHeight="1" x14ac:dyDescent="0.15">
      <c r="B224" s="83" t="s">
        <v>2506</v>
      </c>
      <c r="C224" s="709">
        <v>120000</v>
      </c>
      <c r="D224" s="709">
        <v>220000</v>
      </c>
      <c r="E224" s="77">
        <f t="shared" ref="E224:E231" si="10">SUM(C224:D224)</f>
        <v>340000</v>
      </c>
      <c r="G224" s="848" t="s">
        <v>2734</v>
      </c>
      <c r="H224" s="857">
        <v>4800</v>
      </c>
      <c r="I224" s="857">
        <v>10000</v>
      </c>
      <c r="J224" s="858">
        <v>50000</v>
      </c>
      <c r="K224" s="623">
        <f>SUM(H224:J224)</f>
        <v>64800</v>
      </c>
      <c r="L224" s="861"/>
    </row>
    <row r="225" spans="2:12" ht="24" customHeight="1" x14ac:dyDescent="0.15">
      <c r="B225" s="83" t="s">
        <v>2507</v>
      </c>
      <c r="C225" s="709">
        <v>165000</v>
      </c>
      <c r="D225" s="709">
        <v>675000</v>
      </c>
      <c r="E225" s="77">
        <f t="shared" si="10"/>
        <v>840000</v>
      </c>
      <c r="G225" s="862"/>
      <c r="H225" s="543"/>
      <c r="I225" s="115"/>
      <c r="J225" s="626"/>
      <c r="K225" s="623"/>
      <c r="L225" s="570"/>
    </row>
    <row r="226" spans="2:12" ht="24" customHeight="1" x14ac:dyDescent="0.15">
      <c r="B226" s="83" t="s">
        <v>2508</v>
      </c>
      <c r="C226" s="709"/>
      <c r="D226" s="709">
        <v>93</v>
      </c>
      <c r="E226" s="77">
        <f t="shared" si="10"/>
        <v>93</v>
      </c>
      <c r="G226" s="539"/>
      <c r="H226" s="545"/>
      <c r="I226" s="545"/>
      <c r="J226" s="627"/>
      <c r="K226" s="863"/>
      <c r="L226" s="573"/>
    </row>
    <row r="227" spans="2:12" ht="24" customHeight="1" thickBot="1" x14ac:dyDescent="0.2">
      <c r="B227" s="83" t="s">
        <v>2509</v>
      </c>
      <c r="C227" s="709"/>
      <c r="D227" s="709">
        <v>130000</v>
      </c>
      <c r="E227" s="77">
        <f t="shared" si="10"/>
        <v>130000</v>
      </c>
      <c r="H227" s="545">
        <f>SUM(H223:H226)</f>
        <v>7600</v>
      </c>
      <c r="I227" s="545">
        <f>SUM(I213:I226)</f>
        <v>20000</v>
      </c>
      <c r="J227" s="546">
        <f>SUM(J213:J225)</f>
        <v>60000</v>
      </c>
      <c r="K227" s="628">
        <f>SUM(H227:J227)</f>
        <v>87600</v>
      </c>
      <c r="L227" s="864"/>
    </row>
    <row r="228" spans="2:12" ht="24" customHeight="1" x14ac:dyDescent="0.15">
      <c r="B228" s="83" t="s">
        <v>2510</v>
      </c>
      <c r="C228" s="709"/>
      <c r="D228" s="709">
        <v>880000</v>
      </c>
      <c r="E228" s="77">
        <f t="shared" si="10"/>
        <v>880000</v>
      </c>
      <c r="K228" s="865"/>
      <c r="L228" s="725"/>
    </row>
    <row r="229" spans="2:12" ht="24" customHeight="1" x14ac:dyDescent="0.15">
      <c r="B229" s="83" t="s">
        <v>2526</v>
      </c>
      <c r="C229" s="709"/>
      <c r="D229" s="709">
        <v>766000</v>
      </c>
      <c r="E229" s="77">
        <f t="shared" si="10"/>
        <v>766000</v>
      </c>
      <c r="G229" s="412" t="s">
        <v>2760</v>
      </c>
      <c r="H229" s="548"/>
      <c r="I229" s="548"/>
      <c r="J229" s="548"/>
      <c r="K229" s="549"/>
    </row>
    <row r="230" spans="2:12" ht="24" customHeight="1" x14ac:dyDescent="0.15">
      <c r="B230" s="83" t="s">
        <v>2529</v>
      </c>
      <c r="C230" s="709"/>
      <c r="D230" s="709"/>
      <c r="E230" s="77">
        <f t="shared" si="10"/>
        <v>0</v>
      </c>
      <c r="G230" s="88" t="s">
        <v>1715</v>
      </c>
      <c r="H230" s="550" t="s">
        <v>1710</v>
      </c>
      <c r="I230" s="550"/>
      <c r="J230" s="550"/>
      <c r="K230" s="866" t="s">
        <v>394</v>
      </c>
      <c r="L230" s="621" t="s">
        <v>1735</v>
      </c>
    </row>
    <row r="231" spans="2:12" ht="24" customHeight="1" x14ac:dyDescent="0.15">
      <c r="B231" s="83" t="s">
        <v>2511</v>
      </c>
      <c r="C231" s="709"/>
      <c r="D231" s="709">
        <v>2000000</v>
      </c>
      <c r="E231" s="77">
        <f t="shared" si="10"/>
        <v>2000000</v>
      </c>
      <c r="G231" s="511" t="s">
        <v>2299</v>
      </c>
      <c r="H231" s="552">
        <v>40000</v>
      </c>
      <c r="I231" s="552"/>
      <c r="J231" s="552"/>
      <c r="K231" s="867"/>
      <c r="L231" s="572"/>
    </row>
    <row r="232" spans="2:12" ht="24" customHeight="1" x14ac:dyDescent="0.15">
      <c r="B232" s="91"/>
      <c r="C232" s="710"/>
      <c r="D232" s="710"/>
      <c r="E232" s="87"/>
      <c r="G232" s="511" t="s">
        <v>1682</v>
      </c>
      <c r="H232" s="552">
        <v>10000</v>
      </c>
      <c r="I232" s="552"/>
      <c r="J232" s="552"/>
      <c r="K232" s="867"/>
      <c r="L232" s="577"/>
    </row>
    <row r="233" spans="2:12" ht="24" customHeight="1" x14ac:dyDescent="0.15">
      <c r="B233" s="88" t="s">
        <v>394</v>
      </c>
      <c r="C233" s="89"/>
      <c r="D233" s="89"/>
      <c r="E233" s="90">
        <f>SUM(E223:E232)</f>
        <v>6118093</v>
      </c>
      <c r="G233" s="511" t="s">
        <v>1674</v>
      </c>
      <c r="H233" s="552">
        <v>20000</v>
      </c>
      <c r="I233" s="552"/>
      <c r="J233" s="552"/>
      <c r="K233" s="867"/>
      <c r="L233" s="577"/>
    </row>
    <row r="234" spans="2:12" ht="24" customHeight="1" x14ac:dyDescent="0.15">
      <c r="B234" s="1318" t="s">
        <v>2580</v>
      </c>
      <c r="C234" s="1325" t="s">
        <v>2530</v>
      </c>
      <c r="D234" s="1321"/>
      <c r="E234" s="1323" t="s">
        <v>384</v>
      </c>
      <c r="G234" s="511"/>
      <c r="H234" s="552"/>
      <c r="I234" s="552"/>
      <c r="J234" s="552"/>
      <c r="K234" s="867"/>
      <c r="L234" s="577"/>
    </row>
    <row r="235" spans="2:12" ht="24" customHeight="1" x14ac:dyDescent="0.15">
      <c r="B235" s="1319"/>
      <c r="C235" s="1326"/>
      <c r="D235" s="1322"/>
      <c r="E235" s="1324"/>
      <c r="G235" s="512"/>
      <c r="H235" s="554"/>
      <c r="I235" s="554"/>
      <c r="J235" s="554"/>
      <c r="K235" s="868"/>
      <c r="L235" s="573"/>
    </row>
    <row r="236" spans="2:12" ht="24" customHeight="1" thickBot="1" x14ac:dyDescent="0.2">
      <c r="B236" s="73" t="s">
        <v>2512</v>
      </c>
      <c r="C236" s="708"/>
      <c r="D236" s="708">
        <v>70328</v>
      </c>
      <c r="E236" s="70">
        <f>SUM(C236:D236)</f>
        <v>70328</v>
      </c>
      <c r="H236" s="513">
        <f>SUM(H231:H235)</f>
        <v>70000</v>
      </c>
      <c r="K236" s="628">
        <f>SUM(H236:J236)</f>
        <v>70000</v>
      </c>
    </row>
    <row r="237" spans="2:12" ht="24" customHeight="1" thickBot="1" x14ac:dyDescent="0.2">
      <c r="B237" s="788" t="s">
        <v>2527</v>
      </c>
      <c r="C237" s="789">
        <v>2150208</v>
      </c>
      <c r="D237" s="789"/>
      <c r="E237" s="77">
        <f t="shared" ref="E237:E248" si="11">SUM(C237:D237)</f>
        <v>2150208</v>
      </c>
    </row>
    <row r="238" spans="2:12" ht="24" customHeight="1" thickBot="1" x14ac:dyDescent="0.2">
      <c r="B238" s="83" t="s">
        <v>2513</v>
      </c>
      <c r="C238" s="709"/>
      <c r="D238" s="709"/>
      <c r="E238" s="77">
        <f t="shared" si="11"/>
        <v>0</v>
      </c>
      <c r="G238" s="536" t="s">
        <v>1709</v>
      </c>
      <c r="H238" s="513"/>
      <c r="I238" s="513"/>
      <c r="J238" s="513"/>
      <c r="K238" s="540">
        <f>SUM(K227:K237)</f>
        <v>157600</v>
      </c>
    </row>
    <row r="239" spans="2:12" ht="24" customHeight="1" x14ac:dyDescent="0.15">
      <c r="B239" s="83" t="s">
        <v>2514</v>
      </c>
      <c r="C239" s="709"/>
      <c r="D239" s="709">
        <v>1728</v>
      </c>
      <c r="E239" s="77">
        <f t="shared" si="11"/>
        <v>1728</v>
      </c>
    </row>
    <row r="240" spans="2:12" ht="24" customHeight="1" x14ac:dyDescent="0.15">
      <c r="B240" s="83" t="s">
        <v>2528</v>
      </c>
      <c r="C240" s="709"/>
      <c r="D240" s="709"/>
      <c r="E240" s="77">
        <f t="shared" si="11"/>
        <v>0</v>
      </c>
    </row>
    <row r="241" spans="2:5" ht="24" customHeight="1" x14ac:dyDescent="0.15">
      <c r="B241" s="83" t="s">
        <v>2517</v>
      </c>
      <c r="C241" s="709"/>
      <c r="D241" s="709">
        <v>130000</v>
      </c>
      <c r="E241" s="77">
        <f t="shared" si="11"/>
        <v>130000</v>
      </c>
    </row>
    <row r="242" spans="2:5" ht="24" customHeight="1" x14ac:dyDescent="0.15">
      <c r="B242" s="83" t="s">
        <v>2516</v>
      </c>
      <c r="C242" s="709"/>
      <c r="D242" s="709">
        <v>790000</v>
      </c>
      <c r="E242" s="77">
        <f t="shared" si="11"/>
        <v>790000</v>
      </c>
    </row>
    <row r="243" spans="2:5" ht="24" customHeight="1" x14ac:dyDescent="0.15">
      <c r="B243" s="83" t="s">
        <v>2515</v>
      </c>
      <c r="C243" s="709">
        <v>1000000</v>
      </c>
      <c r="D243" s="709"/>
      <c r="E243" s="77">
        <f t="shared" si="11"/>
        <v>1000000</v>
      </c>
    </row>
    <row r="244" spans="2:5" ht="24" customHeight="1" x14ac:dyDescent="0.15">
      <c r="B244" s="91"/>
      <c r="C244" s="710"/>
      <c r="D244" s="710"/>
      <c r="E244" s="87"/>
    </row>
    <row r="245" spans="2:5" ht="24" customHeight="1" x14ac:dyDescent="0.15">
      <c r="B245" s="88" t="s">
        <v>394</v>
      </c>
      <c r="C245" s="89"/>
      <c r="D245" s="89"/>
      <c r="E245" s="70">
        <f t="shared" si="11"/>
        <v>0</v>
      </c>
    </row>
    <row r="246" spans="2:5" ht="24" customHeight="1" x14ac:dyDescent="0.15">
      <c r="B246" s="779" t="s">
        <v>2519</v>
      </c>
      <c r="C246" s="780"/>
      <c r="D246" s="780"/>
      <c r="E246" s="70">
        <f t="shared" si="11"/>
        <v>0</v>
      </c>
    </row>
    <row r="247" spans="2:5" ht="24" customHeight="1" x14ac:dyDescent="0.15">
      <c r="B247" s="88" t="s">
        <v>402</v>
      </c>
      <c r="C247" s="89"/>
      <c r="D247" s="89"/>
      <c r="E247" s="70">
        <f t="shared" si="11"/>
        <v>0</v>
      </c>
    </row>
    <row r="248" spans="2:5" ht="24" customHeight="1" x14ac:dyDescent="0.15">
      <c r="B248" s="88" t="s">
        <v>1863</v>
      </c>
      <c r="C248" s="89"/>
      <c r="D248" s="89"/>
      <c r="E248" s="70">
        <f t="shared" si="11"/>
        <v>0</v>
      </c>
    </row>
    <row r="249" spans="2:5" ht="24" customHeight="1" x14ac:dyDescent="0.15">
      <c r="B249" s="88" t="s">
        <v>394</v>
      </c>
      <c r="C249" s="89"/>
      <c r="D249" s="89"/>
      <c r="E249" s="90">
        <f>SUM(E236:E244)</f>
        <v>4142264</v>
      </c>
    </row>
    <row r="250" spans="2:5" ht="24" customHeight="1" x14ac:dyDescent="0.15">
      <c r="B250" s="94"/>
      <c r="C250" s="89"/>
      <c r="D250" s="89"/>
      <c r="E250" s="89"/>
    </row>
    <row r="251" spans="2:5" ht="24" customHeight="1" x14ac:dyDescent="0.15">
      <c r="B251" s="779" t="s">
        <v>2535</v>
      </c>
      <c r="C251" s="780"/>
      <c r="D251" s="780"/>
      <c r="E251" s="781"/>
    </row>
    <row r="252" spans="2:5" ht="24" customHeight="1" x14ac:dyDescent="0.15">
      <c r="B252" s="782" t="s">
        <v>2518</v>
      </c>
      <c r="C252" s="74"/>
      <c r="D252" s="74"/>
      <c r="E252" s="783"/>
    </row>
    <row r="253" spans="2:5" ht="24" customHeight="1" x14ac:dyDescent="0.15">
      <c r="B253" s="784" t="s">
        <v>2520</v>
      </c>
      <c r="C253" s="84"/>
      <c r="D253" s="84"/>
      <c r="E253" s="785">
        <f>SUM(D228)</f>
        <v>880000</v>
      </c>
    </row>
    <row r="254" spans="2:5" ht="24" customHeight="1" x14ac:dyDescent="0.15">
      <c r="B254" s="85" t="s">
        <v>2521</v>
      </c>
      <c r="C254" s="86"/>
      <c r="D254" s="86"/>
      <c r="E254" s="786">
        <f>SUM(D242)</f>
        <v>790000</v>
      </c>
    </row>
    <row r="255" spans="2:5" ht="24" customHeight="1" x14ac:dyDescent="0.15">
      <c r="B255" s="88" t="s">
        <v>1505</v>
      </c>
      <c r="C255" s="89"/>
      <c r="D255" s="89"/>
      <c r="E255" s="90">
        <f>E252+E253-E254</f>
        <v>90000</v>
      </c>
    </row>
    <row r="257" spans="2:5" ht="24" customHeight="1" x14ac:dyDescent="0.15">
      <c r="B257" s="779" t="s">
        <v>2568</v>
      </c>
      <c r="C257" s="780"/>
      <c r="D257" s="836" t="s">
        <v>2566</v>
      </c>
      <c r="E257" s="837" t="s">
        <v>2567</v>
      </c>
    </row>
    <row r="258" spans="2:5" ht="24" customHeight="1" x14ac:dyDescent="0.15">
      <c r="B258" s="782" t="s">
        <v>2588</v>
      </c>
      <c r="C258" s="74"/>
      <c r="D258" s="74"/>
      <c r="E258" s="783">
        <f>E223+E224+E225+E226</f>
        <v>2342093</v>
      </c>
    </row>
    <row r="259" spans="2:5" ht="24" customHeight="1" x14ac:dyDescent="0.15">
      <c r="B259" s="848" t="s">
        <v>2587</v>
      </c>
      <c r="C259" s="849"/>
      <c r="D259" s="850">
        <f>E236+E239+E238</f>
        <v>72056</v>
      </c>
      <c r="E259" s="851"/>
    </row>
    <row r="260" spans="2:5" ht="24" customHeight="1" x14ac:dyDescent="0.15">
      <c r="B260" s="795" t="s">
        <v>2586</v>
      </c>
      <c r="C260" s="796"/>
      <c r="D260" s="797">
        <f>E237+E240</f>
        <v>2150208</v>
      </c>
      <c r="E260" s="798"/>
    </row>
    <row r="261" spans="2:5" ht="24" customHeight="1" thickBot="1" x14ac:dyDescent="0.2">
      <c r="B261" s="799" t="s">
        <v>2585</v>
      </c>
      <c r="C261" s="800"/>
      <c r="D261" s="800"/>
      <c r="E261" s="847">
        <f>E230+E229</f>
        <v>766000</v>
      </c>
    </row>
    <row r="262" spans="2:5" ht="24" customHeight="1" x14ac:dyDescent="0.15">
      <c r="B262" s="795" t="s">
        <v>2584</v>
      </c>
      <c r="C262" s="796"/>
      <c r="D262" s="796"/>
      <c r="E262" s="846">
        <f>E227+E228</f>
        <v>1010000</v>
      </c>
    </row>
    <row r="263" spans="2:5" ht="24" customHeight="1" x14ac:dyDescent="0.15">
      <c r="B263" s="784" t="s">
        <v>2583</v>
      </c>
      <c r="C263" s="84"/>
      <c r="D263" s="790">
        <f>E241+E242</f>
        <v>920000</v>
      </c>
      <c r="E263" s="785"/>
    </row>
    <row r="264" spans="2:5" ht="24" customHeight="1" x14ac:dyDescent="0.15">
      <c r="B264" s="784" t="s">
        <v>2581</v>
      </c>
      <c r="C264" s="84"/>
      <c r="D264" s="84">
        <f>E243</f>
        <v>1000000</v>
      </c>
      <c r="E264" s="791"/>
    </row>
    <row r="265" spans="2:5" ht="24" customHeight="1" x14ac:dyDescent="0.15">
      <c r="B265" s="784" t="s">
        <v>2582</v>
      </c>
      <c r="C265" s="84"/>
      <c r="E265" s="791">
        <f>D231</f>
        <v>2000000</v>
      </c>
    </row>
    <row r="266" spans="2:5" ht="24" customHeight="1" thickBot="1" x14ac:dyDescent="0.2">
      <c r="B266" s="792"/>
      <c r="C266" s="793"/>
      <c r="D266" s="793"/>
      <c r="E266" s="794"/>
    </row>
    <row r="267" spans="2:5" ht="24" customHeight="1" thickTop="1" x14ac:dyDescent="0.15">
      <c r="B267" s="512" t="s">
        <v>2531</v>
      </c>
      <c r="C267" s="513"/>
      <c r="D267" s="513"/>
      <c r="E267" s="490">
        <f>E258+E261+E262+E265-D259-D260-D263-D264</f>
        <v>1975829</v>
      </c>
    </row>
    <row r="268" spans="2:5" ht="24" customHeight="1" x14ac:dyDescent="0.15">
      <c r="B268" s="88"/>
      <c r="C268" s="89"/>
      <c r="D268" s="89" t="s">
        <v>2532</v>
      </c>
      <c r="E268" s="90">
        <v>9429254</v>
      </c>
    </row>
    <row r="269" spans="2:5" ht="24" customHeight="1" x14ac:dyDescent="0.15">
      <c r="B269" s="88"/>
      <c r="C269" s="89"/>
      <c r="D269" s="89" t="s">
        <v>2533</v>
      </c>
      <c r="E269" s="90">
        <v>11405083</v>
      </c>
    </row>
    <row r="270" spans="2:5" ht="24" customHeight="1" x14ac:dyDescent="0.15">
      <c r="B270" s="779"/>
      <c r="C270" s="780"/>
      <c r="D270" s="780" t="s">
        <v>2534</v>
      </c>
      <c r="E270" s="781">
        <f>E267+E268</f>
        <v>11405083</v>
      </c>
    </row>
    <row r="273" spans="2:12" ht="24" customHeight="1" x14ac:dyDescent="0.15">
      <c r="B273" s="412" t="s">
        <v>2779</v>
      </c>
    </row>
    <row r="274" spans="2:12" ht="24" customHeight="1" x14ac:dyDescent="0.15">
      <c r="B274" s="417">
        <v>43144</v>
      </c>
      <c r="C274" s="419" t="s">
        <v>1511</v>
      </c>
      <c r="D274" s="418">
        <v>43461</v>
      </c>
      <c r="E274" s="62"/>
    </row>
    <row r="275" spans="2:12" ht="24" customHeight="1" x14ac:dyDescent="0.15">
      <c r="B275" s="1318" t="s">
        <v>2579</v>
      </c>
      <c r="C275" s="1321" t="s">
        <v>382</v>
      </c>
      <c r="D275" s="1321" t="s">
        <v>383</v>
      </c>
      <c r="E275" s="1323" t="s">
        <v>384</v>
      </c>
      <c r="G275" s="412" t="s">
        <v>2780</v>
      </c>
    </row>
    <row r="276" spans="2:12" ht="24" customHeight="1" x14ac:dyDescent="0.15">
      <c r="B276" s="1319"/>
      <c r="C276" s="1322"/>
      <c r="D276" s="1322"/>
      <c r="E276" s="1324"/>
      <c r="G276" s="537" t="s">
        <v>1712</v>
      </c>
      <c r="H276" s="541" t="s">
        <v>1713</v>
      </c>
      <c r="I276" s="541" t="s">
        <v>388</v>
      </c>
      <c r="J276" s="625" t="s">
        <v>1708</v>
      </c>
      <c r="K276" s="622" t="s">
        <v>394</v>
      </c>
      <c r="L276" s="568" t="s">
        <v>1735</v>
      </c>
    </row>
    <row r="277" spans="2:12" ht="24" customHeight="1" x14ac:dyDescent="0.15">
      <c r="B277" s="73" t="s">
        <v>2505</v>
      </c>
      <c r="C277" s="708">
        <v>304800</v>
      </c>
      <c r="D277" s="708">
        <v>857200</v>
      </c>
      <c r="E277" s="70">
        <f>SUM(C277:D277)</f>
        <v>1162000</v>
      </c>
      <c r="G277" s="848" t="s">
        <v>2734</v>
      </c>
      <c r="H277" s="859" t="s">
        <v>2311</v>
      </c>
      <c r="I277" s="859">
        <v>10000</v>
      </c>
      <c r="J277" s="860">
        <v>50000</v>
      </c>
      <c r="K277" s="623">
        <f>SUM(H277:J277)</f>
        <v>60000</v>
      </c>
      <c r="L277" s="572"/>
    </row>
    <row r="278" spans="2:12" ht="24" customHeight="1" x14ac:dyDescent="0.15">
      <c r="B278" s="83" t="s">
        <v>2506</v>
      </c>
      <c r="C278" s="709">
        <v>110000</v>
      </c>
      <c r="D278" s="709">
        <v>230000</v>
      </c>
      <c r="E278" s="77">
        <f t="shared" ref="E278:E285" si="12">SUM(C278:D278)</f>
        <v>340000</v>
      </c>
      <c r="G278" s="848"/>
      <c r="H278" s="857"/>
      <c r="I278" s="857"/>
      <c r="J278" s="858"/>
      <c r="K278" s="623"/>
      <c r="L278" s="861"/>
    </row>
    <row r="279" spans="2:12" ht="24" customHeight="1" x14ac:dyDescent="0.15">
      <c r="B279" s="83" t="s">
        <v>2507</v>
      </c>
      <c r="C279" s="709">
        <v>165000</v>
      </c>
      <c r="D279" s="709">
        <v>675000</v>
      </c>
      <c r="E279" s="77">
        <f t="shared" si="12"/>
        <v>840000</v>
      </c>
      <c r="G279" s="862"/>
      <c r="H279" s="543"/>
      <c r="I279" s="115"/>
      <c r="J279" s="626"/>
      <c r="K279" s="623"/>
      <c r="L279" s="570"/>
    </row>
    <row r="280" spans="2:12" ht="24" customHeight="1" x14ac:dyDescent="0.15">
      <c r="B280" s="83" t="s">
        <v>2508</v>
      </c>
      <c r="C280" s="709"/>
      <c r="D280" s="709">
        <v>93</v>
      </c>
      <c r="E280" s="77">
        <f t="shared" si="12"/>
        <v>93</v>
      </c>
      <c r="G280" s="539"/>
      <c r="H280" s="545"/>
      <c r="I280" s="545"/>
      <c r="J280" s="627"/>
      <c r="K280" s="863"/>
      <c r="L280" s="573"/>
    </row>
    <row r="281" spans="2:12" ht="24" customHeight="1" thickBot="1" x14ac:dyDescent="0.2">
      <c r="B281" s="83" t="s">
        <v>2509</v>
      </c>
      <c r="C281" s="709"/>
      <c r="D281" s="709">
        <v>130000</v>
      </c>
      <c r="E281" s="77">
        <f t="shared" si="12"/>
        <v>130000</v>
      </c>
      <c r="H281" s="545">
        <f>SUM(H277:H280)</f>
        <v>0</v>
      </c>
      <c r="I281" s="545">
        <f>SUM(I267:I280)</f>
        <v>10000</v>
      </c>
      <c r="J281" s="546">
        <f>SUM(J267:J279)</f>
        <v>50000</v>
      </c>
      <c r="K281" s="628">
        <f>SUM(H281:J281)</f>
        <v>60000</v>
      </c>
      <c r="L281" s="864"/>
    </row>
    <row r="282" spans="2:12" ht="24" customHeight="1" x14ac:dyDescent="0.15">
      <c r="B282" s="83" t="s">
        <v>2510</v>
      </c>
      <c r="C282" s="709"/>
      <c r="D282" s="709">
        <v>880000</v>
      </c>
      <c r="E282" s="77">
        <f t="shared" si="12"/>
        <v>880000</v>
      </c>
      <c r="K282" s="865"/>
      <c r="L282" s="725"/>
    </row>
    <row r="283" spans="2:12" ht="24" customHeight="1" x14ac:dyDescent="0.15">
      <c r="B283" s="83" t="s">
        <v>2526</v>
      </c>
      <c r="C283" s="709"/>
      <c r="D283" s="709">
        <v>766000</v>
      </c>
      <c r="E283" s="77">
        <f t="shared" si="12"/>
        <v>766000</v>
      </c>
      <c r="G283" s="412" t="s">
        <v>2781</v>
      </c>
      <c r="H283" s="548"/>
      <c r="I283" s="548"/>
      <c r="J283" s="548"/>
      <c r="K283" s="549"/>
    </row>
    <row r="284" spans="2:12" ht="24" customHeight="1" x14ac:dyDescent="0.15">
      <c r="B284" s="83" t="s">
        <v>2529</v>
      </c>
      <c r="C284" s="709"/>
      <c r="D284" s="709"/>
      <c r="E284" s="77">
        <f t="shared" si="12"/>
        <v>0</v>
      </c>
      <c r="G284" s="88" t="s">
        <v>1715</v>
      </c>
      <c r="H284" s="550" t="s">
        <v>1710</v>
      </c>
      <c r="I284" s="550"/>
      <c r="J284" s="550"/>
      <c r="K284" s="866" t="s">
        <v>394</v>
      </c>
      <c r="L284" s="621" t="s">
        <v>1735</v>
      </c>
    </row>
    <row r="285" spans="2:12" ht="24" customHeight="1" x14ac:dyDescent="0.15">
      <c r="B285" s="83" t="s">
        <v>2511</v>
      </c>
      <c r="C285" s="709"/>
      <c r="D285" s="709">
        <v>2000000</v>
      </c>
      <c r="E285" s="77">
        <f t="shared" si="12"/>
        <v>2000000</v>
      </c>
      <c r="G285" s="511" t="s">
        <v>2299</v>
      </c>
      <c r="H285" s="552">
        <v>40000</v>
      </c>
      <c r="I285" s="552"/>
      <c r="J285" s="552"/>
      <c r="K285" s="867"/>
      <c r="L285" s="572"/>
    </row>
    <row r="286" spans="2:12" ht="24" customHeight="1" x14ac:dyDescent="0.15">
      <c r="B286" s="91"/>
      <c r="C286" s="710"/>
      <c r="D286" s="710"/>
      <c r="E286" s="87"/>
      <c r="G286" s="511" t="s">
        <v>1682</v>
      </c>
      <c r="H286" s="552">
        <v>10000</v>
      </c>
      <c r="I286" s="552"/>
      <c r="J286" s="552"/>
      <c r="K286" s="867"/>
      <c r="L286" s="577"/>
    </row>
    <row r="287" spans="2:12" ht="24" customHeight="1" x14ac:dyDescent="0.15">
      <c r="B287" s="88" t="s">
        <v>394</v>
      </c>
      <c r="C287" s="89"/>
      <c r="D287" s="89"/>
      <c r="E287" s="90">
        <f>SUM(E277:E286)</f>
        <v>6118093</v>
      </c>
      <c r="G287" s="511" t="s">
        <v>1674</v>
      </c>
      <c r="H287" s="552">
        <v>20000</v>
      </c>
      <c r="I287" s="552"/>
      <c r="J287" s="552"/>
      <c r="K287" s="867"/>
      <c r="L287" s="577"/>
    </row>
    <row r="288" spans="2:12" ht="24" customHeight="1" x14ac:dyDescent="0.15">
      <c r="B288" s="1318" t="s">
        <v>2580</v>
      </c>
      <c r="C288" s="1325" t="s">
        <v>2530</v>
      </c>
      <c r="D288" s="1321"/>
      <c r="E288" s="1323" t="s">
        <v>384</v>
      </c>
      <c r="G288" s="511"/>
      <c r="H288" s="552"/>
      <c r="I288" s="552"/>
      <c r="J288" s="552"/>
      <c r="K288" s="867"/>
      <c r="L288" s="577"/>
    </row>
    <row r="289" spans="2:12" ht="24" customHeight="1" x14ac:dyDescent="0.15">
      <c r="B289" s="1319"/>
      <c r="C289" s="1326"/>
      <c r="D289" s="1322"/>
      <c r="E289" s="1324"/>
      <c r="G289" s="512"/>
      <c r="H289" s="554"/>
      <c r="I289" s="554"/>
      <c r="J289" s="554"/>
      <c r="K289" s="868"/>
      <c r="L289" s="573"/>
    </row>
    <row r="290" spans="2:12" ht="24" customHeight="1" thickBot="1" x14ac:dyDescent="0.2">
      <c r="B290" s="73" t="s">
        <v>2512</v>
      </c>
      <c r="C290" s="708"/>
      <c r="D290" s="708">
        <v>70328</v>
      </c>
      <c r="E290" s="70">
        <f>SUM(C290:D290)</f>
        <v>70328</v>
      </c>
      <c r="H290" s="513">
        <f>SUM(H285:H289)</f>
        <v>70000</v>
      </c>
      <c r="K290" s="628">
        <f>SUM(H290:J290)</f>
        <v>70000</v>
      </c>
    </row>
    <row r="291" spans="2:12" ht="24" customHeight="1" thickBot="1" x14ac:dyDescent="0.2">
      <c r="B291" s="788" t="s">
        <v>2527</v>
      </c>
      <c r="C291" s="789">
        <v>2150208</v>
      </c>
      <c r="D291" s="789"/>
      <c r="E291" s="77">
        <f t="shared" ref="E291:E302" si="13">SUM(C291:D291)</f>
        <v>2150208</v>
      </c>
    </row>
    <row r="292" spans="2:12" ht="24" customHeight="1" thickBot="1" x14ac:dyDescent="0.2">
      <c r="B292" s="83" t="s">
        <v>2513</v>
      </c>
      <c r="C292" s="709"/>
      <c r="D292" s="709"/>
      <c r="E292" s="77">
        <f t="shared" si="13"/>
        <v>0</v>
      </c>
      <c r="G292" s="536" t="s">
        <v>1709</v>
      </c>
      <c r="H292" s="513"/>
      <c r="I292" s="513"/>
      <c r="J292" s="513"/>
      <c r="K292" s="540">
        <f>SUM(K281:K291)</f>
        <v>130000</v>
      </c>
    </row>
    <row r="293" spans="2:12" ht="24" customHeight="1" x14ac:dyDescent="0.15">
      <c r="B293" s="83" t="s">
        <v>2514</v>
      </c>
      <c r="C293" s="709"/>
      <c r="D293" s="709">
        <v>1728</v>
      </c>
      <c r="E293" s="77">
        <f t="shared" si="13"/>
        <v>1728</v>
      </c>
    </row>
    <row r="294" spans="2:12" ht="24" customHeight="1" x14ac:dyDescent="0.15">
      <c r="B294" s="83" t="s">
        <v>2528</v>
      </c>
      <c r="C294" s="709"/>
      <c r="D294" s="709"/>
      <c r="E294" s="77">
        <f t="shared" si="13"/>
        <v>0</v>
      </c>
    </row>
    <row r="295" spans="2:12" ht="24" customHeight="1" x14ac:dyDescent="0.15">
      <c r="B295" s="83" t="s">
        <v>2517</v>
      </c>
      <c r="C295" s="709"/>
      <c r="D295" s="709">
        <v>130000</v>
      </c>
      <c r="E295" s="77">
        <f t="shared" si="13"/>
        <v>130000</v>
      </c>
    </row>
    <row r="296" spans="2:12" ht="24" customHeight="1" x14ac:dyDescent="0.15">
      <c r="B296" s="83" t="s">
        <v>2516</v>
      </c>
      <c r="C296" s="709"/>
      <c r="D296" s="709">
        <v>790000</v>
      </c>
      <c r="E296" s="77">
        <f t="shared" si="13"/>
        <v>790000</v>
      </c>
    </row>
    <row r="297" spans="2:12" ht="24" customHeight="1" x14ac:dyDescent="0.15">
      <c r="B297" s="83" t="s">
        <v>2515</v>
      </c>
      <c r="C297" s="709">
        <v>1000000</v>
      </c>
      <c r="D297" s="709"/>
      <c r="E297" s="77">
        <f t="shared" si="13"/>
        <v>1000000</v>
      </c>
    </row>
    <row r="298" spans="2:12" ht="24" customHeight="1" x14ac:dyDescent="0.15">
      <c r="B298" s="91"/>
      <c r="C298" s="710"/>
      <c r="D298" s="710"/>
      <c r="E298" s="87"/>
    </row>
    <row r="299" spans="2:12" ht="24" customHeight="1" x14ac:dyDescent="0.15">
      <c r="B299" s="88" t="s">
        <v>394</v>
      </c>
      <c r="C299" s="89"/>
      <c r="D299" s="89"/>
      <c r="E299" s="70">
        <f t="shared" si="13"/>
        <v>0</v>
      </c>
    </row>
    <row r="300" spans="2:12" ht="24" customHeight="1" x14ac:dyDescent="0.15">
      <c r="B300" s="779" t="s">
        <v>2519</v>
      </c>
      <c r="C300" s="780"/>
      <c r="D300" s="780"/>
      <c r="E300" s="70">
        <f t="shared" si="13"/>
        <v>0</v>
      </c>
    </row>
    <row r="301" spans="2:12" ht="24" customHeight="1" x14ac:dyDescent="0.15">
      <c r="B301" s="88" t="s">
        <v>402</v>
      </c>
      <c r="C301" s="89"/>
      <c r="D301" s="89"/>
      <c r="E301" s="70">
        <f t="shared" si="13"/>
        <v>0</v>
      </c>
    </row>
    <row r="302" spans="2:12" ht="24" customHeight="1" x14ac:dyDescent="0.15">
      <c r="B302" s="88" t="s">
        <v>1863</v>
      </c>
      <c r="C302" s="89"/>
      <c r="D302" s="89"/>
      <c r="E302" s="70">
        <f t="shared" si="13"/>
        <v>0</v>
      </c>
    </row>
    <row r="303" spans="2:12" ht="24" customHeight="1" x14ac:dyDescent="0.15">
      <c r="B303" s="88" t="s">
        <v>394</v>
      </c>
      <c r="C303" s="89"/>
      <c r="D303" s="89"/>
      <c r="E303" s="90">
        <f>SUM(E290:E298)</f>
        <v>4142264</v>
      </c>
    </row>
    <row r="304" spans="2:12" ht="24" customHeight="1" x14ac:dyDescent="0.15">
      <c r="B304" s="94"/>
      <c r="C304" s="89"/>
      <c r="D304" s="89"/>
      <c r="E304" s="89"/>
    </row>
    <row r="305" spans="2:5" ht="24" customHeight="1" x14ac:dyDescent="0.15">
      <c r="B305" s="779" t="s">
        <v>2535</v>
      </c>
      <c r="C305" s="780"/>
      <c r="D305" s="780"/>
      <c r="E305" s="781"/>
    </row>
    <row r="306" spans="2:5" ht="24" customHeight="1" x14ac:dyDescent="0.15">
      <c r="B306" s="782" t="s">
        <v>2518</v>
      </c>
      <c r="C306" s="74"/>
      <c r="D306" s="74"/>
      <c r="E306" s="783">
        <v>220000</v>
      </c>
    </row>
    <row r="307" spans="2:5" ht="24" customHeight="1" x14ac:dyDescent="0.15">
      <c r="B307" s="784" t="s">
        <v>2520</v>
      </c>
      <c r="C307" s="84"/>
      <c r="D307" s="84"/>
      <c r="E307" s="785">
        <f>SUM(D282)</f>
        <v>880000</v>
      </c>
    </row>
    <row r="308" spans="2:5" ht="24" customHeight="1" x14ac:dyDescent="0.15">
      <c r="B308" s="85" t="s">
        <v>2521</v>
      </c>
      <c r="C308" s="86"/>
      <c r="D308" s="86"/>
      <c r="E308" s="786">
        <f>SUM(D296)</f>
        <v>790000</v>
      </c>
    </row>
    <row r="309" spans="2:5" ht="24" customHeight="1" x14ac:dyDescent="0.15">
      <c r="B309" s="88" t="s">
        <v>1505</v>
      </c>
      <c r="C309" s="89"/>
      <c r="D309" s="89"/>
      <c r="E309" s="90">
        <f>E306+E307-E308</f>
        <v>310000</v>
      </c>
    </row>
    <row r="311" spans="2:5" ht="24" customHeight="1" x14ac:dyDescent="0.15">
      <c r="B311" s="779" t="s">
        <v>2568</v>
      </c>
      <c r="C311" s="780"/>
      <c r="D311" s="836" t="s">
        <v>2566</v>
      </c>
      <c r="E311" s="837" t="s">
        <v>2567</v>
      </c>
    </row>
    <row r="312" spans="2:5" ht="24" customHeight="1" x14ac:dyDescent="0.15">
      <c r="B312" s="782" t="s">
        <v>2588</v>
      </c>
      <c r="C312" s="74"/>
      <c r="D312" s="74"/>
      <c r="E312" s="783">
        <f>E277+E278+E279+E280</f>
        <v>2342093</v>
      </c>
    </row>
    <row r="313" spans="2:5" ht="24" customHeight="1" x14ac:dyDescent="0.15">
      <c r="B313" s="848" t="s">
        <v>2587</v>
      </c>
      <c r="C313" s="849"/>
      <c r="D313" s="850">
        <f>E290+E293+E292</f>
        <v>72056</v>
      </c>
      <c r="E313" s="851"/>
    </row>
    <row r="314" spans="2:5" ht="24" customHeight="1" x14ac:dyDescent="0.15">
      <c r="B314" s="795" t="s">
        <v>2586</v>
      </c>
      <c r="C314" s="796"/>
      <c r="D314" s="797">
        <f>E291+E294</f>
        <v>2150208</v>
      </c>
      <c r="E314" s="798"/>
    </row>
    <row r="315" spans="2:5" ht="24" customHeight="1" thickBot="1" x14ac:dyDescent="0.2">
      <c r="B315" s="799" t="s">
        <v>2585</v>
      </c>
      <c r="C315" s="800"/>
      <c r="D315" s="800"/>
      <c r="E315" s="847">
        <f>E284+E283</f>
        <v>766000</v>
      </c>
    </row>
    <row r="316" spans="2:5" ht="24" customHeight="1" x14ac:dyDescent="0.15">
      <c r="B316" s="795" t="s">
        <v>2584</v>
      </c>
      <c r="C316" s="796"/>
      <c r="D316" s="796"/>
      <c r="E316" s="846">
        <f>E281+E282</f>
        <v>1010000</v>
      </c>
    </row>
    <row r="317" spans="2:5" ht="24" customHeight="1" x14ac:dyDescent="0.15">
      <c r="B317" s="784" t="s">
        <v>2583</v>
      </c>
      <c r="C317" s="84"/>
      <c r="D317" s="790">
        <f>E295+E296</f>
        <v>920000</v>
      </c>
      <c r="E317" s="785"/>
    </row>
    <row r="318" spans="2:5" ht="24" customHeight="1" x14ac:dyDescent="0.15">
      <c r="B318" s="784" t="s">
        <v>2581</v>
      </c>
      <c r="C318" s="84"/>
      <c r="D318" s="84">
        <f>E297</f>
        <v>1000000</v>
      </c>
      <c r="E318" s="791"/>
    </row>
    <row r="319" spans="2:5" ht="24" customHeight="1" x14ac:dyDescent="0.15">
      <c r="B319" s="784" t="s">
        <v>2582</v>
      </c>
      <c r="C319" s="84"/>
      <c r="E319" s="791">
        <f>D285</f>
        <v>2000000</v>
      </c>
    </row>
    <row r="320" spans="2:5" ht="24" customHeight="1" thickBot="1" x14ac:dyDescent="0.2">
      <c r="B320" s="792"/>
      <c r="C320" s="793"/>
      <c r="D320" s="793"/>
      <c r="E320" s="794"/>
    </row>
    <row r="321" spans="2:5" ht="24" customHeight="1" thickTop="1" x14ac:dyDescent="0.15">
      <c r="B321" s="512" t="s">
        <v>2531</v>
      </c>
      <c r="C321" s="513"/>
      <c r="D321" s="513"/>
      <c r="E321" s="490">
        <f>E312+E315+E316+E319-D313-D314-D317-D318</f>
        <v>1975829</v>
      </c>
    </row>
    <row r="322" spans="2:5" ht="24" customHeight="1" x14ac:dyDescent="0.15">
      <c r="B322" s="88"/>
      <c r="C322" s="89"/>
      <c r="D322" s="89" t="s">
        <v>2532</v>
      </c>
      <c r="E322" s="90">
        <v>9429254</v>
      </c>
    </row>
    <row r="323" spans="2:5" ht="24" customHeight="1" x14ac:dyDescent="0.15">
      <c r="B323" s="88"/>
      <c r="C323" s="89"/>
      <c r="D323" s="89" t="s">
        <v>2533</v>
      </c>
      <c r="E323" s="90">
        <v>11405083</v>
      </c>
    </row>
    <row r="324" spans="2:5" ht="24" customHeight="1" x14ac:dyDescent="0.15">
      <c r="B324" s="779"/>
      <c r="C324" s="780"/>
      <c r="D324" s="780" t="s">
        <v>2534</v>
      </c>
      <c r="E324" s="781">
        <f>E321+E322</f>
        <v>11405083</v>
      </c>
    </row>
    <row r="327" spans="2:5" ht="24" customHeight="1" x14ac:dyDescent="0.15">
      <c r="B327" s="412" t="s">
        <v>3040</v>
      </c>
    </row>
    <row r="328" spans="2:5" ht="24" customHeight="1" x14ac:dyDescent="0.15">
      <c r="B328" s="417">
        <v>43475</v>
      </c>
      <c r="C328" s="419" t="s">
        <v>1511</v>
      </c>
      <c r="D328" s="418">
        <v>43825</v>
      </c>
      <c r="E328" s="62"/>
    </row>
    <row r="329" spans="2:5" ht="24" customHeight="1" x14ac:dyDescent="0.15">
      <c r="B329" s="1318" t="s">
        <v>2579</v>
      </c>
      <c r="C329" s="1321" t="s">
        <v>382</v>
      </c>
      <c r="D329" s="1321" t="s">
        <v>383</v>
      </c>
      <c r="E329" s="1323" t="s">
        <v>384</v>
      </c>
    </row>
    <row r="330" spans="2:5" ht="24" customHeight="1" x14ac:dyDescent="0.15">
      <c r="B330" s="1319"/>
      <c r="C330" s="1322"/>
      <c r="D330" s="1322"/>
      <c r="E330" s="1324"/>
    </row>
    <row r="331" spans="2:5" ht="24" customHeight="1" x14ac:dyDescent="0.15">
      <c r="B331" s="73" t="s">
        <v>2505</v>
      </c>
      <c r="C331" s="708">
        <v>31200</v>
      </c>
      <c r="D331" s="708">
        <v>713600</v>
      </c>
      <c r="E331" s="70">
        <f>SUM(C331:D331)</f>
        <v>744800</v>
      </c>
    </row>
    <row r="332" spans="2:5" ht="24" customHeight="1" x14ac:dyDescent="0.15">
      <c r="B332" s="83" t="s">
        <v>2506</v>
      </c>
      <c r="C332" s="709">
        <v>80000</v>
      </c>
      <c r="D332" s="709">
        <v>220000</v>
      </c>
      <c r="E332" s="77">
        <f t="shared" ref="E332:E339" si="14">SUM(C332:D332)</f>
        <v>300000</v>
      </c>
    </row>
    <row r="333" spans="2:5" ht="24" customHeight="1" x14ac:dyDescent="0.15">
      <c r="B333" s="83" t="s">
        <v>2507</v>
      </c>
      <c r="C333" s="709">
        <v>70000</v>
      </c>
      <c r="D333" s="709">
        <v>745000</v>
      </c>
      <c r="E333" s="77">
        <f t="shared" si="14"/>
        <v>815000</v>
      </c>
    </row>
    <row r="334" spans="2:5" ht="24" customHeight="1" x14ac:dyDescent="0.15">
      <c r="B334" s="83" t="s">
        <v>2508</v>
      </c>
      <c r="C334" s="709"/>
      <c r="D334" s="709">
        <v>110</v>
      </c>
      <c r="E334" s="77">
        <f t="shared" si="14"/>
        <v>110</v>
      </c>
    </row>
    <row r="335" spans="2:5" ht="24" customHeight="1" x14ac:dyDescent="0.15">
      <c r="B335" s="83" t="s">
        <v>2509</v>
      </c>
      <c r="C335" s="709"/>
      <c r="D335" s="709">
        <v>811800</v>
      </c>
      <c r="E335" s="77">
        <f t="shared" si="14"/>
        <v>811800</v>
      </c>
    </row>
    <row r="336" spans="2:5" ht="24" customHeight="1" x14ac:dyDescent="0.15">
      <c r="B336" s="83" t="s">
        <v>2510</v>
      </c>
      <c r="C336" s="709"/>
      <c r="D336" s="709">
        <v>950000</v>
      </c>
      <c r="E336" s="77">
        <f t="shared" si="14"/>
        <v>950000</v>
      </c>
    </row>
    <row r="337" spans="2:5" ht="24" customHeight="1" x14ac:dyDescent="0.15">
      <c r="B337" s="83" t="s">
        <v>2526</v>
      </c>
      <c r="C337" s="709"/>
      <c r="D337" s="709">
        <v>996000</v>
      </c>
      <c r="E337" s="77">
        <f t="shared" si="14"/>
        <v>996000</v>
      </c>
    </row>
    <row r="338" spans="2:5" ht="24" customHeight="1" x14ac:dyDescent="0.15">
      <c r="B338" s="83" t="s">
        <v>2529</v>
      </c>
      <c r="C338" s="709"/>
      <c r="D338" s="709">
        <v>0</v>
      </c>
      <c r="E338" s="77">
        <f t="shared" si="14"/>
        <v>0</v>
      </c>
    </row>
    <row r="339" spans="2:5" ht="24" customHeight="1" x14ac:dyDescent="0.15">
      <c r="B339" s="83" t="s">
        <v>2511</v>
      </c>
      <c r="C339" s="709"/>
      <c r="D339" s="709">
        <v>2000000</v>
      </c>
      <c r="E339" s="77">
        <f t="shared" si="14"/>
        <v>2000000</v>
      </c>
    </row>
    <row r="340" spans="2:5" ht="24" customHeight="1" x14ac:dyDescent="0.15">
      <c r="B340" s="91"/>
      <c r="C340" s="710"/>
      <c r="D340" s="710"/>
      <c r="E340" s="87"/>
    </row>
    <row r="341" spans="2:5" ht="24" customHeight="1" x14ac:dyDescent="0.15">
      <c r="B341" s="88" t="s">
        <v>394</v>
      </c>
      <c r="C341" s="89"/>
      <c r="D341" s="89"/>
      <c r="E341" s="90">
        <f>SUM(E331:E340)</f>
        <v>6617710</v>
      </c>
    </row>
    <row r="342" spans="2:5" ht="24" customHeight="1" x14ac:dyDescent="0.15">
      <c r="B342" s="1318" t="s">
        <v>2580</v>
      </c>
      <c r="C342" s="1325" t="s">
        <v>2530</v>
      </c>
      <c r="D342" s="1321"/>
      <c r="E342" s="1323" t="s">
        <v>384</v>
      </c>
    </row>
    <row r="343" spans="2:5" ht="24" customHeight="1" x14ac:dyDescent="0.15">
      <c r="B343" s="1319"/>
      <c r="C343" s="1326"/>
      <c r="D343" s="1322"/>
      <c r="E343" s="1324"/>
    </row>
    <row r="344" spans="2:5" ht="24" customHeight="1" x14ac:dyDescent="0.15">
      <c r="B344" s="73" t="s">
        <v>2512</v>
      </c>
      <c r="C344" s="708"/>
      <c r="D344" s="708">
        <v>96979</v>
      </c>
      <c r="E344" s="70">
        <f>SUM(C344:D344)</f>
        <v>96979</v>
      </c>
    </row>
    <row r="345" spans="2:5" ht="24" customHeight="1" x14ac:dyDescent="0.15">
      <c r="B345" s="788" t="s">
        <v>2527</v>
      </c>
      <c r="C345" s="789"/>
      <c r="D345" s="789"/>
      <c r="E345" s="77">
        <f t="shared" ref="E345:E356" si="15">SUM(C345:D345)</f>
        <v>0</v>
      </c>
    </row>
    <row r="346" spans="2:5" ht="24" customHeight="1" x14ac:dyDescent="0.15">
      <c r="B346" s="83" t="s">
        <v>2513</v>
      </c>
      <c r="C346" s="709"/>
      <c r="D346" s="709">
        <v>300000</v>
      </c>
      <c r="E346" s="77">
        <f t="shared" si="15"/>
        <v>300000</v>
      </c>
    </row>
    <row r="347" spans="2:5" ht="24" customHeight="1" x14ac:dyDescent="0.15">
      <c r="B347" s="83" t="s">
        <v>2514</v>
      </c>
      <c r="C347" s="709">
        <v>0</v>
      </c>
      <c r="D347" s="709">
        <v>3166</v>
      </c>
      <c r="E347" s="77">
        <f t="shared" si="15"/>
        <v>3166</v>
      </c>
    </row>
    <row r="348" spans="2:5" ht="24" customHeight="1" x14ac:dyDescent="0.15">
      <c r="B348" s="83" t="s">
        <v>2528</v>
      </c>
      <c r="C348" s="709"/>
      <c r="D348" s="709"/>
      <c r="E348" s="77">
        <f t="shared" si="15"/>
        <v>0</v>
      </c>
    </row>
    <row r="349" spans="2:5" ht="24" customHeight="1" x14ac:dyDescent="0.15">
      <c r="B349" s="83" t="s">
        <v>2517</v>
      </c>
      <c r="C349" s="709"/>
      <c r="D349" s="709">
        <v>764400</v>
      </c>
      <c r="E349" s="77">
        <f t="shared" si="15"/>
        <v>764400</v>
      </c>
    </row>
    <row r="350" spans="2:5" ht="24" customHeight="1" x14ac:dyDescent="0.15">
      <c r="B350" s="83" t="s">
        <v>2516</v>
      </c>
      <c r="C350" s="709"/>
      <c r="D350" s="709">
        <v>710000</v>
      </c>
      <c r="E350" s="77">
        <f t="shared" si="15"/>
        <v>710000</v>
      </c>
    </row>
    <row r="351" spans="2:5" ht="24" customHeight="1" x14ac:dyDescent="0.15">
      <c r="B351" s="83" t="s">
        <v>2515</v>
      </c>
      <c r="C351" s="709">
        <v>2000000</v>
      </c>
      <c r="D351" s="709"/>
      <c r="E351" s="77">
        <f t="shared" si="15"/>
        <v>2000000</v>
      </c>
    </row>
    <row r="352" spans="2:5" ht="24" customHeight="1" x14ac:dyDescent="0.15">
      <c r="B352" s="91"/>
      <c r="C352" s="710"/>
      <c r="D352" s="710"/>
      <c r="E352" s="87"/>
    </row>
    <row r="353" spans="2:5" ht="24" customHeight="1" x14ac:dyDescent="0.15">
      <c r="B353" s="88" t="s">
        <v>394</v>
      </c>
      <c r="C353" s="89"/>
      <c r="D353" s="89"/>
      <c r="E353" s="70">
        <f t="shared" si="15"/>
        <v>0</v>
      </c>
    </row>
    <row r="354" spans="2:5" ht="24" customHeight="1" x14ac:dyDescent="0.15">
      <c r="B354" s="779" t="s">
        <v>2519</v>
      </c>
      <c r="C354" s="780"/>
      <c r="D354" s="780"/>
      <c r="E354" s="70">
        <f t="shared" si="15"/>
        <v>0</v>
      </c>
    </row>
    <row r="355" spans="2:5" ht="24" customHeight="1" x14ac:dyDescent="0.15">
      <c r="B355" s="88" t="s">
        <v>402</v>
      </c>
      <c r="C355" s="89"/>
      <c r="D355" s="89"/>
      <c r="E355" s="70">
        <f t="shared" si="15"/>
        <v>0</v>
      </c>
    </row>
    <row r="356" spans="2:5" ht="24" customHeight="1" x14ac:dyDescent="0.15">
      <c r="B356" s="88" t="s">
        <v>1863</v>
      </c>
      <c r="C356" s="89"/>
      <c r="D356" s="89"/>
      <c r="E356" s="70">
        <f t="shared" si="15"/>
        <v>0</v>
      </c>
    </row>
    <row r="357" spans="2:5" ht="24" customHeight="1" x14ac:dyDescent="0.15">
      <c r="B357" s="88" t="s">
        <v>394</v>
      </c>
      <c r="C357" s="89"/>
      <c r="D357" s="89"/>
      <c r="E357" s="90">
        <f>SUM(E344:E352)</f>
        <v>3874545</v>
      </c>
    </row>
    <row r="358" spans="2:5" ht="24" customHeight="1" x14ac:dyDescent="0.15">
      <c r="B358" s="94"/>
      <c r="C358" s="89"/>
      <c r="D358" s="89"/>
      <c r="E358" s="89"/>
    </row>
    <row r="359" spans="2:5" ht="24" customHeight="1" x14ac:dyDescent="0.15">
      <c r="B359" s="779" t="s">
        <v>2535</v>
      </c>
      <c r="C359" s="780"/>
      <c r="D359" s="780"/>
      <c r="E359" s="781"/>
    </row>
    <row r="360" spans="2:5" ht="24" customHeight="1" x14ac:dyDescent="0.15">
      <c r="B360" s="782" t="s">
        <v>2518</v>
      </c>
      <c r="C360" s="74"/>
      <c r="D360" s="74"/>
      <c r="E360" s="783">
        <v>220000</v>
      </c>
    </row>
    <row r="361" spans="2:5" ht="24" customHeight="1" x14ac:dyDescent="0.15">
      <c r="B361" s="784" t="s">
        <v>2520</v>
      </c>
      <c r="C361" s="84"/>
      <c r="D361" s="84"/>
      <c r="E361" s="785">
        <f>SUM(D336)</f>
        <v>950000</v>
      </c>
    </row>
    <row r="362" spans="2:5" ht="24" customHeight="1" x14ac:dyDescent="0.15">
      <c r="B362" s="85" t="s">
        <v>2521</v>
      </c>
      <c r="C362" s="86"/>
      <c r="D362" s="86"/>
      <c r="E362" s="786">
        <f>SUM(D350)</f>
        <v>710000</v>
      </c>
    </row>
    <row r="363" spans="2:5" ht="24" customHeight="1" x14ac:dyDescent="0.15">
      <c r="B363" s="88" t="s">
        <v>1505</v>
      </c>
      <c r="C363" s="89"/>
      <c r="D363" s="89"/>
      <c r="E363" s="90">
        <f>E360+E361-E362</f>
        <v>460000</v>
      </c>
    </row>
    <row r="365" spans="2:5" ht="24" customHeight="1" x14ac:dyDescent="0.15">
      <c r="B365" s="779" t="s">
        <v>2568</v>
      </c>
      <c r="C365" s="780"/>
      <c r="D365" s="836" t="s">
        <v>2566</v>
      </c>
      <c r="E365" s="837" t="s">
        <v>2567</v>
      </c>
    </row>
    <row r="366" spans="2:5" ht="24" customHeight="1" x14ac:dyDescent="0.15">
      <c r="B366" s="782" t="s">
        <v>2588</v>
      </c>
      <c r="C366" s="74"/>
      <c r="D366" s="74"/>
      <c r="E366" s="783">
        <f>E331+E332+E333+E334</f>
        <v>1859910</v>
      </c>
    </row>
    <row r="367" spans="2:5" ht="24" customHeight="1" x14ac:dyDescent="0.15">
      <c r="B367" s="848" t="s">
        <v>2587</v>
      </c>
      <c r="C367" s="849"/>
      <c r="D367" s="850">
        <f>E344+E347+E346</f>
        <v>400145</v>
      </c>
      <c r="E367" s="851"/>
    </row>
    <row r="368" spans="2:5" ht="24" customHeight="1" x14ac:dyDescent="0.15">
      <c r="B368" s="795" t="s">
        <v>2586</v>
      </c>
      <c r="C368" s="796"/>
      <c r="D368" s="797">
        <f>E345+E348</f>
        <v>0</v>
      </c>
      <c r="E368" s="798"/>
    </row>
    <row r="369" spans="2:10" ht="24" customHeight="1" thickBot="1" x14ac:dyDescent="0.2">
      <c r="B369" s="799" t="s">
        <v>2585</v>
      </c>
      <c r="C369" s="800"/>
      <c r="D369" s="800"/>
      <c r="E369" s="847">
        <f>E338+E337</f>
        <v>996000</v>
      </c>
    </row>
    <row r="370" spans="2:10" ht="24" customHeight="1" x14ac:dyDescent="0.15">
      <c r="B370" s="795" t="s">
        <v>2584</v>
      </c>
      <c r="C370" s="796"/>
      <c r="D370" s="796"/>
      <c r="E370" s="846">
        <f>E335+E336</f>
        <v>1761800</v>
      </c>
    </row>
    <row r="371" spans="2:10" ht="24" customHeight="1" x14ac:dyDescent="0.15">
      <c r="B371" s="784" t="s">
        <v>2583</v>
      </c>
      <c r="C371" s="84"/>
      <c r="D371" s="790">
        <f>E349+E350</f>
        <v>1474400</v>
      </c>
      <c r="E371" s="785"/>
    </row>
    <row r="372" spans="2:10" ht="24" customHeight="1" x14ac:dyDescent="0.15">
      <c r="B372" s="784" t="s">
        <v>2581</v>
      </c>
      <c r="C372" s="84"/>
      <c r="D372" s="84">
        <f>E351</f>
        <v>2000000</v>
      </c>
      <c r="E372" s="791"/>
    </row>
    <row r="373" spans="2:10" ht="24" customHeight="1" x14ac:dyDescent="0.15">
      <c r="B373" s="784" t="s">
        <v>2582</v>
      </c>
      <c r="C373" s="84"/>
      <c r="E373" s="791">
        <f>D339</f>
        <v>2000000</v>
      </c>
    </row>
    <row r="374" spans="2:10" ht="24" customHeight="1" thickBot="1" x14ac:dyDescent="0.2">
      <c r="B374" s="792"/>
      <c r="C374" s="793"/>
      <c r="D374" s="793"/>
      <c r="E374" s="794"/>
    </row>
    <row r="375" spans="2:10" ht="24" customHeight="1" thickTop="1" x14ac:dyDescent="0.15">
      <c r="B375" s="512" t="s">
        <v>2531</v>
      </c>
      <c r="C375" s="513"/>
      <c r="D375" s="513"/>
      <c r="E375" s="490">
        <f>E366+E369+E370+E373-D367-D368-D371-D372</f>
        <v>2743165</v>
      </c>
    </row>
    <row r="376" spans="2:10" ht="24" customHeight="1" x14ac:dyDescent="0.15">
      <c r="B376" s="88"/>
      <c r="C376" s="89"/>
      <c r="D376" s="89" t="s">
        <v>2532</v>
      </c>
      <c r="E376" s="90">
        <v>9429254</v>
      </c>
    </row>
    <row r="377" spans="2:10" ht="24" customHeight="1" x14ac:dyDescent="0.15">
      <c r="B377" s="88"/>
      <c r="C377" s="89"/>
      <c r="D377" s="89" t="s">
        <v>2533</v>
      </c>
      <c r="E377" s="90">
        <v>11405083</v>
      </c>
    </row>
    <row r="378" spans="2:10" ht="24" customHeight="1" x14ac:dyDescent="0.15">
      <c r="B378" s="779"/>
      <c r="C378" s="780"/>
      <c r="D378" s="780" t="s">
        <v>2534</v>
      </c>
      <c r="E378" s="781">
        <f>E375+E376</f>
        <v>12172419</v>
      </c>
    </row>
    <row r="381" spans="2:10" ht="24" customHeight="1" x14ac:dyDescent="0.15">
      <c r="B381" s="412" t="s">
        <v>3210</v>
      </c>
      <c r="G381" s="412" t="s">
        <v>3211</v>
      </c>
    </row>
    <row r="382" spans="2:10" ht="24" customHeight="1" x14ac:dyDescent="0.15">
      <c r="B382" s="417">
        <v>43864</v>
      </c>
      <c r="C382" s="419" t="s">
        <v>1511</v>
      </c>
      <c r="D382" s="418">
        <v>44189</v>
      </c>
      <c r="E382" s="62"/>
      <c r="G382" s="417">
        <v>43936</v>
      </c>
      <c r="H382" s="419" t="s">
        <v>1511</v>
      </c>
      <c r="I382" s="418">
        <v>44284</v>
      </c>
      <c r="J382" s="62"/>
    </row>
    <row r="383" spans="2:10" ht="24" customHeight="1" x14ac:dyDescent="0.15">
      <c r="B383" s="1318" t="s">
        <v>2579</v>
      </c>
      <c r="C383" s="1321" t="s">
        <v>382</v>
      </c>
      <c r="D383" s="1321" t="s">
        <v>383</v>
      </c>
      <c r="E383" s="1323" t="s">
        <v>384</v>
      </c>
      <c r="G383" s="1318" t="s">
        <v>2579</v>
      </c>
      <c r="H383" s="1321" t="s">
        <v>382</v>
      </c>
      <c r="I383" s="1321" t="s">
        <v>383</v>
      </c>
      <c r="J383" s="1323" t="s">
        <v>384</v>
      </c>
    </row>
    <row r="384" spans="2:10" ht="24" customHeight="1" x14ac:dyDescent="0.15">
      <c r="B384" s="1319"/>
      <c r="C384" s="1322"/>
      <c r="D384" s="1322"/>
      <c r="E384" s="1324"/>
      <c r="G384" s="1319"/>
      <c r="H384" s="1322"/>
      <c r="I384" s="1322"/>
      <c r="J384" s="1324"/>
    </row>
    <row r="385" spans="2:10" ht="24" customHeight="1" x14ac:dyDescent="0.15">
      <c r="B385" s="73" t="s">
        <v>2505</v>
      </c>
      <c r="C385" s="708">
        <v>7000</v>
      </c>
      <c r="D385" s="708">
        <v>162000</v>
      </c>
      <c r="E385" s="70">
        <f>SUM(C385:D385)</f>
        <v>169000</v>
      </c>
      <c r="G385" s="73" t="s">
        <v>2505</v>
      </c>
      <c r="H385" s="708"/>
      <c r="I385" s="708">
        <v>49600</v>
      </c>
      <c r="J385" s="1014">
        <f>SUM(H385:I385)</f>
        <v>49600</v>
      </c>
    </row>
    <row r="386" spans="2:10" ht="24" customHeight="1" x14ac:dyDescent="0.15">
      <c r="B386" s="83" t="s">
        <v>2506</v>
      </c>
      <c r="C386" s="709">
        <v>20000</v>
      </c>
      <c r="D386" s="709">
        <v>50000</v>
      </c>
      <c r="E386" s="77">
        <f t="shared" ref="E386:E393" si="16">SUM(C386:D386)</f>
        <v>70000</v>
      </c>
      <c r="G386" s="83" t="s">
        <v>2506</v>
      </c>
      <c r="H386" s="709"/>
      <c r="I386" s="709">
        <v>30000</v>
      </c>
      <c r="J386" s="1015">
        <f t="shared" ref="J386:J393" si="17">SUM(H386:I386)</f>
        <v>30000</v>
      </c>
    </row>
    <row r="387" spans="2:10" ht="24" customHeight="1" x14ac:dyDescent="0.15">
      <c r="B387" s="83" t="s">
        <v>2507</v>
      </c>
      <c r="C387" s="709"/>
      <c r="D387" s="709">
        <v>615000</v>
      </c>
      <c r="E387" s="77">
        <f t="shared" si="16"/>
        <v>615000</v>
      </c>
      <c r="G387" s="83" t="s">
        <v>2507</v>
      </c>
      <c r="H387" s="709">
        <v>130000</v>
      </c>
      <c r="I387" s="709">
        <v>615000</v>
      </c>
      <c r="J387" s="1015">
        <f t="shared" si="17"/>
        <v>745000</v>
      </c>
    </row>
    <row r="388" spans="2:10" ht="24" customHeight="1" x14ac:dyDescent="0.15">
      <c r="B388" s="83" t="s">
        <v>2508</v>
      </c>
      <c r="C388" s="709"/>
      <c r="D388" s="709">
        <v>121</v>
      </c>
      <c r="E388" s="77">
        <f t="shared" si="16"/>
        <v>121</v>
      </c>
      <c r="G388" s="83" t="s">
        <v>2508</v>
      </c>
      <c r="H388" s="709"/>
      <c r="I388" s="709">
        <v>121</v>
      </c>
      <c r="J388" s="1015">
        <f t="shared" si="17"/>
        <v>121</v>
      </c>
    </row>
    <row r="389" spans="2:10" ht="24" customHeight="1" x14ac:dyDescent="0.15">
      <c r="B389" s="83" t="s">
        <v>2509</v>
      </c>
      <c r="C389" s="709"/>
      <c r="D389" s="709">
        <v>62000</v>
      </c>
      <c r="E389" s="77">
        <f t="shared" si="16"/>
        <v>62000</v>
      </c>
      <c r="G389" s="83" t="s">
        <v>3187</v>
      </c>
      <c r="H389" s="709"/>
      <c r="I389" s="709"/>
      <c r="J389" s="1015">
        <f t="shared" si="17"/>
        <v>0</v>
      </c>
    </row>
    <row r="390" spans="2:10" ht="24" customHeight="1" x14ac:dyDescent="0.15">
      <c r="B390" s="83" t="s">
        <v>2510</v>
      </c>
      <c r="C390" s="709"/>
      <c r="D390" s="709">
        <v>190000</v>
      </c>
      <c r="E390" s="77">
        <f t="shared" si="16"/>
        <v>190000</v>
      </c>
      <c r="G390" s="83" t="s">
        <v>2510</v>
      </c>
      <c r="H390" s="709"/>
      <c r="I390" s="709">
        <v>60000</v>
      </c>
      <c r="J390" s="1015">
        <f t="shared" si="17"/>
        <v>60000</v>
      </c>
    </row>
    <row r="391" spans="2:10" ht="24" customHeight="1" x14ac:dyDescent="0.15">
      <c r="B391" s="83" t="s">
        <v>2526</v>
      </c>
      <c r="C391" s="709"/>
      <c r="D391" s="709">
        <v>1000000</v>
      </c>
      <c r="E391" s="77">
        <f t="shared" si="16"/>
        <v>1000000</v>
      </c>
      <c r="G391" s="83" t="s">
        <v>2526</v>
      </c>
      <c r="H391" s="709"/>
      <c r="I391" s="709">
        <v>1000000</v>
      </c>
      <c r="J391" s="1015">
        <f t="shared" si="17"/>
        <v>1000000</v>
      </c>
    </row>
    <row r="392" spans="2:10" ht="24" customHeight="1" x14ac:dyDescent="0.15">
      <c r="B392" s="83" t="s">
        <v>2529</v>
      </c>
      <c r="C392" s="709"/>
      <c r="D392" s="709"/>
      <c r="E392" s="77">
        <f t="shared" si="16"/>
        <v>0</v>
      </c>
      <c r="G392" s="83" t="s">
        <v>2529</v>
      </c>
      <c r="H392" s="709"/>
      <c r="I392" s="709"/>
      <c r="J392" s="1015">
        <f t="shared" si="17"/>
        <v>0</v>
      </c>
    </row>
    <row r="393" spans="2:10" ht="24" customHeight="1" x14ac:dyDescent="0.15">
      <c r="B393" s="83" t="s">
        <v>2511</v>
      </c>
      <c r="C393" s="709"/>
      <c r="D393" s="709">
        <v>2000000</v>
      </c>
      <c r="E393" s="77">
        <f t="shared" si="16"/>
        <v>2000000</v>
      </c>
      <c r="G393" s="83" t="s">
        <v>2511</v>
      </c>
      <c r="H393" s="709"/>
      <c r="I393" s="709">
        <v>2000000</v>
      </c>
      <c r="J393" s="1015">
        <f t="shared" si="17"/>
        <v>2000000</v>
      </c>
    </row>
    <row r="394" spans="2:10" ht="24" customHeight="1" x14ac:dyDescent="0.15">
      <c r="B394" s="91"/>
      <c r="C394" s="710"/>
      <c r="D394" s="710"/>
      <c r="E394" s="87"/>
      <c r="G394" s="91"/>
      <c r="H394" s="710"/>
      <c r="I394" s="710"/>
      <c r="J394" s="1016"/>
    </row>
    <row r="395" spans="2:10" ht="24" customHeight="1" x14ac:dyDescent="0.15">
      <c r="B395" s="88" t="s">
        <v>394</v>
      </c>
      <c r="C395" s="89"/>
      <c r="D395" s="89"/>
      <c r="E395" s="90">
        <f>SUM(E385:E394)</f>
        <v>4106121</v>
      </c>
      <c r="G395" s="88" t="s">
        <v>394</v>
      </c>
      <c r="H395" s="89"/>
      <c r="I395" s="89"/>
      <c r="J395" s="1017">
        <f>SUM(J385:J394)</f>
        <v>3884721</v>
      </c>
    </row>
    <row r="396" spans="2:10" ht="24" customHeight="1" x14ac:dyDescent="0.15">
      <c r="B396" s="1318" t="s">
        <v>2580</v>
      </c>
      <c r="C396" s="1325" t="s">
        <v>2530</v>
      </c>
      <c r="D396" s="1321"/>
      <c r="E396" s="1323" t="s">
        <v>384</v>
      </c>
      <c r="G396" s="1318" t="s">
        <v>2580</v>
      </c>
      <c r="H396" s="1325" t="s">
        <v>2530</v>
      </c>
      <c r="I396" s="1321"/>
      <c r="J396" s="1323" t="s">
        <v>384</v>
      </c>
    </row>
    <row r="397" spans="2:10" ht="24" customHeight="1" x14ac:dyDescent="0.15">
      <c r="B397" s="1319"/>
      <c r="C397" s="1326"/>
      <c r="D397" s="1322"/>
      <c r="E397" s="1324"/>
      <c r="G397" s="1319"/>
      <c r="H397" s="1326"/>
      <c r="I397" s="1322"/>
      <c r="J397" s="1324"/>
    </row>
    <row r="398" spans="2:10" ht="24" customHeight="1" x14ac:dyDescent="0.15">
      <c r="B398" s="73" t="s">
        <v>2512</v>
      </c>
      <c r="C398" s="708"/>
      <c r="D398" s="708">
        <v>152000</v>
      </c>
      <c r="E398" s="70">
        <f>SUM(C398:D398)</f>
        <v>152000</v>
      </c>
      <c r="G398" s="73" t="s">
        <v>2512</v>
      </c>
      <c r="H398" s="708"/>
      <c r="I398" s="708">
        <v>152000</v>
      </c>
      <c r="J398" s="1014">
        <f>SUM(H398:I398)</f>
        <v>152000</v>
      </c>
    </row>
    <row r="399" spans="2:10" ht="24" customHeight="1" x14ac:dyDescent="0.15">
      <c r="B399" s="788" t="s">
        <v>2527</v>
      </c>
      <c r="C399" s="789">
        <v>1000000</v>
      </c>
      <c r="D399" s="789"/>
      <c r="E399" s="77">
        <f t="shared" ref="E399:E410" si="18">SUM(C399:D399)</f>
        <v>1000000</v>
      </c>
      <c r="G399" s="788" t="s">
        <v>2527</v>
      </c>
      <c r="H399" s="789"/>
      <c r="I399" s="789"/>
      <c r="J399" s="1015">
        <f t="shared" ref="J399:J410" si="19">SUM(H399:I399)</f>
        <v>0</v>
      </c>
    </row>
    <row r="400" spans="2:10" ht="24" customHeight="1" x14ac:dyDescent="0.15">
      <c r="B400" s="83" t="s">
        <v>2513</v>
      </c>
      <c r="C400" s="709"/>
      <c r="D400" s="709"/>
      <c r="E400" s="77">
        <f t="shared" si="18"/>
        <v>0</v>
      </c>
      <c r="G400" s="83" t="s">
        <v>2513</v>
      </c>
      <c r="H400" s="709"/>
      <c r="I400" s="709"/>
      <c r="J400" s="1015">
        <f t="shared" si="19"/>
        <v>0</v>
      </c>
    </row>
    <row r="401" spans="2:10" ht="24" customHeight="1" x14ac:dyDescent="0.15">
      <c r="B401" s="83" t="s">
        <v>2514</v>
      </c>
      <c r="C401" s="709"/>
      <c r="D401" s="709">
        <v>3028</v>
      </c>
      <c r="E401" s="77">
        <f t="shared" si="18"/>
        <v>3028</v>
      </c>
      <c r="G401" s="83" t="s">
        <v>2514</v>
      </c>
      <c r="H401" s="709"/>
      <c r="I401" s="709">
        <v>3410</v>
      </c>
      <c r="J401" s="1015">
        <f t="shared" si="19"/>
        <v>3410</v>
      </c>
    </row>
    <row r="402" spans="2:10" ht="24" customHeight="1" x14ac:dyDescent="0.15">
      <c r="B402" s="83" t="s">
        <v>2528</v>
      </c>
      <c r="C402" s="709"/>
      <c r="D402" s="709"/>
      <c r="E402" s="77">
        <f t="shared" si="18"/>
        <v>0</v>
      </c>
      <c r="G402" s="83" t="s">
        <v>2528</v>
      </c>
      <c r="H402" s="709"/>
      <c r="I402" s="709"/>
      <c r="J402" s="1015">
        <f t="shared" si="19"/>
        <v>0</v>
      </c>
    </row>
    <row r="403" spans="2:10" ht="24" customHeight="1" x14ac:dyDescent="0.15">
      <c r="B403" s="83" t="s">
        <v>2517</v>
      </c>
      <c r="C403" s="709"/>
      <c r="D403" s="709">
        <v>62000</v>
      </c>
      <c r="E403" s="77">
        <f t="shared" si="18"/>
        <v>62000</v>
      </c>
      <c r="G403" s="83" t="s">
        <v>3186</v>
      </c>
      <c r="H403" s="709"/>
      <c r="I403" s="709"/>
      <c r="J403" s="1015">
        <f t="shared" si="19"/>
        <v>0</v>
      </c>
    </row>
    <row r="404" spans="2:10" ht="24" customHeight="1" x14ac:dyDescent="0.15">
      <c r="B404" s="83" t="s">
        <v>2516</v>
      </c>
      <c r="C404" s="709"/>
      <c r="D404" s="709">
        <v>730000</v>
      </c>
      <c r="E404" s="77">
        <f t="shared" si="18"/>
        <v>730000</v>
      </c>
      <c r="G404" s="83" t="s">
        <v>2516</v>
      </c>
      <c r="H404" s="709"/>
      <c r="I404" s="709">
        <v>130000</v>
      </c>
      <c r="J404" s="1015">
        <f t="shared" si="19"/>
        <v>130000</v>
      </c>
    </row>
    <row r="405" spans="2:10" ht="24" customHeight="1" x14ac:dyDescent="0.15">
      <c r="B405" s="83" t="s">
        <v>2515</v>
      </c>
      <c r="C405" s="709">
        <v>2000000</v>
      </c>
      <c r="D405" s="709"/>
      <c r="E405" s="77">
        <f t="shared" si="18"/>
        <v>2000000</v>
      </c>
      <c r="G405" s="83" t="s">
        <v>2515</v>
      </c>
      <c r="H405" s="709"/>
      <c r="I405" s="709"/>
      <c r="J405" s="1015">
        <f>SUM(H405:I405)</f>
        <v>0</v>
      </c>
    </row>
    <row r="406" spans="2:10" ht="24" customHeight="1" x14ac:dyDescent="0.15">
      <c r="B406" s="91"/>
      <c r="C406" s="710"/>
      <c r="D406" s="710"/>
      <c r="E406" s="87"/>
      <c r="G406" s="91" t="s">
        <v>3185</v>
      </c>
      <c r="H406" s="710">
        <v>5000000</v>
      </c>
      <c r="I406" s="710"/>
      <c r="J406" s="1015">
        <f>SUM(H406:I406)</f>
        <v>5000000</v>
      </c>
    </row>
    <row r="407" spans="2:10" ht="24" hidden="1" customHeight="1" outlineLevel="1" x14ac:dyDescent="0.15">
      <c r="B407" s="88" t="s">
        <v>394</v>
      </c>
      <c r="C407" s="89"/>
      <c r="D407" s="89"/>
      <c r="E407" s="70">
        <f t="shared" si="18"/>
        <v>0</v>
      </c>
      <c r="G407" s="88" t="s">
        <v>394</v>
      </c>
      <c r="H407" s="89"/>
      <c r="I407" s="89"/>
      <c r="J407" s="1014">
        <f t="shared" si="19"/>
        <v>0</v>
      </c>
    </row>
    <row r="408" spans="2:10" ht="24" hidden="1" customHeight="1" outlineLevel="1" x14ac:dyDescent="0.15">
      <c r="B408" s="779" t="s">
        <v>2519</v>
      </c>
      <c r="C408" s="780"/>
      <c r="D408" s="780"/>
      <c r="E408" s="70">
        <f t="shared" si="18"/>
        <v>0</v>
      </c>
      <c r="G408" s="779" t="s">
        <v>2519</v>
      </c>
      <c r="H408" s="780"/>
      <c r="I408" s="780"/>
      <c r="J408" s="1014">
        <f t="shared" si="19"/>
        <v>0</v>
      </c>
    </row>
    <row r="409" spans="2:10" ht="24" hidden="1" customHeight="1" outlineLevel="1" x14ac:dyDescent="0.15">
      <c r="B409" s="88" t="s">
        <v>402</v>
      </c>
      <c r="C409" s="89"/>
      <c r="D409" s="89"/>
      <c r="E409" s="70">
        <f t="shared" si="18"/>
        <v>0</v>
      </c>
      <c r="G409" s="88" t="s">
        <v>402</v>
      </c>
      <c r="H409" s="89"/>
      <c r="I409" s="89"/>
      <c r="J409" s="1014">
        <f t="shared" si="19"/>
        <v>0</v>
      </c>
    </row>
    <row r="410" spans="2:10" ht="24" hidden="1" customHeight="1" outlineLevel="1" x14ac:dyDescent="0.15">
      <c r="B410" s="88" t="s">
        <v>1863</v>
      </c>
      <c r="C410" s="89"/>
      <c r="D410" s="89"/>
      <c r="E410" s="70">
        <f t="shared" si="18"/>
        <v>0</v>
      </c>
      <c r="G410" s="88" t="s">
        <v>1863</v>
      </c>
      <c r="H410" s="89"/>
      <c r="I410" s="89"/>
      <c r="J410" s="1014">
        <f t="shared" si="19"/>
        <v>0</v>
      </c>
    </row>
    <row r="411" spans="2:10" ht="24" customHeight="1" collapsed="1" x14ac:dyDescent="0.15">
      <c r="B411" s="88" t="s">
        <v>394</v>
      </c>
      <c r="C411" s="89"/>
      <c r="D411" s="89"/>
      <c r="E411" s="90">
        <f>SUM(E398:E406)</f>
        <v>3947028</v>
      </c>
      <c r="G411" s="88" t="s">
        <v>394</v>
      </c>
      <c r="H411" s="966"/>
      <c r="I411" s="965"/>
      <c r="J411" s="1017">
        <f>SUM(J398:J406)</f>
        <v>5285410</v>
      </c>
    </row>
    <row r="412" spans="2:10" ht="24" hidden="1" customHeight="1" outlineLevel="1" x14ac:dyDescent="0.15">
      <c r="B412" s="94"/>
      <c r="C412" s="89"/>
      <c r="D412" s="89"/>
      <c r="E412" s="89"/>
      <c r="G412" s="94"/>
      <c r="H412" s="89"/>
      <c r="I412" s="89"/>
      <c r="J412" s="89"/>
    </row>
    <row r="413" spans="2:10" ht="24" hidden="1" customHeight="1" outlineLevel="1" x14ac:dyDescent="0.15">
      <c r="B413" s="779" t="s">
        <v>2535</v>
      </c>
      <c r="C413" s="780"/>
      <c r="D413" s="780"/>
      <c r="E413" s="781"/>
      <c r="G413" s="779" t="s">
        <v>2535</v>
      </c>
      <c r="H413" s="780"/>
      <c r="I413" s="780"/>
      <c r="J413" s="781"/>
    </row>
    <row r="414" spans="2:10" ht="24" hidden="1" customHeight="1" outlineLevel="1" x14ac:dyDescent="0.15">
      <c r="B414" s="782" t="s">
        <v>2518</v>
      </c>
      <c r="C414" s="74"/>
      <c r="D414" s="74"/>
      <c r="E414" s="783">
        <v>220000</v>
      </c>
      <c r="G414" s="782" t="s">
        <v>2518</v>
      </c>
      <c r="H414" s="708"/>
      <c r="I414" s="74"/>
      <c r="J414" s="70">
        <v>120000</v>
      </c>
    </row>
    <row r="415" spans="2:10" ht="24" hidden="1" customHeight="1" outlineLevel="1" x14ac:dyDescent="0.15">
      <c r="B415" s="784" t="s">
        <v>2520</v>
      </c>
      <c r="C415" s="84"/>
      <c r="D415" s="84"/>
      <c r="E415" s="785">
        <f>SUM(D390)</f>
        <v>190000</v>
      </c>
      <c r="G415" s="784" t="s">
        <v>2520</v>
      </c>
      <c r="H415" s="709"/>
      <c r="I415" s="84"/>
      <c r="J415" s="77">
        <f>SUM(I390)</f>
        <v>60000</v>
      </c>
    </row>
    <row r="416" spans="2:10" ht="24" hidden="1" customHeight="1" outlineLevel="1" x14ac:dyDescent="0.15">
      <c r="B416" s="85" t="s">
        <v>2521</v>
      </c>
      <c r="C416" s="86"/>
      <c r="D416" s="86"/>
      <c r="E416" s="786">
        <f>SUM(D404)</f>
        <v>730000</v>
      </c>
      <c r="G416" s="85" t="s">
        <v>2521</v>
      </c>
      <c r="H416" s="710"/>
      <c r="I416" s="86"/>
      <c r="J416" s="87">
        <f>SUM(I404)</f>
        <v>130000</v>
      </c>
    </row>
    <row r="417" spans="2:10" ht="24" hidden="1" customHeight="1" outlineLevel="1" x14ac:dyDescent="0.15">
      <c r="B417" s="88" t="s">
        <v>1505</v>
      </c>
      <c r="C417" s="89"/>
      <c r="D417" s="89"/>
      <c r="E417" s="90">
        <f>E414+E415-E416</f>
        <v>-320000</v>
      </c>
      <c r="G417" s="88" t="s">
        <v>1505</v>
      </c>
      <c r="H417" s="966"/>
      <c r="I417" s="89"/>
      <c r="J417" s="967">
        <f>J414+J415-J416</f>
        <v>50000</v>
      </c>
    </row>
    <row r="418" spans="2:10" ht="24" customHeight="1" collapsed="1" x14ac:dyDescent="0.15"/>
    <row r="419" spans="2:10" ht="24" customHeight="1" x14ac:dyDescent="0.15">
      <c r="B419" s="779" t="s">
        <v>2568</v>
      </c>
      <c r="C419" s="780"/>
      <c r="D419" s="836" t="s">
        <v>2566</v>
      </c>
      <c r="E419" s="837" t="s">
        <v>2567</v>
      </c>
      <c r="G419" s="779" t="s">
        <v>2568</v>
      </c>
      <c r="H419" s="780"/>
      <c r="I419" s="836" t="s">
        <v>2566</v>
      </c>
      <c r="J419" s="837" t="s">
        <v>2567</v>
      </c>
    </row>
    <row r="420" spans="2:10" ht="24" customHeight="1" x14ac:dyDescent="0.15">
      <c r="B420" s="782" t="s">
        <v>2588</v>
      </c>
      <c r="C420" s="74"/>
      <c r="D420" s="74"/>
      <c r="E420" s="783">
        <f>E385+E386+E387+E388</f>
        <v>854121</v>
      </c>
      <c r="G420" s="782" t="s">
        <v>2588</v>
      </c>
      <c r="H420" s="708"/>
      <c r="I420" s="708"/>
      <c r="J420" s="70">
        <f>J385+J386+J387+J388</f>
        <v>824721</v>
      </c>
    </row>
    <row r="421" spans="2:10" ht="24" customHeight="1" x14ac:dyDescent="0.15">
      <c r="B421" s="848" t="s">
        <v>2587</v>
      </c>
      <c r="C421" s="849"/>
      <c r="D421" s="850">
        <f>E398+E401+E400</f>
        <v>155028</v>
      </c>
      <c r="E421" s="851"/>
      <c r="G421" s="784" t="s">
        <v>2587</v>
      </c>
      <c r="H421" s="709"/>
      <c r="I421" s="974">
        <f>J398+J401+J400</f>
        <v>155410</v>
      </c>
      <c r="J421" s="77"/>
    </row>
    <row r="422" spans="2:10" ht="24" customHeight="1" x14ac:dyDescent="0.15">
      <c r="B422" s="795" t="s">
        <v>2586</v>
      </c>
      <c r="C422" s="796"/>
      <c r="D422" s="797">
        <f>E399+E402</f>
        <v>1000000</v>
      </c>
      <c r="E422" s="798"/>
      <c r="G422" s="795" t="s">
        <v>2586</v>
      </c>
      <c r="H422" s="789"/>
      <c r="I422" s="968">
        <f>J399+J402</f>
        <v>0</v>
      </c>
      <c r="J422" s="969"/>
    </row>
    <row r="423" spans="2:10" ht="24" customHeight="1" thickBot="1" x14ac:dyDescent="0.2">
      <c r="B423" s="799" t="s">
        <v>2585</v>
      </c>
      <c r="C423" s="800"/>
      <c r="D423" s="800"/>
      <c r="E423" s="847">
        <f>E392+E391</f>
        <v>1000000</v>
      </c>
      <c r="G423" s="799" t="s">
        <v>2585</v>
      </c>
      <c r="H423" s="970"/>
      <c r="I423" s="970"/>
      <c r="J423" s="971">
        <f>J392+J391</f>
        <v>1000000</v>
      </c>
    </row>
    <row r="424" spans="2:10" ht="24" customHeight="1" x14ac:dyDescent="0.15">
      <c r="B424" s="795" t="s">
        <v>2584</v>
      </c>
      <c r="C424" s="796"/>
      <c r="D424" s="796"/>
      <c r="E424" s="846">
        <f>E389+E390</f>
        <v>252000</v>
      </c>
      <c r="G424" s="795" t="s">
        <v>2584</v>
      </c>
      <c r="H424" s="972"/>
      <c r="I424" s="972"/>
      <c r="J424" s="973">
        <f>J389+J390</f>
        <v>60000</v>
      </c>
    </row>
    <row r="425" spans="2:10" ht="24" customHeight="1" x14ac:dyDescent="0.15">
      <c r="B425" s="784" t="s">
        <v>2583</v>
      </c>
      <c r="C425" s="84"/>
      <c r="D425" s="790">
        <f>E403+E404</f>
        <v>792000</v>
      </c>
      <c r="E425" s="785"/>
      <c r="G425" s="784" t="s">
        <v>2583</v>
      </c>
      <c r="H425" s="709"/>
      <c r="I425" s="974">
        <f>J403+J404</f>
        <v>130000</v>
      </c>
      <c r="J425" s="77"/>
    </row>
    <row r="426" spans="2:10" ht="24" customHeight="1" x14ac:dyDescent="0.15">
      <c r="B426" s="784" t="s">
        <v>2581</v>
      </c>
      <c r="C426" s="84"/>
      <c r="D426" s="84">
        <f>E405</f>
        <v>2000000</v>
      </c>
      <c r="E426" s="791"/>
      <c r="G426" s="784" t="s">
        <v>2423</v>
      </c>
      <c r="H426" s="709"/>
      <c r="I426" s="709">
        <f>J405</f>
        <v>0</v>
      </c>
      <c r="J426" s="975"/>
    </row>
    <row r="427" spans="2:10" ht="24" customHeight="1" x14ac:dyDescent="0.15">
      <c r="B427" s="784" t="s">
        <v>2582</v>
      </c>
      <c r="C427" s="84"/>
      <c r="E427" s="791">
        <f>D393</f>
        <v>2000000</v>
      </c>
      <c r="G427" s="784" t="s">
        <v>2422</v>
      </c>
      <c r="H427" s="709"/>
      <c r="I427" s="976"/>
      <c r="J427" s="975">
        <f>I393</f>
        <v>2000000</v>
      </c>
    </row>
    <row r="428" spans="2:10" ht="24" customHeight="1" thickBot="1" x14ac:dyDescent="0.2">
      <c r="B428" s="792"/>
      <c r="C428" s="793"/>
      <c r="D428" s="793"/>
      <c r="E428" s="794"/>
      <c r="G428" s="799" t="s">
        <v>3185</v>
      </c>
      <c r="H428" s="970">
        <f>H406</f>
        <v>5000000</v>
      </c>
      <c r="I428" s="970"/>
      <c r="J428" s="971"/>
    </row>
    <row r="429" spans="2:10" ht="24" customHeight="1" thickTop="1" x14ac:dyDescent="0.15">
      <c r="B429" s="512" t="s">
        <v>2531</v>
      </c>
      <c r="C429" s="513"/>
      <c r="D429" s="513"/>
      <c r="E429" s="490">
        <f>E420+E423+E424+E427-D421-D422-D425-D426</f>
        <v>159093</v>
      </c>
      <c r="G429" s="795" t="s">
        <v>380</v>
      </c>
      <c r="H429" s="972"/>
      <c r="I429" s="972"/>
      <c r="J429" s="973">
        <f>J420+J423+J424+J427-I421-I422-I425-I426-H428</f>
        <v>-1400689</v>
      </c>
    </row>
    <row r="430" spans="2:10" ht="24" customHeight="1" x14ac:dyDescent="0.15">
      <c r="B430" s="88"/>
      <c r="C430" s="89"/>
      <c r="D430" s="89" t="s">
        <v>2532</v>
      </c>
      <c r="E430" s="90">
        <v>13948248</v>
      </c>
      <c r="G430" s="88"/>
      <c r="H430" s="966"/>
      <c r="I430" s="966" t="s">
        <v>2532</v>
      </c>
      <c r="J430" s="967">
        <v>10647546</v>
      </c>
    </row>
    <row r="431" spans="2:10" ht="24" customHeight="1" x14ac:dyDescent="0.15">
      <c r="B431" s="88"/>
      <c r="C431" s="89"/>
      <c r="D431" s="89" t="s">
        <v>2533</v>
      </c>
      <c r="E431" s="90">
        <v>14107341</v>
      </c>
      <c r="G431" s="88"/>
      <c r="H431" s="966"/>
      <c r="I431" s="966" t="s">
        <v>2533</v>
      </c>
      <c r="J431" s="967">
        <v>9246857</v>
      </c>
    </row>
    <row r="432" spans="2:10" ht="24" customHeight="1" x14ac:dyDescent="0.15">
      <c r="B432" s="779"/>
      <c r="C432" s="780"/>
      <c r="D432" s="780" t="s">
        <v>2534</v>
      </c>
      <c r="E432" s="781">
        <f>E429+E430</f>
        <v>14107341</v>
      </c>
      <c r="G432" s="779"/>
      <c r="H432" s="977"/>
      <c r="I432" s="977" t="s">
        <v>2534</v>
      </c>
      <c r="J432" s="978">
        <f>J429+J430</f>
        <v>9246857</v>
      </c>
    </row>
    <row r="434" spans="7:10" ht="24" customHeight="1" x14ac:dyDescent="0.15">
      <c r="G434" t="s">
        <v>3207</v>
      </c>
      <c r="H434" s="548" t="s">
        <v>402</v>
      </c>
      <c r="I434" s="548" t="s">
        <v>3206</v>
      </c>
      <c r="J434" s="548" t="s">
        <v>3205</v>
      </c>
    </row>
    <row r="435" spans="7:10" ht="24" customHeight="1" x14ac:dyDescent="0.15">
      <c r="G435" s="88" t="s">
        <v>3208</v>
      </c>
      <c r="H435" s="966">
        <v>90000</v>
      </c>
      <c r="I435" s="966">
        <f>I390-I404</f>
        <v>-70000</v>
      </c>
      <c r="J435" s="967">
        <f>H435+I435</f>
        <v>20000</v>
      </c>
    </row>
    <row r="436" spans="7:10" ht="24" customHeight="1" x14ac:dyDescent="0.15">
      <c r="G436" s="88" t="s">
        <v>3209</v>
      </c>
      <c r="H436" s="966">
        <v>2000000</v>
      </c>
      <c r="I436" s="966">
        <f>I405-I393</f>
        <v>-2000000</v>
      </c>
      <c r="J436" s="967">
        <f>H436+I436</f>
        <v>0</v>
      </c>
    </row>
  </sheetData>
  <mergeCells count="100">
    <mergeCell ref="G383:G384"/>
    <mergeCell ref="H383:H384"/>
    <mergeCell ref="I383:I384"/>
    <mergeCell ref="J383:J384"/>
    <mergeCell ref="G396:G397"/>
    <mergeCell ref="H396:H397"/>
    <mergeCell ref="I396:I397"/>
    <mergeCell ref="J396:J397"/>
    <mergeCell ref="B396:B397"/>
    <mergeCell ref="C396:C397"/>
    <mergeCell ref="D396:D397"/>
    <mergeCell ref="E396:E397"/>
    <mergeCell ref="B342:B343"/>
    <mergeCell ref="C342:C343"/>
    <mergeCell ref="D342:D343"/>
    <mergeCell ref="E342:E343"/>
    <mergeCell ref="B383:B384"/>
    <mergeCell ref="C383:C384"/>
    <mergeCell ref="D383:D384"/>
    <mergeCell ref="E383:E384"/>
    <mergeCell ref="B288:B289"/>
    <mergeCell ref="C288:C289"/>
    <mergeCell ref="D288:D289"/>
    <mergeCell ref="E288:E289"/>
    <mergeCell ref="B329:B330"/>
    <mergeCell ref="C329:C330"/>
    <mergeCell ref="D329:D330"/>
    <mergeCell ref="E329:E330"/>
    <mergeCell ref="B234:B235"/>
    <mergeCell ref="C234:C235"/>
    <mergeCell ref="D234:D235"/>
    <mergeCell ref="E234:E235"/>
    <mergeCell ref="B275:B276"/>
    <mergeCell ref="C275:C276"/>
    <mergeCell ref="D275:D276"/>
    <mergeCell ref="E275:E276"/>
    <mergeCell ref="B199:B200"/>
    <mergeCell ref="C199:C200"/>
    <mergeCell ref="D199:D200"/>
    <mergeCell ref="E199:E200"/>
    <mergeCell ref="B221:B222"/>
    <mergeCell ref="C221:C222"/>
    <mergeCell ref="D221:D222"/>
    <mergeCell ref="E221:E222"/>
    <mergeCell ref="B76:B77"/>
    <mergeCell ref="C76:C77"/>
    <mergeCell ref="D76:D77"/>
    <mergeCell ref="E76:E77"/>
    <mergeCell ref="B188:B189"/>
    <mergeCell ref="C188:C189"/>
    <mergeCell ref="D188:D189"/>
    <mergeCell ref="E188:E189"/>
    <mergeCell ref="B127:B128"/>
    <mergeCell ref="C127:C128"/>
    <mergeCell ref="D127:D128"/>
    <mergeCell ref="E127:E128"/>
    <mergeCell ref="B137:B138"/>
    <mergeCell ref="C137:C138"/>
    <mergeCell ref="D137:D138"/>
    <mergeCell ref="E137:E138"/>
    <mergeCell ref="F117:F118"/>
    <mergeCell ref="F86:F87"/>
    <mergeCell ref="B96:B97"/>
    <mergeCell ref="C96:C97"/>
    <mergeCell ref="D96:D97"/>
    <mergeCell ref="E96:E97"/>
    <mergeCell ref="B107:B108"/>
    <mergeCell ref="C107:C108"/>
    <mergeCell ref="D107:D108"/>
    <mergeCell ref="E107:E108"/>
    <mergeCell ref="F55:F56"/>
    <mergeCell ref="F24:F25"/>
    <mergeCell ref="B34:B35"/>
    <mergeCell ref="C34:C35"/>
    <mergeCell ref="D34:D35"/>
    <mergeCell ref="E34:E35"/>
    <mergeCell ref="B65:B66"/>
    <mergeCell ref="C65:C66"/>
    <mergeCell ref="D3:D4"/>
    <mergeCell ref="E3:E4"/>
    <mergeCell ref="B14:B15"/>
    <mergeCell ref="C14:C15"/>
    <mergeCell ref="D14:D15"/>
    <mergeCell ref="E14:E15"/>
    <mergeCell ref="B3:B4"/>
    <mergeCell ref="C3:C4"/>
    <mergeCell ref="B45:B46"/>
    <mergeCell ref="C45:C46"/>
    <mergeCell ref="D45:D46"/>
    <mergeCell ref="E45:E46"/>
    <mergeCell ref="D65:D66"/>
    <mergeCell ref="E65:E66"/>
    <mergeCell ref="B157:B158"/>
    <mergeCell ref="C157:C158"/>
    <mergeCell ref="D157:D158"/>
    <mergeCell ref="E157:E158"/>
    <mergeCell ref="B168:B169"/>
    <mergeCell ref="C168:C169"/>
    <mergeCell ref="D168:D169"/>
    <mergeCell ref="E168:E169"/>
  </mergeCells>
  <phoneticPr fontId="3"/>
  <pageMargins left="0.25" right="0.25" top="0.75" bottom="0.75" header="0.3" footer="0.3"/>
  <pageSetup paperSize="9" scale="10" orientation="landscape"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
  <sheetViews>
    <sheetView workbookViewId="0"/>
  </sheetViews>
  <sheetFormatPr defaultRowHeight="13.5" x14ac:dyDescent="0.1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pageSetUpPr fitToPage="1"/>
  </sheetPr>
  <dimension ref="A3:K34"/>
  <sheetViews>
    <sheetView topLeftCell="A25" zoomScaleNormal="100" workbookViewId="0">
      <selection activeCell="C37" sqref="C37"/>
    </sheetView>
  </sheetViews>
  <sheetFormatPr defaultRowHeight="22.5" customHeight="1" x14ac:dyDescent="0.15"/>
  <cols>
    <col min="1" max="1" width="11.25" style="726" customWidth="1"/>
    <col min="2" max="2" width="15.625" customWidth="1"/>
    <col min="3" max="3" width="18.25" customWidth="1"/>
    <col min="4" max="4" width="15.625" customWidth="1"/>
    <col min="5" max="5" width="18.25" customWidth="1"/>
    <col min="6" max="6" width="4.75" customWidth="1"/>
    <col min="7" max="7" width="8.375" style="726" customWidth="1"/>
    <col min="8" max="8" width="57.75" customWidth="1"/>
    <col min="9" max="9" width="12.125" customWidth="1"/>
    <col min="10" max="10" width="31.125" customWidth="1"/>
    <col min="11" max="11" width="9" style="92"/>
  </cols>
  <sheetData>
    <row r="3" spans="1:11" ht="22.5" customHeight="1" x14ac:dyDescent="0.15">
      <c r="A3" t="s">
        <v>2439</v>
      </c>
      <c r="G3" t="s">
        <v>2536</v>
      </c>
    </row>
    <row r="4" spans="1:11" ht="22.5" customHeight="1" x14ac:dyDescent="0.15">
      <c r="A4" s="805" t="s">
        <v>2437</v>
      </c>
      <c r="B4" s="802" t="s">
        <v>2440</v>
      </c>
      <c r="C4" s="802" t="s">
        <v>2538</v>
      </c>
      <c r="D4" s="802" t="s">
        <v>2441</v>
      </c>
      <c r="E4" s="807" t="s">
        <v>2538</v>
      </c>
      <c r="G4" s="805" t="s">
        <v>2437</v>
      </c>
      <c r="H4" s="94" t="s">
        <v>1712</v>
      </c>
      <c r="I4" s="806" t="s">
        <v>2537</v>
      </c>
      <c r="J4" s="94" t="s">
        <v>2545</v>
      </c>
      <c r="K4" s="817" t="s">
        <v>1708</v>
      </c>
    </row>
    <row r="5" spans="1:11" ht="22.5" customHeight="1" x14ac:dyDescent="0.15">
      <c r="A5" s="804">
        <v>111</v>
      </c>
      <c r="B5" s="73" t="s">
        <v>406</v>
      </c>
      <c r="C5" s="809"/>
      <c r="D5" s="813"/>
      <c r="E5" s="72"/>
      <c r="G5" s="730">
        <v>11</v>
      </c>
      <c r="H5" s="653" t="s">
        <v>3474</v>
      </c>
      <c r="I5" s="653" t="s">
        <v>77</v>
      </c>
      <c r="J5" s="653" t="s">
        <v>3236</v>
      </c>
      <c r="K5" s="817">
        <v>30000</v>
      </c>
    </row>
    <row r="6" spans="1:11" ht="22.5" customHeight="1" x14ac:dyDescent="0.15">
      <c r="A6" s="728">
        <v>112</v>
      </c>
      <c r="B6" s="91" t="s">
        <v>406</v>
      </c>
      <c r="C6" s="766" t="s">
        <v>2444</v>
      </c>
      <c r="D6" s="814"/>
      <c r="E6" s="100"/>
      <c r="G6" s="730">
        <v>31</v>
      </c>
      <c r="H6" s="653" t="s">
        <v>3475</v>
      </c>
      <c r="I6" s="653" t="s">
        <v>142</v>
      </c>
      <c r="J6" s="653" t="s">
        <v>3237</v>
      </c>
      <c r="K6" s="817">
        <v>30000</v>
      </c>
    </row>
    <row r="7" spans="1:11" ht="22.5" customHeight="1" x14ac:dyDescent="0.15">
      <c r="A7" s="727">
        <v>121</v>
      </c>
      <c r="B7" s="73" t="s">
        <v>388</v>
      </c>
      <c r="C7" s="809"/>
      <c r="D7" s="813"/>
      <c r="E7" s="72"/>
      <c r="G7" s="730">
        <v>12</v>
      </c>
      <c r="H7" s="653" t="s">
        <v>3238</v>
      </c>
      <c r="I7" s="653" t="s">
        <v>935</v>
      </c>
      <c r="J7" s="653" t="s">
        <v>3125</v>
      </c>
      <c r="K7" s="817">
        <v>10000</v>
      </c>
    </row>
    <row r="8" spans="1:11" ht="22.5" customHeight="1" x14ac:dyDescent="0.15">
      <c r="A8" s="728">
        <v>122</v>
      </c>
      <c r="B8" s="91" t="s">
        <v>388</v>
      </c>
      <c r="C8" s="766" t="s">
        <v>2539</v>
      </c>
      <c r="D8" s="814"/>
      <c r="E8" s="100"/>
      <c r="G8" s="730">
        <v>13</v>
      </c>
      <c r="H8" s="653" t="s">
        <v>3476</v>
      </c>
      <c r="I8" s="653" t="s">
        <v>77</v>
      </c>
      <c r="J8" s="653" t="s">
        <v>3239</v>
      </c>
      <c r="K8" s="817">
        <v>20000</v>
      </c>
    </row>
    <row r="9" spans="1:11" ht="22.5" customHeight="1" x14ac:dyDescent="0.15">
      <c r="A9" s="727">
        <v>131</v>
      </c>
      <c r="B9" s="73" t="s">
        <v>1710</v>
      </c>
      <c r="C9" s="809"/>
      <c r="D9" s="813"/>
      <c r="E9" s="72"/>
      <c r="G9" s="730">
        <v>14</v>
      </c>
      <c r="H9" s="653" t="s">
        <v>3477</v>
      </c>
      <c r="I9" s="653" t="s">
        <v>77</v>
      </c>
      <c r="J9" s="653" t="s">
        <v>3240</v>
      </c>
      <c r="K9" s="817">
        <v>10000</v>
      </c>
    </row>
    <row r="10" spans="1:11" ht="22.5" customHeight="1" x14ac:dyDescent="0.15">
      <c r="A10" s="728">
        <v>132</v>
      </c>
      <c r="B10" s="91" t="s">
        <v>2540</v>
      </c>
      <c r="C10" s="766" t="s">
        <v>2539</v>
      </c>
      <c r="D10" s="814"/>
      <c r="E10" s="100"/>
      <c r="G10" s="730">
        <v>15</v>
      </c>
      <c r="H10" s="653" t="s">
        <v>3241</v>
      </c>
      <c r="I10" s="653" t="s">
        <v>77</v>
      </c>
      <c r="J10" s="653" t="s">
        <v>3126</v>
      </c>
      <c r="K10" s="817">
        <v>30000</v>
      </c>
    </row>
    <row r="11" spans="1:11" ht="22.5" customHeight="1" x14ac:dyDescent="0.15">
      <c r="A11" s="727">
        <v>141</v>
      </c>
      <c r="B11" s="73" t="s">
        <v>1708</v>
      </c>
      <c r="C11" s="809"/>
      <c r="D11" s="813"/>
      <c r="E11" s="72"/>
      <c r="G11" s="730">
        <v>32</v>
      </c>
      <c r="H11" s="653" t="s">
        <v>3478</v>
      </c>
      <c r="I11" s="653" t="s">
        <v>956</v>
      </c>
      <c r="J11" s="653" t="s">
        <v>3242</v>
      </c>
      <c r="K11" s="817">
        <v>50000</v>
      </c>
    </row>
    <row r="12" spans="1:11" ht="22.5" customHeight="1" x14ac:dyDescent="0.15">
      <c r="A12" s="733">
        <v>241</v>
      </c>
      <c r="B12" s="83"/>
      <c r="C12" s="810"/>
      <c r="D12" s="815" t="s">
        <v>2541</v>
      </c>
      <c r="E12" s="81"/>
      <c r="G12" s="730">
        <v>33</v>
      </c>
      <c r="H12" s="653" t="s">
        <v>3243</v>
      </c>
      <c r="I12" s="653" t="s">
        <v>956</v>
      </c>
      <c r="J12" s="653" t="s">
        <v>3128</v>
      </c>
      <c r="K12" s="817">
        <v>50000</v>
      </c>
    </row>
    <row r="13" spans="1:11" ht="22.5" customHeight="1" x14ac:dyDescent="0.15">
      <c r="A13" s="729">
        <v>151</v>
      </c>
      <c r="B13" s="83" t="s">
        <v>391</v>
      </c>
      <c r="C13" s="810"/>
      <c r="D13" s="815"/>
      <c r="E13" s="81"/>
      <c r="G13" s="730">
        <v>16</v>
      </c>
      <c r="H13" s="653" t="s">
        <v>3479</v>
      </c>
      <c r="I13" s="653" t="s">
        <v>77</v>
      </c>
      <c r="J13" s="653" t="s">
        <v>3244</v>
      </c>
      <c r="K13" s="817">
        <v>10000</v>
      </c>
    </row>
    <row r="14" spans="1:11" ht="22.5" customHeight="1" x14ac:dyDescent="0.15">
      <c r="A14" s="734">
        <v>251</v>
      </c>
      <c r="B14" s="91"/>
      <c r="C14" s="766"/>
      <c r="D14" s="814" t="s">
        <v>763</v>
      </c>
      <c r="E14" s="100"/>
      <c r="G14" s="730">
        <v>17</v>
      </c>
      <c r="H14" s="653" t="s">
        <v>3480</v>
      </c>
      <c r="I14" s="653" t="s">
        <v>77</v>
      </c>
      <c r="J14" s="653" t="s">
        <v>3298</v>
      </c>
      <c r="K14" s="817">
        <v>10000</v>
      </c>
    </row>
    <row r="15" spans="1:11" ht="22.5" customHeight="1" x14ac:dyDescent="0.15">
      <c r="A15" s="730">
        <v>161</v>
      </c>
      <c r="B15" s="537" t="s">
        <v>390</v>
      </c>
      <c r="C15" s="811"/>
      <c r="D15" s="816"/>
      <c r="E15" s="803"/>
      <c r="G15" s="730">
        <v>51</v>
      </c>
      <c r="H15" s="653" t="s">
        <v>3481</v>
      </c>
      <c r="I15" s="653" t="s">
        <v>321</v>
      </c>
      <c r="J15" s="653" t="s">
        <v>3245</v>
      </c>
      <c r="K15" s="817">
        <v>50000</v>
      </c>
    </row>
    <row r="16" spans="1:11" ht="22.5" customHeight="1" x14ac:dyDescent="0.15">
      <c r="A16" s="735">
        <v>211</v>
      </c>
      <c r="B16" s="73"/>
      <c r="C16" s="809"/>
      <c r="D16" s="813" t="s">
        <v>397</v>
      </c>
      <c r="E16" s="72"/>
      <c r="G16" s="730">
        <v>18</v>
      </c>
      <c r="H16" s="653" t="s">
        <v>3246</v>
      </c>
      <c r="I16" s="653" t="s">
        <v>77</v>
      </c>
      <c r="J16" s="653" t="s">
        <v>3131</v>
      </c>
      <c r="K16" s="817">
        <v>10000</v>
      </c>
    </row>
    <row r="17" spans="1:11" ht="22.5" customHeight="1" x14ac:dyDescent="0.15">
      <c r="A17" s="787">
        <v>212</v>
      </c>
      <c r="B17" s="83"/>
      <c r="C17" s="810"/>
      <c r="D17" s="815" t="s">
        <v>2525</v>
      </c>
      <c r="E17" s="81"/>
      <c r="G17" s="730">
        <v>34</v>
      </c>
      <c r="H17" s="653" t="s">
        <v>3132</v>
      </c>
      <c r="I17" s="653" t="s">
        <v>142</v>
      </c>
      <c r="J17" s="653" t="s">
        <v>2884</v>
      </c>
      <c r="K17" s="817">
        <v>50000</v>
      </c>
    </row>
    <row r="18" spans="1:11" ht="22.5" customHeight="1" x14ac:dyDescent="0.15">
      <c r="A18" s="728">
        <v>213</v>
      </c>
      <c r="B18" s="91" t="s">
        <v>2459</v>
      </c>
      <c r="C18" s="766"/>
      <c r="D18" s="814"/>
      <c r="E18" s="100"/>
      <c r="G18" s="730">
        <v>19</v>
      </c>
      <c r="H18" s="653" t="s">
        <v>3482</v>
      </c>
      <c r="I18" s="653" t="s">
        <v>64</v>
      </c>
      <c r="J18" s="653" t="s">
        <v>3247</v>
      </c>
      <c r="K18" s="817">
        <v>30000</v>
      </c>
    </row>
    <row r="19" spans="1:11" ht="22.5" customHeight="1" x14ac:dyDescent="0.15">
      <c r="A19" s="735">
        <v>221</v>
      </c>
      <c r="B19" s="73"/>
      <c r="C19" s="809"/>
      <c r="D19" s="813" t="s">
        <v>2442</v>
      </c>
      <c r="E19" s="72"/>
      <c r="G19" s="730">
        <v>35</v>
      </c>
      <c r="H19" s="653" t="s">
        <v>3483</v>
      </c>
      <c r="I19" s="653" t="s">
        <v>89</v>
      </c>
      <c r="J19" s="653" t="s">
        <v>3248</v>
      </c>
      <c r="K19" s="817">
        <v>10000</v>
      </c>
    </row>
    <row r="20" spans="1:11" ht="22.5" customHeight="1" x14ac:dyDescent="0.15">
      <c r="A20" s="734">
        <v>222</v>
      </c>
      <c r="B20" s="91"/>
      <c r="C20" s="766"/>
      <c r="D20" s="814" t="s">
        <v>2542</v>
      </c>
      <c r="E20" s="100" t="s">
        <v>2543</v>
      </c>
      <c r="G20" s="730">
        <v>20</v>
      </c>
      <c r="H20" s="653" t="s">
        <v>3484</v>
      </c>
      <c r="I20" s="653" t="s">
        <v>77</v>
      </c>
      <c r="J20" s="653" t="s">
        <v>3249</v>
      </c>
      <c r="K20" s="817">
        <v>30000</v>
      </c>
    </row>
    <row r="21" spans="1:11" ht="22.5" customHeight="1" x14ac:dyDescent="0.15">
      <c r="A21" s="735">
        <v>231</v>
      </c>
      <c r="B21" s="73"/>
      <c r="C21" s="809"/>
      <c r="D21" s="813" t="s">
        <v>1995</v>
      </c>
      <c r="E21" s="72"/>
      <c r="G21" s="730">
        <v>21</v>
      </c>
      <c r="H21" s="653" t="s">
        <v>3250</v>
      </c>
      <c r="I21" s="653" t="s">
        <v>77</v>
      </c>
      <c r="J21" s="653" t="s">
        <v>3134</v>
      </c>
      <c r="K21" s="817">
        <v>10000</v>
      </c>
    </row>
    <row r="22" spans="1:11" ht="22.5" customHeight="1" x14ac:dyDescent="0.15">
      <c r="A22" s="787">
        <v>232</v>
      </c>
      <c r="B22" s="83"/>
      <c r="C22" s="810"/>
      <c r="D22" s="815" t="s">
        <v>2548</v>
      </c>
      <c r="E22" s="81"/>
      <c r="G22" s="730">
        <v>36</v>
      </c>
      <c r="H22" s="653" t="s">
        <v>3251</v>
      </c>
      <c r="I22" s="653" t="s">
        <v>142</v>
      </c>
      <c r="J22" s="653" t="s">
        <v>3135</v>
      </c>
      <c r="K22" s="817">
        <v>50000</v>
      </c>
    </row>
    <row r="23" spans="1:11" ht="22.5" customHeight="1" x14ac:dyDescent="0.15">
      <c r="A23" s="728">
        <v>233</v>
      </c>
      <c r="B23" s="91" t="s">
        <v>2547</v>
      </c>
      <c r="C23" s="766"/>
      <c r="D23" s="91"/>
      <c r="E23" s="97"/>
      <c r="G23" s="730">
        <v>25</v>
      </c>
      <c r="H23" s="653" t="s">
        <v>3485</v>
      </c>
      <c r="I23" s="653" t="s">
        <v>993</v>
      </c>
      <c r="J23" s="653" t="s">
        <v>3252</v>
      </c>
      <c r="K23" s="817">
        <v>30000</v>
      </c>
    </row>
    <row r="24" spans="1:11" ht="22.5" customHeight="1" x14ac:dyDescent="0.15">
      <c r="A24" s="735">
        <v>261</v>
      </c>
      <c r="B24" s="73"/>
      <c r="C24" s="809"/>
      <c r="D24" s="813" t="s">
        <v>2423</v>
      </c>
      <c r="E24" s="72"/>
      <c r="G24" s="730">
        <v>22</v>
      </c>
      <c r="H24" s="653" t="s">
        <v>3486</v>
      </c>
      <c r="I24" s="653" t="s">
        <v>77</v>
      </c>
      <c r="J24" s="653" t="s">
        <v>3253</v>
      </c>
      <c r="K24" s="817">
        <v>30000</v>
      </c>
    </row>
    <row r="25" spans="1:11" ht="22.5" customHeight="1" x14ac:dyDescent="0.15">
      <c r="A25" s="728">
        <v>262</v>
      </c>
      <c r="B25" s="91" t="s">
        <v>2422</v>
      </c>
      <c r="C25" s="766"/>
      <c r="D25" s="814"/>
      <c r="E25" s="100"/>
      <c r="G25" s="730">
        <v>37</v>
      </c>
      <c r="H25" s="653" t="s">
        <v>3254</v>
      </c>
      <c r="I25" s="653" t="s">
        <v>142</v>
      </c>
      <c r="J25" s="653" t="s">
        <v>3137</v>
      </c>
      <c r="K25" s="817">
        <v>10000</v>
      </c>
    </row>
    <row r="26" spans="1:11" ht="22.5" customHeight="1" x14ac:dyDescent="0.15">
      <c r="A26" s="787">
        <v>263</v>
      </c>
      <c r="B26" s="73"/>
      <c r="C26" s="809"/>
      <c r="D26" s="813" t="s">
        <v>3170</v>
      </c>
      <c r="E26" s="71"/>
      <c r="G26" s="730">
        <v>38</v>
      </c>
      <c r="H26" s="653" t="s">
        <v>3255</v>
      </c>
      <c r="I26" s="653" t="s">
        <v>142</v>
      </c>
      <c r="J26" s="653" t="s">
        <v>3138</v>
      </c>
      <c r="K26" s="817">
        <v>50000</v>
      </c>
    </row>
    <row r="27" spans="1:11" ht="22.5" customHeight="1" x14ac:dyDescent="0.15">
      <c r="A27" s="732"/>
      <c r="B27" s="808"/>
      <c r="C27" s="812"/>
      <c r="D27" s="91"/>
      <c r="E27" s="97"/>
      <c r="G27" s="730">
        <v>39</v>
      </c>
      <c r="H27" s="653" t="s">
        <v>3256</v>
      </c>
      <c r="I27" s="653"/>
      <c r="J27" s="653" t="s">
        <v>3139</v>
      </c>
      <c r="K27" s="817">
        <v>50000</v>
      </c>
    </row>
    <row r="28" spans="1:11" ht="22.5" customHeight="1" x14ac:dyDescent="0.15">
      <c r="A28" s="731">
        <v>152</v>
      </c>
      <c r="B28" s="73" t="s">
        <v>3184</v>
      </c>
      <c r="C28" s="809"/>
      <c r="D28" s="73"/>
      <c r="E28" s="71"/>
      <c r="G28" s="730">
        <v>23</v>
      </c>
      <c r="H28" s="653" t="s">
        <v>3257</v>
      </c>
      <c r="I28" s="653" t="s">
        <v>446</v>
      </c>
      <c r="J28" s="653" t="s">
        <v>3140</v>
      </c>
      <c r="K28" s="817">
        <v>30000</v>
      </c>
    </row>
    <row r="29" spans="1:11" ht="22.5" customHeight="1" x14ac:dyDescent="0.15">
      <c r="A29" s="983">
        <v>252</v>
      </c>
      <c r="B29" s="808"/>
      <c r="C29" s="812"/>
      <c r="D29" s="814" t="s">
        <v>3182</v>
      </c>
      <c r="E29" s="97"/>
      <c r="G29" s="730">
        <v>24</v>
      </c>
      <c r="H29" s="653" t="s">
        <v>3487</v>
      </c>
      <c r="I29" s="653" t="s">
        <v>77</v>
      </c>
      <c r="J29" s="653" t="s">
        <v>3141</v>
      </c>
      <c r="K29" s="817">
        <v>50000</v>
      </c>
    </row>
    <row r="30" spans="1:11" ht="22.5" customHeight="1" x14ac:dyDescent="0.15">
      <c r="A30" s="731"/>
      <c r="B30" s="73"/>
      <c r="C30" s="809"/>
      <c r="D30" s="73"/>
      <c r="E30" s="71"/>
      <c r="G30" s="730">
        <v>52</v>
      </c>
      <c r="H30" s="653" t="s">
        <v>3258</v>
      </c>
      <c r="I30" s="653" t="s">
        <v>321</v>
      </c>
      <c r="J30" s="653" t="s">
        <v>3142</v>
      </c>
      <c r="K30" s="817">
        <v>10000</v>
      </c>
    </row>
    <row r="31" spans="1:11" ht="22.5" customHeight="1" x14ac:dyDescent="0.15">
      <c r="A31" s="732"/>
      <c r="B31" s="808"/>
      <c r="C31" s="812"/>
      <c r="D31" s="91"/>
      <c r="E31" s="97"/>
      <c r="G31" s="730">
        <v>40</v>
      </c>
      <c r="H31" s="653" t="s">
        <v>3259</v>
      </c>
      <c r="I31" s="653" t="s">
        <v>142</v>
      </c>
      <c r="J31" s="653" t="s">
        <v>3143</v>
      </c>
      <c r="K31" s="817">
        <v>10000</v>
      </c>
    </row>
    <row r="32" spans="1:11" ht="22.5" customHeight="1" x14ac:dyDescent="0.15">
      <c r="A32" s="731"/>
      <c r="B32" s="73"/>
      <c r="C32" s="809"/>
      <c r="D32" s="73"/>
      <c r="E32" s="71"/>
      <c r="G32" s="730">
        <v>71</v>
      </c>
      <c r="H32" s="653" t="s">
        <v>3488</v>
      </c>
      <c r="I32" s="653" t="s">
        <v>142</v>
      </c>
      <c r="J32" s="653" t="s">
        <v>3490</v>
      </c>
      <c r="K32" s="817">
        <v>10000</v>
      </c>
    </row>
    <row r="33" spans="1:11" ht="22.5" customHeight="1" x14ac:dyDescent="0.15">
      <c r="A33" s="732"/>
      <c r="B33" s="808"/>
      <c r="C33" s="812"/>
      <c r="D33" s="91"/>
      <c r="E33" s="97"/>
      <c r="G33" s="730">
        <v>72</v>
      </c>
      <c r="H33" s="653" t="s">
        <v>3260</v>
      </c>
      <c r="I33" s="653" t="s">
        <v>142</v>
      </c>
      <c r="J33" s="653" t="s">
        <v>3144</v>
      </c>
      <c r="K33" s="817">
        <v>30000</v>
      </c>
    </row>
    <row r="34" spans="1:11" ht="22.5" customHeight="1" x14ac:dyDescent="0.15">
      <c r="G34" s="730">
        <v>73</v>
      </c>
      <c r="H34" s="653" t="s">
        <v>3489</v>
      </c>
      <c r="I34" s="653" t="s">
        <v>1671</v>
      </c>
      <c r="J34" s="653" t="s">
        <v>3145</v>
      </c>
      <c r="K34" s="817">
        <v>10000</v>
      </c>
    </row>
  </sheetData>
  <phoneticPr fontId="3"/>
  <pageMargins left="0.7" right="0.7" top="0.75" bottom="0.75" header="0.3" footer="0.3"/>
  <pageSetup paperSize="9" scale="72" orientation="landscape"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
  <sheetViews>
    <sheetView workbookViewId="0"/>
  </sheetViews>
  <sheetFormatPr defaultRowHeight="13.5" x14ac:dyDescent="0.15"/>
  <sheetData/>
  <phoneticPr fontId="3"/>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dimension ref="A1:L80"/>
  <sheetViews>
    <sheetView zoomScale="85" zoomScaleNormal="100" workbookViewId="0">
      <pane ySplit="2" topLeftCell="A3" activePane="bottomLeft" state="frozen"/>
      <selection pane="bottomLeft" activeCell="O30" sqref="O30"/>
    </sheetView>
  </sheetViews>
  <sheetFormatPr defaultColWidth="12.125" defaultRowHeight="20.25" customHeight="1" x14ac:dyDescent="0.15"/>
  <cols>
    <col min="1" max="1" width="4.25" style="686" customWidth="1"/>
    <col min="2" max="2" width="13.5" style="669" customWidth="1"/>
    <col min="3" max="3" width="12.875" style="669" customWidth="1"/>
    <col min="4" max="4" width="11.125" style="670" customWidth="1"/>
    <col min="5" max="6" width="12.125" style="670" customWidth="1"/>
    <col min="7" max="7" width="32.375" style="670" customWidth="1"/>
    <col min="8" max="8" width="21.75" style="670" customWidth="1"/>
    <col min="9" max="11" width="14.875" style="670" customWidth="1"/>
    <col min="12" max="12" width="25.375" style="669" customWidth="1"/>
    <col min="13" max="14" width="18" style="669" customWidth="1"/>
    <col min="15" max="16384" width="12.125" style="669"/>
  </cols>
  <sheetData>
    <row r="1" spans="1:12" ht="20.25" customHeight="1" x14ac:dyDescent="0.15">
      <c r="A1" s="668" t="s">
        <v>2025</v>
      </c>
    </row>
    <row r="2" spans="1:12" ht="20.25" customHeight="1" x14ac:dyDescent="0.15">
      <c r="A2" s="671" t="s">
        <v>2026</v>
      </c>
      <c r="B2" s="672" t="s">
        <v>2027</v>
      </c>
      <c r="C2" s="672" t="s">
        <v>2028</v>
      </c>
      <c r="D2" s="673" t="s">
        <v>2029</v>
      </c>
      <c r="E2" s="673" t="s">
        <v>2030</v>
      </c>
      <c r="F2" s="673" t="s">
        <v>2031</v>
      </c>
      <c r="G2" s="673" t="s">
        <v>2032</v>
      </c>
      <c r="H2" s="673" t="s">
        <v>2033</v>
      </c>
      <c r="I2" s="673" t="s">
        <v>2034</v>
      </c>
      <c r="J2" s="673" t="s">
        <v>2035</v>
      </c>
      <c r="K2" s="673" t="s">
        <v>2036</v>
      </c>
      <c r="L2" s="674" t="s">
        <v>2037</v>
      </c>
    </row>
    <row r="3" spans="1:12" ht="20.25" customHeight="1" x14ac:dyDescent="0.15">
      <c r="A3" s="671">
        <v>1</v>
      </c>
      <c r="B3" s="673" t="s">
        <v>2038</v>
      </c>
      <c r="C3" s="672" t="s">
        <v>73</v>
      </c>
      <c r="D3" s="673"/>
      <c r="E3" s="673" t="s">
        <v>2039</v>
      </c>
      <c r="F3" s="673" t="s">
        <v>2040</v>
      </c>
      <c r="G3" s="673" t="s">
        <v>2041</v>
      </c>
      <c r="H3" s="673" t="s">
        <v>2042</v>
      </c>
      <c r="I3" s="673" t="s">
        <v>2043</v>
      </c>
      <c r="J3" s="673" t="s">
        <v>2044</v>
      </c>
      <c r="K3" s="673"/>
      <c r="L3" s="674" t="s">
        <v>2045</v>
      </c>
    </row>
    <row r="4" spans="1:12" ht="20.25" customHeight="1" x14ac:dyDescent="0.15">
      <c r="A4" s="671">
        <v>2</v>
      </c>
      <c r="B4" s="673" t="s">
        <v>2046</v>
      </c>
      <c r="C4" s="672" t="s">
        <v>2047</v>
      </c>
      <c r="D4" s="673"/>
      <c r="E4" s="673"/>
      <c r="F4" s="673" t="s">
        <v>2048</v>
      </c>
      <c r="G4" s="673" t="s">
        <v>2049</v>
      </c>
      <c r="H4" s="673" t="s">
        <v>2050</v>
      </c>
      <c r="I4" s="673" t="s">
        <v>2051</v>
      </c>
      <c r="J4" s="673"/>
      <c r="K4" s="673"/>
      <c r="L4" s="675"/>
    </row>
    <row r="5" spans="1:12" ht="20.25" customHeight="1" x14ac:dyDescent="0.15">
      <c r="A5" s="671">
        <v>3</v>
      </c>
      <c r="B5" s="673" t="s">
        <v>2052</v>
      </c>
      <c r="C5" s="672" t="s">
        <v>2053</v>
      </c>
      <c r="D5" s="673"/>
      <c r="E5" s="673" t="s">
        <v>2054</v>
      </c>
      <c r="F5" s="673" t="s">
        <v>2048</v>
      </c>
      <c r="G5" s="673" t="s">
        <v>2049</v>
      </c>
      <c r="H5" s="673" t="s">
        <v>2050</v>
      </c>
      <c r="I5" s="673" t="s">
        <v>2051</v>
      </c>
      <c r="J5" s="673"/>
      <c r="K5" s="673"/>
      <c r="L5" s="675"/>
    </row>
    <row r="6" spans="1:12" ht="20.25" customHeight="1" x14ac:dyDescent="0.15">
      <c r="A6" s="671">
        <v>4</v>
      </c>
      <c r="B6" s="672" t="s">
        <v>2055</v>
      </c>
      <c r="C6" s="672" t="s">
        <v>2056</v>
      </c>
      <c r="D6" s="673"/>
      <c r="E6" s="673" t="s">
        <v>2057</v>
      </c>
      <c r="F6" s="673" t="s">
        <v>2058</v>
      </c>
      <c r="G6" s="673" t="s">
        <v>2059</v>
      </c>
      <c r="H6" s="673"/>
      <c r="I6" s="673"/>
      <c r="J6" s="673"/>
      <c r="K6" s="673"/>
      <c r="L6" s="675"/>
    </row>
    <row r="7" spans="1:12" ht="20.25" customHeight="1" x14ac:dyDescent="0.15">
      <c r="A7" s="671">
        <v>5</v>
      </c>
      <c r="B7" s="672" t="s">
        <v>2060</v>
      </c>
      <c r="C7" s="672" t="s">
        <v>2061</v>
      </c>
      <c r="D7" s="673" t="s">
        <v>2062</v>
      </c>
      <c r="E7" s="673"/>
      <c r="F7" s="673" t="s">
        <v>2063</v>
      </c>
      <c r="G7" s="673" t="s">
        <v>2064</v>
      </c>
      <c r="H7" s="673" t="s">
        <v>2065</v>
      </c>
      <c r="I7" s="673" t="s">
        <v>2066</v>
      </c>
      <c r="J7" s="673"/>
      <c r="K7" s="673"/>
      <c r="L7" s="675"/>
    </row>
    <row r="8" spans="1:12" ht="20.25" customHeight="1" x14ac:dyDescent="0.15">
      <c r="A8" s="671">
        <v>6</v>
      </c>
      <c r="B8" s="673" t="s">
        <v>2067</v>
      </c>
      <c r="C8" s="672" t="s">
        <v>2068</v>
      </c>
      <c r="D8" s="673"/>
      <c r="E8" s="673" t="s">
        <v>2057</v>
      </c>
      <c r="F8" s="673" t="s">
        <v>2069</v>
      </c>
      <c r="G8" s="673" t="s">
        <v>2070</v>
      </c>
      <c r="H8" s="673"/>
      <c r="I8" s="673" t="s">
        <v>2071</v>
      </c>
      <c r="J8" s="673" t="s">
        <v>2071</v>
      </c>
      <c r="K8" s="673" t="s">
        <v>2072</v>
      </c>
      <c r="L8" s="675" t="s">
        <v>2073</v>
      </c>
    </row>
    <row r="9" spans="1:12" ht="20.25" customHeight="1" x14ac:dyDescent="0.15">
      <c r="A9" s="671">
        <v>7</v>
      </c>
      <c r="B9" s="672" t="s">
        <v>2074</v>
      </c>
      <c r="C9" s="672" t="s">
        <v>2075</v>
      </c>
      <c r="D9" s="673"/>
      <c r="E9" s="673"/>
      <c r="F9" s="672" t="s">
        <v>2076</v>
      </c>
      <c r="G9" s="672" t="s">
        <v>2077</v>
      </c>
      <c r="H9" s="673" t="s">
        <v>2078</v>
      </c>
      <c r="I9" s="672" t="s">
        <v>2079</v>
      </c>
      <c r="J9" s="672" t="s">
        <v>2080</v>
      </c>
      <c r="K9" s="672" t="s">
        <v>2081</v>
      </c>
      <c r="L9" s="676" t="s">
        <v>2082</v>
      </c>
    </row>
    <row r="10" spans="1:12" ht="20.25" customHeight="1" x14ac:dyDescent="0.15">
      <c r="A10" s="671">
        <v>8</v>
      </c>
      <c r="B10" s="672" t="s">
        <v>2083</v>
      </c>
      <c r="C10" s="672" t="s">
        <v>2075</v>
      </c>
      <c r="D10" s="673"/>
      <c r="E10" s="673"/>
      <c r="F10" s="672" t="s">
        <v>2076</v>
      </c>
      <c r="G10" s="672" t="s">
        <v>2077</v>
      </c>
      <c r="H10" s="673" t="s">
        <v>2078</v>
      </c>
      <c r="I10" s="672" t="s">
        <v>2079</v>
      </c>
      <c r="J10" s="672" t="s">
        <v>2080</v>
      </c>
      <c r="K10" s="673"/>
      <c r="L10" s="675"/>
    </row>
    <row r="11" spans="1:12" ht="20.25" customHeight="1" x14ac:dyDescent="0.15">
      <c r="A11" s="671">
        <v>9</v>
      </c>
      <c r="B11" s="672" t="s">
        <v>2084</v>
      </c>
      <c r="C11" s="672" t="s">
        <v>2085</v>
      </c>
      <c r="D11" s="673"/>
      <c r="E11" s="673" t="s">
        <v>2057</v>
      </c>
      <c r="F11" s="673" t="s">
        <v>2086</v>
      </c>
      <c r="G11" s="673" t="s">
        <v>2087</v>
      </c>
      <c r="H11" s="673" t="s">
        <v>2088</v>
      </c>
      <c r="I11" s="673" t="s">
        <v>2089</v>
      </c>
      <c r="J11" s="673" t="s">
        <v>2089</v>
      </c>
      <c r="K11" s="672" t="s">
        <v>2090</v>
      </c>
      <c r="L11" s="674" t="s">
        <v>2091</v>
      </c>
    </row>
    <row r="12" spans="1:12" ht="20.25" customHeight="1" x14ac:dyDescent="0.15">
      <c r="A12" s="671">
        <v>10</v>
      </c>
      <c r="B12" s="673" t="s">
        <v>2092</v>
      </c>
      <c r="C12" s="672" t="s">
        <v>77</v>
      </c>
      <c r="D12" s="669" t="s">
        <v>2093</v>
      </c>
      <c r="E12" s="677" t="s">
        <v>2094</v>
      </c>
      <c r="F12" s="673" t="s">
        <v>2095</v>
      </c>
      <c r="G12" s="673" t="s">
        <v>2096</v>
      </c>
      <c r="H12" s="673" t="s">
        <v>2097</v>
      </c>
      <c r="I12" s="673" t="s">
        <v>2098</v>
      </c>
      <c r="J12" s="673" t="s">
        <v>2098</v>
      </c>
      <c r="K12" s="673"/>
      <c r="L12" s="674" t="s">
        <v>2091</v>
      </c>
    </row>
    <row r="13" spans="1:12" ht="20.25" customHeight="1" x14ac:dyDescent="0.15">
      <c r="A13" s="671">
        <v>11</v>
      </c>
      <c r="B13" s="672" t="s">
        <v>2099</v>
      </c>
      <c r="C13" s="672" t="s">
        <v>92</v>
      </c>
      <c r="D13" s="673"/>
      <c r="E13" s="673" t="s">
        <v>2054</v>
      </c>
      <c r="F13" s="673" t="s">
        <v>2100</v>
      </c>
      <c r="G13" s="672" t="s">
        <v>2101</v>
      </c>
      <c r="H13" s="673" t="s">
        <v>2102</v>
      </c>
      <c r="I13" s="673" t="s">
        <v>2103</v>
      </c>
      <c r="J13" s="673"/>
      <c r="K13" s="673"/>
      <c r="L13" s="675"/>
    </row>
    <row r="14" spans="1:12" ht="20.25" customHeight="1" x14ac:dyDescent="0.15">
      <c r="A14" s="671">
        <v>12</v>
      </c>
      <c r="B14" s="672" t="s">
        <v>2104</v>
      </c>
      <c r="C14" s="672" t="s">
        <v>2105</v>
      </c>
      <c r="D14" s="673"/>
      <c r="E14" s="673"/>
      <c r="F14" s="672" t="s">
        <v>2106</v>
      </c>
      <c r="G14" s="673" t="s">
        <v>2107</v>
      </c>
      <c r="H14" s="673"/>
      <c r="I14" s="673" t="s">
        <v>2108</v>
      </c>
      <c r="J14" s="673" t="s">
        <v>2108</v>
      </c>
      <c r="K14" s="673"/>
      <c r="L14" s="675"/>
    </row>
    <row r="15" spans="1:12" ht="20.25" customHeight="1" x14ac:dyDescent="0.15">
      <c r="A15" s="671">
        <v>13</v>
      </c>
      <c r="B15" s="672" t="s">
        <v>2109</v>
      </c>
      <c r="C15" s="672" t="s">
        <v>32</v>
      </c>
      <c r="D15" s="673" t="s">
        <v>2110</v>
      </c>
      <c r="F15" s="673" t="s">
        <v>2111</v>
      </c>
      <c r="G15" s="673" t="s">
        <v>2112</v>
      </c>
      <c r="H15" s="673" t="s">
        <v>2113</v>
      </c>
      <c r="I15" s="673" t="s">
        <v>2114</v>
      </c>
      <c r="J15" s="673"/>
      <c r="K15" s="673"/>
      <c r="L15" s="675"/>
    </row>
    <row r="16" spans="1:12" ht="20.25" customHeight="1" x14ac:dyDescent="0.15">
      <c r="A16" s="671">
        <v>14</v>
      </c>
      <c r="B16" s="672" t="s">
        <v>2115</v>
      </c>
      <c r="C16" s="672" t="s">
        <v>2116</v>
      </c>
      <c r="D16" s="673"/>
      <c r="E16" s="673" t="s">
        <v>2039</v>
      </c>
      <c r="F16" s="673" t="s">
        <v>2117</v>
      </c>
      <c r="G16" s="673" t="s">
        <v>2118</v>
      </c>
      <c r="H16" s="673"/>
      <c r="I16" s="673" t="s">
        <v>2119</v>
      </c>
      <c r="J16" s="673" t="s">
        <v>2120</v>
      </c>
      <c r="K16" s="673" t="s">
        <v>2121</v>
      </c>
      <c r="L16" s="674" t="s">
        <v>2122</v>
      </c>
    </row>
    <row r="17" spans="1:12" ht="20.25" customHeight="1" x14ac:dyDescent="0.15">
      <c r="A17" s="671">
        <v>15</v>
      </c>
      <c r="B17" s="672" t="s">
        <v>2123</v>
      </c>
      <c r="C17" s="672" t="s">
        <v>2124</v>
      </c>
      <c r="D17" s="673"/>
      <c r="E17" s="673" t="s">
        <v>2057</v>
      </c>
      <c r="F17" s="673" t="s">
        <v>2125</v>
      </c>
      <c r="G17" s="672" t="s">
        <v>2126</v>
      </c>
      <c r="H17" s="672" t="s">
        <v>2127</v>
      </c>
      <c r="I17" s="672" t="s">
        <v>2128</v>
      </c>
      <c r="J17" s="673"/>
      <c r="K17" s="673"/>
      <c r="L17" s="675" t="s">
        <v>2129</v>
      </c>
    </row>
    <row r="18" spans="1:12" ht="20.25" customHeight="1" x14ac:dyDescent="0.15">
      <c r="A18" s="671">
        <v>16</v>
      </c>
      <c r="B18" s="672" t="s">
        <v>2130</v>
      </c>
      <c r="C18" s="672" t="s">
        <v>2124</v>
      </c>
      <c r="D18" s="673"/>
      <c r="E18" s="673"/>
      <c r="F18" s="673" t="s">
        <v>2131</v>
      </c>
      <c r="G18" s="672" t="s">
        <v>2132</v>
      </c>
      <c r="H18" s="672" t="s">
        <v>2133</v>
      </c>
      <c r="I18" s="672" t="s">
        <v>2134</v>
      </c>
      <c r="J18" s="673" t="s">
        <v>2135</v>
      </c>
      <c r="K18" s="673"/>
      <c r="L18" s="675"/>
    </row>
    <row r="19" spans="1:12" ht="20.25" customHeight="1" x14ac:dyDescent="0.15">
      <c r="A19" s="671">
        <v>17</v>
      </c>
      <c r="B19" s="672" t="s">
        <v>2136</v>
      </c>
      <c r="C19" s="672" t="s">
        <v>2137</v>
      </c>
      <c r="D19" s="672"/>
      <c r="E19" s="673" t="s">
        <v>2057</v>
      </c>
      <c r="F19" s="672" t="s">
        <v>2138</v>
      </c>
      <c r="G19" s="673" t="s">
        <v>2139</v>
      </c>
      <c r="H19" s="673"/>
      <c r="I19" s="673" t="s">
        <v>2140</v>
      </c>
      <c r="J19" s="673" t="s">
        <v>2141</v>
      </c>
      <c r="K19" s="673"/>
      <c r="L19" s="674" t="s">
        <v>2142</v>
      </c>
    </row>
    <row r="20" spans="1:12" ht="20.25" customHeight="1" x14ac:dyDescent="0.15">
      <c r="A20" s="671">
        <v>18</v>
      </c>
      <c r="B20" s="672" t="s">
        <v>2143</v>
      </c>
      <c r="C20" s="672" t="s">
        <v>2144</v>
      </c>
      <c r="D20" s="672"/>
      <c r="E20" s="673" t="s">
        <v>2057</v>
      </c>
      <c r="F20" s="672" t="s">
        <v>2145</v>
      </c>
      <c r="G20" s="673" t="s">
        <v>2146</v>
      </c>
      <c r="H20" s="673" t="s">
        <v>2147</v>
      </c>
      <c r="I20" s="673" t="s">
        <v>2148</v>
      </c>
      <c r="J20" s="673" t="s">
        <v>2149</v>
      </c>
      <c r="K20" s="673"/>
      <c r="L20" s="675"/>
    </row>
    <row r="21" spans="1:12" ht="20.25" customHeight="1" x14ac:dyDescent="0.15">
      <c r="A21" s="671">
        <v>19</v>
      </c>
      <c r="B21" s="672" t="s">
        <v>2150</v>
      </c>
      <c r="C21" s="672" t="s">
        <v>2144</v>
      </c>
      <c r="D21" s="672"/>
      <c r="E21" s="672"/>
      <c r="F21" s="672" t="s">
        <v>2145</v>
      </c>
      <c r="G21" s="673" t="s">
        <v>2151</v>
      </c>
      <c r="H21" s="673" t="s">
        <v>2147</v>
      </c>
      <c r="I21" s="673" t="s">
        <v>2148</v>
      </c>
      <c r="J21" s="673" t="s">
        <v>2149</v>
      </c>
      <c r="K21" s="673"/>
      <c r="L21" s="675"/>
    </row>
    <row r="22" spans="1:12" ht="20.25" customHeight="1" x14ac:dyDescent="0.15">
      <c r="A22" s="671">
        <v>20</v>
      </c>
      <c r="B22" s="672" t="s">
        <v>2152</v>
      </c>
      <c r="C22" s="672" t="s">
        <v>2153</v>
      </c>
      <c r="D22" s="672"/>
      <c r="E22" s="673" t="s">
        <v>2057</v>
      </c>
      <c r="F22" s="673" t="s">
        <v>2154</v>
      </c>
      <c r="G22" s="673" t="s">
        <v>2155</v>
      </c>
      <c r="H22" s="673" t="s">
        <v>2156</v>
      </c>
      <c r="I22" s="673" t="s">
        <v>2157</v>
      </c>
      <c r="J22" s="673" t="s">
        <v>2157</v>
      </c>
      <c r="K22" s="673"/>
      <c r="L22" s="675"/>
    </row>
    <row r="23" spans="1:12" ht="20.25" customHeight="1" x14ac:dyDescent="0.15">
      <c r="A23" s="671">
        <v>21</v>
      </c>
      <c r="B23" s="672" t="s">
        <v>2158</v>
      </c>
      <c r="C23" s="672" t="s">
        <v>2153</v>
      </c>
      <c r="D23" s="672"/>
      <c r="E23" s="673" t="s">
        <v>2039</v>
      </c>
      <c r="F23" s="673" t="s">
        <v>2154</v>
      </c>
      <c r="G23" s="673" t="s">
        <v>2159</v>
      </c>
      <c r="H23" s="673" t="s">
        <v>2160</v>
      </c>
      <c r="I23" s="673" t="s">
        <v>2157</v>
      </c>
      <c r="J23" s="673" t="s">
        <v>2157</v>
      </c>
      <c r="K23" s="673"/>
      <c r="L23" s="675"/>
    </row>
    <row r="24" spans="1:12" ht="20.25" customHeight="1" x14ac:dyDescent="0.15">
      <c r="A24" s="671">
        <v>22</v>
      </c>
      <c r="B24" s="672" t="s">
        <v>2161</v>
      </c>
      <c r="C24" s="672" t="s">
        <v>2162</v>
      </c>
      <c r="D24" s="673"/>
      <c r="E24" s="673" t="s">
        <v>2057</v>
      </c>
      <c r="F24" s="673" t="s">
        <v>2163</v>
      </c>
      <c r="G24" s="673" t="s">
        <v>2164</v>
      </c>
      <c r="H24" s="673" t="s">
        <v>2165</v>
      </c>
      <c r="I24" s="673" t="s">
        <v>2166</v>
      </c>
      <c r="J24" s="673" t="s">
        <v>2166</v>
      </c>
      <c r="K24" s="673"/>
      <c r="L24" s="675"/>
    </row>
    <row r="25" spans="1:12" ht="20.25" customHeight="1" x14ac:dyDescent="0.15">
      <c r="A25" s="671">
        <v>23</v>
      </c>
      <c r="B25" s="672" t="s">
        <v>2167</v>
      </c>
      <c r="C25" s="672" t="s">
        <v>2162</v>
      </c>
      <c r="D25" s="673"/>
      <c r="E25" s="673" t="s">
        <v>2039</v>
      </c>
      <c r="F25" s="673" t="s">
        <v>2163</v>
      </c>
      <c r="G25" s="673" t="s">
        <v>2164</v>
      </c>
      <c r="H25" s="673" t="s">
        <v>2165</v>
      </c>
      <c r="I25" s="673" t="s">
        <v>2166</v>
      </c>
      <c r="J25" s="673" t="s">
        <v>2166</v>
      </c>
      <c r="K25" s="673"/>
      <c r="L25" s="678"/>
    </row>
    <row r="26" spans="1:12" ht="20.25" customHeight="1" x14ac:dyDescent="0.15">
      <c r="A26" s="671">
        <v>24</v>
      </c>
      <c r="B26" s="672" t="s">
        <v>2168</v>
      </c>
      <c r="C26" s="672" t="s">
        <v>2169</v>
      </c>
      <c r="D26" s="672"/>
      <c r="E26" s="673" t="s">
        <v>2057</v>
      </c>
      <c r="F26" s="673" t="s">
        <v>2170</v>
      </c>
      <c r="G26" s="673" t="s">
        <v>2171</v>
      </c>
      <c r="H26" s="673" t="s">
        <v>2172</v>
      </c>
      <c r="I26" s="673" t="s">
        <v>2173</v>
      </c>
      <c r="J26" s="673" t="s">
        <v>2174</v>
      </c>
      <c r="K26" s="673"/>
      <c r="L26" s="675"/>
    </row>
    <row r="27" spans="1:12" ht="20.25" customHeight="1" x14ac:dyDescent="0.15">
      <c r="A27" s="671">
        <v>25</v>
      </c>
      <c r="B27" s="679" t="s">
        <v>2175</v>
      </c>
      <c r="C27" s="672" t="s">
        <v>2176</v>
      </c>
      <c r="D27" s="673"/>
      <c r="E27" s="673" t="s">
        <v>2057</v>
      </c>
      <c r="F27" s="673" t="s">
        <v>2177</v>
      </c>
      <c r="G27" s="673" t="s">
        <v>2178</v>
      </c>
      <c r="H27" s="673" t="s">
        <v>2179</v>
      </c>
      <c r="I27" s="673" t="s">
        <v>2180</v>
      </c>
      <c r="J27" s="673" t="s">
        <v>2180</v>
      </c>
      <c r="K27" s="673"/>
      <c r="L27" s="674" t="s">
        <v>2181</v>
      </c>
    </row>
    <row r="28" spans="1:12" ht="20.25" customHeight="1" x14ac:dyDescent="0.15">
      <c r="A28" s="671">
        <v>26</v>
      </c>
      <c r="B28" s="672"/>
      <c r="C28" s="672" t="s">
        <v>2182</v>
      </c>
      <c r="D28" s="672"/>
      <c r="E28" s="673" t="s">
        <v>2057</v>
      </c>
      <c r="F28" s="673" t="s">
        <v>2183</v>
      </c>
      <c r="G28" s="673" t="s">
        <v>2184</v>
      </c>
      <c r="H28" s="673" t="s">
        <v>2185</v>
      </c>
      <c r="I28" s="679" t="s">
        <v>2186</v>
      </c>
      <c r="J28" s="673" t="s">
        <v>2187</v>
      </c>
      <c r="K28" s="673"/>
      <c r="L28" s="675"/>
    </row>
    <row r="29" spans="1:12" ht="20.25" customHeight="1" x14ac:dyDescent="0.15">
      <c r="A29" s="671">
        <v>27</v>
      </c>
      <c r="B29" s="672"/>
      <c r="C29" s="672" t="s">
        <v>2182</v>
      </c>
      <c r="D29" s="673"/>
      <c r="E29" s="673"/>
      <c r="F29" s="673" t="s">
        <v>2188</v>
      </c>
      <c r="G29" s="673" t="s">
        <v>2184</v>
      </c>
      <c r="H29" s="673" t="s">
        <v>2185</v>
      </c>
      <c r="I29" s="679" t="s">
        <v>2186</v>
      </c>
      <c r="J29" s="673" t="s">
        <v>2187</v>
      </c>
      <c r="K29" s="673"/>
      <c r="L29" s="675"/>
    </row>
    <row r="30" spans="1:12" ht="20.25" customHeight="1" x14ac:dyDescent="0.15">
      <c r="A30" s="671">
        <v>28</v>
      </c>
      <c r="B30" s="672"/>
      <c r="C30" s="672" t="s">
        <v>26</v>
      </c>
      <c r="D30" s="673"/>
      <c r="E30" s="673"/>
      <c r="F30" s="673"/>
      <c r="G30" s="673"/>
      <c r="H30" s="673"/>
      <c r="I30" s="673"/>
      <c r="J30" s="673"/>
      <c r="K30" s="673"/>
      <c r="L30" s="675"/>
    </row>
    <row r="31" spans="1:12" ht="20.25" customHeight="1" x14ac:dyDescent="0.15">
      <c r="A31" s="671">
        <v>29</v>
      </c>
      <c r="B31" s="672"/>
      <c r="D31" s="673"/>
      <c r="E31" s="673"/>
      <c r="F31" s="673" t="s">
        <v>2189</v>
      </c>
      <c r="G31" s="673" t="s">
        <v>2190</v>
      </c>
      <c r="H31" s="673" t="s">
        <v>2191</v>
      </c>
      <c r="I31" s="673"/>
      <c r="J31" s="673"/>
      <c r="K31" s="673"/>
      <c r="L31" s="675" t="s">
        <v>2192</v>
      </c>
    </row>
    <row r="32" spans="1:12" ht="20.25" customHeight="1" x14ac:dyDescent="0.15">
      <c r="A32" s="671">
        <v>30</v>
      </c>
      <c r="B32" s="672"/>
      <c r="C32" s="672" t="s">
        <v>2193</v>
      </c>
      <c r="D32" s="673"/>
      <c r="E32" s="673" t="s">
        <v>2094</v>
      </c>
      <c r="F32" s="673" t="s">
        <v>2194</v>
      </c>
      <c r="G32" s="673" t="s">
        <v>2195</v>
      </c>
      <c r="H32" s="673" t="s">
        <v>2196</v>
      </c>
      <c r="I32" s="673" t="s">
        <v>2197</v>
      </c>
      <c r="J32" s="673" t="s">
        <v>2198</v>
      </c>
      <c r="K32" s="673"/>
      <c r="L32" s="675"/>
    </row>
    <row r="33" spans="1:12" ht="20.25" customHeight="1" x14ac:dyDescent="0.15">
      <c r="A33" s="671">
        <v>31</v>
      </c>
      <c r="B33" s="672" t="s">
        <v>2199</v>
      </c>
      <c r="C33" s="672" t="s">
        <v>2047</v>
      </c>
      <c r="D33" s="672"/>
      <c r="E33" s="672" t="s">
        <v>2054</v>
      </c>
      <c r="F33" s="673" t="s">
        <v>2200</v>
      </c>
      <c r="G33" s="672" t="s">
        <v>2201</v>
      </c>
      <c r="H33" s="673" t="s">
        <v>2202</v>
      </c>
      <c r="I33" s="673"/>
      <c r="J33" s="673"/>
      <c r="K33" s="673"/>
      <c r="L33" s="675"/>
    </row>
    <row r="34" spans="1:12" ht="20.25" customHeight="1" x14ac:dyDescent="0.15">
      <c r="A34" s="671" t="s">
        <v>1030</v>
      </c>
      <c r="B34" s="672" t="s">
        <v>2203</v>
      </c>
      <c r="C34" s="672" t="s">
        <v>2204</v>
      </c>
      <c r="D34" s="673"/>
      <c r="E34" s="673"/>
      <c r="F34" s="680" t="s">
        <v>2205</v>
      </c>
      <c r="G34" s="681" t="s">
        <v>2206</v>
      </c>
      <c r="H34" s="673"/>
      <c r="I34" s="673"/>
      <c r="J34" s="673"/>
      <c r="K34" s="673"/>
      <c r="L34" s="682" t="s">
        <v>2207</v>
      </c>
    </row>
    <row r="35" spans="1:12" ht="20.25" customHeight="1" x14ac:dyDescent="0.15">
      <c r="A35" s="671">
        <v>33</v>
      </c>
      <c r="B35" s="672" t="s">
        <v>2208</v>
      </c>
      <c r="D35" s="673"/>
      <c r="E35" s="673"/>
      <c r="F35" s="673" t="s">
        <v>2209</v>
      </c>
      <c r="G35" s="673" t="s">
        <v>2210</v>
      </c>
      <c r="H35" s="673" t="s">
        <v>2211</v>
      </c>
      <c r="I35" s="673"/>
      <c r="J35" s="673"/>
      <c r="K35" s="673"/>
      <c r="L35" s="675"/>
    </row>
    <row r="36" spans="1:12" ht="20.25" customHeight="1" x14ac:dyDescent="0.15">
      <c r="A36" s="671">
        <v>34</v>
      </c>
      <c r="B36" s="672" t="s">
        <v>2212</v>
      </c>
      <c r="C36" s="679" t="s">
        <v>2047</v>
      </c>
      <c r="D36" s="673"/>
      <c r="E36" s="673" t="s">
        <v>2213</v>
      </c>
      <c r="F36" s="673" t="s">
        <v>2214</v>
      </c>
      <c r="G36" s="673" t="s">
        <v>2215</v>
      </c>
      <c r="H36" s="673"/>
      <c r="I36" s="673" t="s">
        <v>2216</v>
      </c>
      <c r="J36" s="673" t="s">
        <v>2217</v>
      </c>
      <c r="K36" s="673"/>
      <c r="L36" s="683" t="s">
        <v>2218</v>
      </c>
    </row>
    <row r="37" spans="1:12" ht="20.25" customHeight="1" x14ac:dyDescent="0.15">
      <c r="A37" s="671">
        <v>35</v>
      </c>
      <c r="B37" s="672" t="s">
        <v>2219</v>
      </c>
      <c r="C37" s="672" t="s">
        <v>2162</v>
      </c>
      <c r="D37" s="672"/>
      <c r="E37" s="672" t="s">
        <v>2054</v>
      </c>
      <c r="F37" s="673" t="s">
        <v>2220</v>
      </c>
      <c r="G37" s="672" t="s">
        <v>2221</v>
      </c>
      <c r="H37" s="673" t="s">
        <v>2222</v>
      </c>
      <c r="I37" s="673" t="s">
        <v>2223</v>
      </c>
      <c r="J37" s="673" t="s">
        <v>2224</v>
      </c>
      <c r="K37" s="673"/>
      <c r="L37" s="675"/>
    </row>
    <row r="38" spans="1:12" ht="20.25" customHeight="1" x14ac:dyDescent="0.15">
      <c r="A38" s="671">
        <v>36</v>
      </c>
      <c r="B38" s="672" t="s">
        <v>2225</v>
      </c>
      <c r="C38" s="672" t="s">
        <v>2061</v>
      </c>
      <c r="D38" s="673"/>
      <c r="E38" s="673" t="s">
        <v>2226</v>
      </c>
      <c r="F38" s="673"/>
      <c r="G38" s="673"/>
      <c r="H38" s="673"/>
      <c r="I38" s="673"/>
      <c r="J38" s="673"/>
      <c r="K38" s="673"/>
      <c r="L38" s="675"/>
    </row>
    <row r="39" spans="1:12" ht="20.25" customHeight="1" x14ac:dyDescent="0.15">
      <c r="A39" s="671">
        <v>37</v>
      </c>
      <c r="B39" s="672" t="s">
        <v>2227</v>
      </c>
      <c r="C39" s="672" t="s">
        <v>2061</v>
      </c>
      <c r="D39" s="673" t="s">
        <v>2228</v>
      </c>
      <c r="E39" s="673"/>
      <c r="F39" s="673"/>
      <c r="G39" s="673" t="s">
        <v>2229</v>
      </c>
      <c r="H39" s="673" t="s">
        <v>2230</v>
      </c>
      <c r="I39" s="673"/>
      <c r="J39" s="673"/>
      <c r="K39" s="673"/>
      <c r="L39" s="675"/>
    </row>
    <row r="40" spans="1:12" ht="20.25" customHeight="1" x14ac:dyDescent="0.15">
      <c r="A40" s="671">
        <v>38</v>
      </c>
      <c r="B40" s="672" t="s">
        <v>2231</v>
      </c>
      <c r="C40" s="672" t="s">
        <v>2085</v>
      </c>
      <c r="D40" s="673"/>
      <c r="E40" s="673"/>
      <c r="F40" s="673" t="s">
        <v>2232</v>
      </c>
      <c r="G40" s="673" t="s">
        <v>2233</v>
      </c>
      <c r="H40" s="673" t="s">
        <v>2234</v>
      </c>
      <c r="I40" s="673" t="s">
        <v>2235</v>
      </c>
      <c r="J40" s="673" t="s">
        <v>2236</v>
      </c>
      <c r="K40" s="673"/>
      <c r="L40" s="675"/>
    </row>
    <row r="41" spans="1:12" ht="20.25" customHeight="1" x14ac:dyDescent="0.15">
      <c r="A41" s="671">
        <v>39</v>
      </c>
      <c r="B41" s="672" t="s">
        <v>2237</v>
      </c>
      <c r="C41" s="672" t="s">
        <v>2061</v>
      </c>
      <c r="D41" s="673"/>
      <c r="E41" s="673"/>
      <c r="F41" s="673" t="s">
        <v>2238</v>
      </c>
      <c r="G41" s="673" t="s">
        <v>2239</v>
      </c>
      <c r="H41" s="673"/>
      <c r="I41" s="673" t="s">
        <v>2240</v>
      </c>
      <c r="J41" s="673"/>
      <c r="K41" s="673"/>
      <c r="L41" s="675"/>
    </row>
    <row r="42" spans="1:12" ht="20.25" customHeight="1" x14ac:dyDescent="0.15">
      <c r="A42" s="671">
        <v>40</v>
      </c>
      <c r="B42" s="672" t="s">
        <v>2123</v>
      </c>
      <c r="C42" s="672" t="s">
        <v>2241</v>
      </c>
      <c r="D42" s="673"/>
      <c r="E42" s="673" t="s">
        <v>2057</v>
      </c>
      <c r="F42" s="673"/>
      <c r="G42" s="672" t="s">
        <v>2242</v>
      </c>
      <c r="H42" s="672" t="s">
        <v>2243</v>
      </c>
      <c r="I42" s="673"/>
      <c r="J42" s="673"/>
      <c r="K42" s="673"/>
      <c r="L42" s="675"/>
    </row>
    <row r="43" spans="1:12" ht="20.25" customHeight="1" x14ac:dyDescent="0.15">
      <c r="A43" s="671"/>
      <c r="B43" s="684" t="s">
        <v>2244</v>
      </c>
      <c r="C43" s="672" t="s">
        <v>2245</v>
      </c>
      <c r="D43" s="673"/>
      <c r="E43" s="673"/>
      <c r="F43" s="673" t="s">
        <v>2246</v>
      </c>
      <c r="G43" s="673" t="s">
        <v>2247</v>
      </c>
      <c r="H43" s="673"/>
      <c r="I43" s="673"/>
      <c r="J43" s="673"/>
      <c r="K43" s="673"/>
      <c r="L43" s="675"/>
    </row>
    <row r="44" spans="1:12" ht="20.25" customHeight="1" x14ac:dyDescent="0.15">
      <c r="A44" s="671">
        <v>42</v>
      </c>
      <c r="B44" s="672" t="s">
        <v>2248</v>
      </c>
      <c r="C44" s="679" t="s">
        <v>69</v>
      </c>
      <c r="D44" s="673"/>
      <c r="E44" s="673"/>
      <c r="F44" s="673" t="s">
        <v>2249</v>
      </c>
      <c r="G44" s="673" t="s">
        <v>2250</v>
      </c>
      <c r="H44" s="673" t="s">
        <v>2251</v>
      </c>
      <c r="I44" s="673"/>
      <c r="J44" s="673"/>
      <c r="K44" s="673"/>
      <c r="L44" s="675"/>
    </row>
    <row r="45" spans="1:12" ht="20.25" customHeight="1" x14ac:dyDescent="0.15">
      <c r="A45" s="671"/>
      <c r="B45" s="672" t="s">
        <v>2252</v>
      </c>
      <c r="C45" s="672" t="s">
        <v>2253</v>
      </c>
      <c r="D45" s="673"/>
      <c r="E45" s="673"/>
      <c r="F45" s="673" t="s">
        <v>2254</v>
      </c>
      <c r="G45" s="673" t="s">
        <v>2255</v>
      </c>
      <c r="H45" s="673" t="s">
        <v>2256</v>
      </c>
      <c r="I45" s="673"/>
      <c r="J45" s="673"/>
      <c r="K45" s="673"/>
      <c r="L45" s="675"/>
    </row>
    <row r="46" spans="1:12" ht="20.25" customHeight="1" x14ac:dyDescent="0.15">
      <c r="A46" s="671">
        <v>44</v>
      </c>
      <c r="B46" s="672" t="s">
        <v>2257</v>
      </c>
      <c r="C46" s="679" t="s">
        <v>2258</v>
      </c>
      <c r="D46" s="673"/>
      <c r="E46" s="673"/>
      <c r="F46" s="673" t="s">
        <v>2259</v>
      </c>
      <c r="G46" s="673" t="s">
        <v>2260</v>
      </c>
      <c r="H46" s="673"/>
      <c r="I46" s="673"/>
      <c r="J46" s="673"/>
      <c r="K46" s="673"/>
      <c r="L46" s="675"/>
    </row>
    <row r="47" spans="1:12" ht="20.25" customHeight="1" x14ac:dyDescent="0.15">
      <c r="A47" s="671">
        <v>45</v>
      </c>
      <c r="B47" s="672" t="s">
        <v>2261</v>
      </c>
      <c r="C47" s="672" t="s">
        <v>69</v>
      </c>
      <c r="D47" s="673"/>
      <c r="E47" s="673"/>
      <c r="F47" s="673" t="s">
        <v>2262</v>
      </c>
      <c r="G47" s="673" t="s">
        <v>2263</v>
      </c>
      <c r="H47" s="673"/>
      <c r="I47" s="673"/>
      <c r="J47" s="673"/>
      <c r="K47" s="673"/>
      <c r="L47" s="675"/>
    </row>
    <row r="48" spans="1:12" ht="20.25" customHeight="1" x14ac:dyDescent="0.15">
      <c r="A48" s="671"/>
      <c r="B48" s="672"/>
      <c r="C48" s="679"/>
      <c r="D48" s="673"/>
      <c r="E48" s="673"/>
      <c r="F48" s="673"/>
      <c r="G48" s="673"/>
      <c r="H48" s="673"/>
      <c r="I48" s="673"/>
      <c r="J48" s="673"/>
      <c r="K48" s="673"/>
      <c r="L48" s="675"/>
    </row>
    <row r="49" spans="1:12" ht="20.25" customHeight="1" x14ac:dyDescent="0.15">
      <c r="A49" s="671"/>
      <c r="B49" s="672"/>
      <c r="C49" s="672"/>
      <c r="D49" s="673"/>
      <c r="E49" s="673"/>
      <c r="F49" s="673"/>
      <c r="G49" s="673"/>
      <c r="H49" s="673"/>
      <c r="I49" s="673"/>
      <c r="J49" s="673"/>
      <c r="K49" s="673"/>
      <c r="L49" s="675"/>
    </row>
    <row r="50" spans="1:12" ht="20.25" customHeight="1" x14ac:dyDescent="0.15">
      <c r="A50" s="671"/>
      <c r="B50" s="672"/>
      <c r="C50" s="679"/>
      <c r="D50" s="673"/>
      <c r="E50" s="673"/>
      <c r="F50" s="673"/>
      <c r="G50" s="673"/>
      <c r="H50" s="673"/>
      <c r="I50" s="673"/>
      <c r="J50" s="673"/>
      <c r="K50" s="673"/>
      <c r="L50" s="675"/>
    </row>
    <row r="51" spans="1:12" ht="20.25" customHeight="1" x14ac:dyDescent="0.15">
      <c r="A51" s="671"/>
      <c r="B51" s="672"/>
      <c r="C51" s="672"/>
      <c r="D51" s="673"/>
      <c r="E51" s="673"/>
      <c r="F51" s="673"/>
      <c r="G51" s="673"/>
      <c r="H51" s="673"/>
      <c r="I51" s="673"/>
      <c r="J51" s="673"/>
      <c r="K51" s="673"/>
      <c r="L51" s="675"/>
    </row>
    <row r="52" spans="1:12" ht="20.25" customHeight="1" x14ac:dyDescent="0.15">
      <c r="A52" s="671"/>
      <c r="B52" s="672"/>
      <c r="C52" s="679"/>
      <c r="D52" s="673"/>
      <c r="E52" s="673"/>
      <c r="F52" s="673"/>
      <c r="G52" s="673"/>
      <c r="H52" s="673"/>
      <c r="I52" s="673"/>
      <c r="J52" s="673"/>
      <c r="K52" s="673"/>
      <c r="L52" s="675"/>
    </row>
    <row r="53" spans="1:12" ht="20.25" customHeight="1" x14ac:dyDescent="0.15">
      <c r="A53" s="671"/>
      <c r="B53" s="672"/>
      <c r="C53" s="672"/>
      <c r="D53" s="685"/>
      <c r="E53" s="685"/>
      <c r="F53" s="673"/>
      <c r="G53" s="673"/>
      <c r="H53" s="673"/>
      <c r="I53" s="673"/>
      <c r="J53" s="673"/>
      <c r="K53" s="673"/>
      <c r="L53" s="675"/>
    </row>
    <row r="54" spans="1:12" ht="20.25" customHeight="1" x14ac:dyDescent="0.15">
      <c r="A54" s="671"/>
      <c r="B54" s="672"/>
      <c r="C54" s="672"/>
      <c r="D54" s="673"/>
      <c r="E54" s="673"/>
      <c r="F54" s="673"/>
      <c r="G54" s="673"/>
      <c r="H54" s="673"/>
      <c r="I54" s="673"/>
      <c r="J54" s="673"/>
      <c r="K54" s="673"/>
      <c r="L54" s="675"/>
    </row>
    <row r="55" spans="1:12" ht="20.25" customHeight="1" x14ac:dyDescent="0.15">
      <c r="A55" s="671"/>
      <c r="B55" s="672"/>
      <c r="C55" s="672"/>
      <c r="D55" s="673"/>
      <c r="E55" s="673"/>
      <c r="F55" s="673"/>
      <c r="G55" s="673"/>
      <c r="H55" s="673"/>
      <c r="I55" s="673"/>
      <c r="J55" s="673"/>
      <c r="K55" s="673"/>
      <c r="L55" s="675"/>
    </row>
    <row r="56" spans="1:12" ht="20.25" customHeight="1" x14ac:dyDescent="0.15">
      <c r="A56" s="671"/>
      <c r="B56" s="672"/>
      <c r="C56" s="672"/>
      <c r="D56" s="673"/>
      <c r="E56" s="673"/>
      <c r="F56" s="673"/>
      <c r="G56" s="673"/>
      <c r="H56" s="673"/>
      <c r="I56" s="673"/>
      <c r="J56" s="673"/>
      <c r="K56" s="673"/>
      <c r="L56" s="675"/>
    </row>
    <row r="57" spans="1:12" ht="20.25" customHeight="1" x14ac:dyDescent="0.15">
      <c r="A57" s="671"/>
      <c r="B57" s="672"/>
      <c r="C57" s="679"/>
      <c r="D57" s="673"/>
      <c r="E57" s="673"/>
      <c r="F57" s="673"/>
      <c r="G57" s="673"/>
      <c r="H57" s="673"/>
      <c r="I57" s="673"/>
      <c r="J57" s="673"/>
      <c r="K57" s="673"/>
      <c r="L57" s="675"/>
    </row>
    <row r="58" spans="1:12" ht="20.25" customHeight="1" x14ac:dyDescent="0.15">
      <c r="A58" s="671"/>
      <c r="B58" s="672"/>
      <c r="C58" s="672"/>
      <c r="D58" s="673"/>
      <c r="E58" s="673"/>
      <c r="F58" s="673"/>
      <c r="G58" s="673"/>
      <c r="H58" s="673"/>
      <c r="I58" s="673"/>
      <c r="J58" s="673"/>
      <c r="K58" s="673"/>
      <c r="L58" s="675"/>
    </row>
    <row r="59" spans="1:12" ht="20.25" customHeight="1" x14ac:dyDescent="0.15">
      <c r="A59" s="671"/>
      <c r="B59" s="672"/>
      <c r="C59" s="679"/>
      <c r="D59" s="673"/>
      <c r="E59" s="673"/>
      <c r="F59" s="673"/>
      <c r="G59" s="673"/>
      <c r="H59" s="673"/>
      <c r="I59" s="673"/>
      <c r="J59" s="673"/>
      <c r="K59" s="673"/>
      <c r="L59" s="675"/>
    </row>
    <row r="60" spans="1:12" ht="20.25" customHeight="1" x14ac:dyDescent="0.15">
      <c r="A60" s="671"/>
      <c r="B60" s="672"/>
      <c r="C60" s="672"/>
      <c r="D60" s="673"/>
      <c r="E60" s="673"/>
      <c r="F60" s="673"/>
      <c r="G60" s="673"/>
      <c r="H60" s="673"/>
      <c r="I60" s="673"/>
      <c r="J60" s="673"/>
      <c r="K60" s="673"/>
      <c r="L60" s="675"/>
    </row>
    <row r="61" spans="1:12" ht="20.25" customHeight="1" x14ac:dyDescent="0.15">
      <c r="A61" s="671"/>
      <c r="B61" s="672"/>
      <c r="C61" s="672"/>
      <c r="D61" s="673"/>
      <c r="E61" s="673"/>
      <c r="F61" s="673"/>
      <c r="G61" s="673"/>
      <c r="H61" s="673"/>
      <c r="I61" s="673"/>
      <c r="J61" s="673"/>
      <c r="K61" s="673"/>
      <c r="L61" s="675"/>
    </row>
    <row r="62" spans="1:12" ht="20.25" customHeight="1" x14ac:dyDescent="0.15">
      <c r="A62" s="671"/>
      <c r="B62" s="672"/>
      <c r="C62" s="672"/>
      <c r="D62" s="673"/>
      <c r="E62" s="673"/>
      <c r="F62" s="673"/>
      <c r="G62" s="673"/>
      <c r="H62" s="673"/>
      <c r="I62" s="673"/>
      <c r="J62" s="673"/>
      <c r="K62" s="673"/>
      <c r="L62" s="675"/>
    </row>
    <row r="63" spans="1:12" ht="20.25" customHeight="1" x14ac:dyDescent="0.15">
      <c r="A63" s="671"/>
      <c r="B63" s="672"/>
      <c r="C63" s="679"/>
      <c r="D63" s="673"/>
      <c r="E63" s="673"/>
      <c r="F63" s="673"/>
      <c r="G63" s="673"/>
      <c r="H63" s="673"/>
      <c r="I63" s="673"/>
      <c r="J63" s="673"/>
      <c r="K63" s="673"/>
      <c r="L63" s="675"/>
    </row>
    <row r="64" spans="1:12" ht="20.25" customHeight="1" x14ac:dyDescent="0.15">
      <c r="A64" s="671"/>
      <c r="B64" s="672"/>
      <c r="C64" s="672"/>
      <c r="D64" s="673"/>
      <c r="E64" s="673"/>
      <c r="F64" s="673"/>
      <c r="G64" s="673"/>
      <c r="H64" s="673"/>
      <c r="I64" s="673"/>
      <c r="J64" s="673"/>
      <c r="K64" s="673"/>
      <c r="L64" s="675"/>
    </row>
    <row r="65" spans="1:12" ht="20.25" customHeight="1" x14ac:dyDescent="0.15">
      <c r="A65" s="671"/>
      <c r="B65" s="672"/>
      <c r="C65" s="672"/>
      <c r="D65" s="673"/>
      <c r="E65" s="673"/>
      <c r="F65" s="673"/>
      <c r="G65" s="673"/>
      <c r="H65" s="673"/>
      <c r="I65" s="673"/>
      <c r="J65" s="673"/>
      <c r="K65" s="673"/>
      <c r="L65" s="675"/>
    </row>
    <row r="66" spans="1:12" ht="20.25" customHeight="1" x14ac:dyDescent="0.15">
      <c r="A66" s="671"/>
      <c r="B66" s="672"/>
      <c r="C66" s="672"/>
      <c r="D66" s="673"/>
      <c r="E66" s="673"/>
      <c r="F66" s="673"/>
      <c r="G66" s="673"/>
      <c r="H66" s="673"/>
      <c r="I66" s="673"/>
      <c r="J66" s="673"/>
      <c r="K66" s="673"/>
      <c r="L66" s="675"/>
    </row>
    <row r="67" spans="1:12" ht="20.25" customHeight="1" x14ac:dyDescent="0.15">
      <c r="A67" s="671"/>
      <c r="B67" s="672"/>
      <c r="C67" s="672"/>
      <c r="D67" s="673"/>
      <c r="E67" s="673"/>
      <c r="F67" s="673"/>
      <c r="G67" s="673"/>
      <c r="H67" s="673"/>
      <c r="I67" s="673"/>
      <c r="J67" s="673"/>
      <c r="K67" s="673"/>
      <c r="L67" s="675"/>
    </row>
    <row r="68" spans="1:12" ht="20.25" customHeight="1" x14ac:dyDescent="0.15">
      <c r="A68" s="671"/>
      <c r="B68" s="672"/>
      <c r="C68" s="672"/>
      <c r="D68" s="673"/>
      <c r="E68" s="673"/>
      <c r="F68" s="673"/>
      <c r="G68" s="673"/>
      <c r="H68" s="673"/>
      <c r="I68" s="673"/>
      <c r="J68" s="673"/>
      <c r="K68" s="673"/>
      <c r="L68" s="675"/>
    </row>
    <row r="69" spans="1:12" ht="20.25" customHeight="1" x14ac:dyDescent="0.15">
      <c r="A69" s="671"/>
      <c r="B69" s="672"/>
      <c r="C69" s="679"/>
      <c r="D69" s="673"/>
      <c r="E69" s="673"/>
      <c r="F69" s="673"/>
      <c r="G69" s="673"/>
      <c r="H69" s="673"/>
      <c r="I69" s="673"/>
      <c r="J69" s="673"/>
      <c r="K69" s="673"/>
      <c r="L69" s="675"/>
    </row>
    <row r="70" spans="1:12" ht="20.25" customHeight="1" x14ac:dyDescent="0.15">
      <c r="A70" s="671"/>
      <c r="B70" s="672"/>
      <c r="C70" s="672"/>
      <c r="D70" s="673"/>
      <c r="E70" s="673"/>
      <c r="F70" s="673"/>
      <c r="G70" s="673"/>
      <c r="H70" s="673"/>
      <c r="I70" s="673"/>
      <c r="J70" s="673"/>
      <c r="K70" s="673"/>
      <c r="L70" s="675"/>
    </row>
    <row r="71" spans="1:12" ht="20.25" customHeight="1" x14ac:dyDescent="0.15">
      <c r="A71" s="671"/>
      <c r="B71" s="672"/>
      <c r="C71" s="679"/>
      <c r="D71" s="673"/>
      <c r="E71" s="673"/>
      <c r="F71" s="673"/>
      <c r="G71" s="673"/>
      <c r="H71" s="673"/>
      <c r="I71" s="673"/>
      <c r="J71" s="673"/>
      <c r="K71" s="673"/>
      <c r="L71" s="675"/>
    </row>
    <row r="72" spans="1:12" ht="20.25" customHeight="1" x14ac:dyDescent="0.15">
      <c r="A72" s="671"/>
      <c r="B72" s="672"/>
      <c r="C72" s="672"/>
      <c r="D72" s="673"/>
      <c r="E72" s="673"/>
      <c r="F72" s="673"/>
      <c r="G72" s="673"/>
      <c r="H72" s="673"/>
      <c r="I72" s="673"/>
      <c r="J72" s="673"/>
      <c r="K72" s="673"/>
      <c r="L72" s="675"/>
    </row>
    <row r="73" spans="1:12" ht="20.25" customHeight="1" x14ac:dyDescent="0.15">
      <c r="A73" s="671"/>
      <c r="B73" s="672"/>
      <c r="C73" s="679"/>
      <c r="D73" s="673"/>
      <c r="E73" s="673"/>
      <c r="F73" s="673"/>
      <c r="G73" s="673"/>
      <c r="H73" s="673"/>
      <c r="I73" s="673"/>
      <c r="J73" s="673"/>
      <c r="K73" s="673"/>
      <c r="L73" s="675"/>
    </row>
    <row r="74" spans="1:12" ht="20.25" customHeight="1" x14ac:dyDescent="0.15">
      <c r="A74" s="671"/>
      <c r="B74" s="672"/>
      <c r="C74" s="672"/>
      <c r="D74" s="673"/>
      <c r="E74" s="673"/>
      <c r="F74" s="673"/>
      <c r="G74" s="673"/>
      <c r="H74" s="673"/>
      <c r="I74" s="673"/>
      <c r="J74" s="673"/>
      <c r="K74" s="673"/>
      <c r="L74" s="675"/>
    </row>
    <row r="75" spans="1:12" ht="20.25" customHeight="1" x14ac:dyDescent="0.15">
      <c r="A75" s="671"/>
      <c r="B75" s="672"/>
      <c r="C75" s="679"/>
      <c r="D75" s="673"/>
      <c r="E75" s="673"/>
      <c r="F75" s="673"/>
      <c r="G75" s="673"/>
      <c r="H75" s="673"/>
      <c r="I75" s="673"/>
      <c r="J75" s="673"/>
      <c r="K75" s="673"/>
      <c r="L75" s="675"/>
    </row>
    <row r="76" spans="1:12" ht="20.25" customHeight="1" x14ac:dyDescent="0.15">
      <c r="A76" s="671"/>
      <c r="B76" s="672"/>
      <c r="C76" s="672"/>
      <c r="D76" s="673"/>
      <c r="E76" s="673"/>
      <c r="F76" s="673"/>
      <c r="G76" s="673"/>
      <c r="H76" s="673"/>
      <c r="I76" s="673"/>
      <c r="J76" s="673"/>
      <c r="K76" s="673"/>
      <c r="L76" s="675"/>
    </row>
    <row r="77" spans="1:12" ht="20.25" customHeight="1" x14ac:dyDescent="0.15">
      <c r="A77" s="671"/>
      <c r="B77" s="672"/>
      <c r="C77" s="679"/>
      <c r="D77" s="673"/>
      <c r="E77" s="673"/>
      <c r="F77" s="673"/>
      <c r="G77" s="673"/>
      <c r="H77" s="673"/>
      <c r="I77" s="673"/>
      <c r="J77" s="673"/>
      <c r="K77" s="673"/>
      <c r="L77" s="675"/>
    </row>
    <row r="78" spans="1:12" ht="20.25" customHeight="1" x14ac:dyDescent="0.15">
      <c r="A78" s="671"/>
      <c r="B78" s="672"/>
      <c r="C78" s="672"/>
      <c r="D78" s="673"/>
      <c r="E78" s="673"/>
      <c r="F78" s="673"/>
      <c r="G78" s="673"/>
      <c r="H78" s="673"/>
      <c r="I78" s="673"/>
      <c r="J78" s="673"/>
      <c r="K78" s="673"/>
      <c r="L78" s="675"/>
    </row>
    <row r="79" spans="1:12" ht="20.25" customHeight="1" x14ac:dyDescent="0.15">
      <c r="A79" s="671"/>
      <c r="B79" s="672"/>
      <c r="C79" s="679"/>
      <c r="D79" s="673"/>
      <c r="E79" s="673"/>
      <c r="F79" s="673"/>
      <c r="G79" s="673"/>
      <c r="H79" s="673"/>
      <c r="I79" s="673"/>
      <c r="J79" s="673"/>
      <c r="K79" s="673"/>
      <c r="L79" s="675"/>
    </row>
    <row r="80" spans="1:12" ht="20.25" customHeight="1" x14ac:dyDescent="0.15">
      <c r="A80" s="671"/>
      <c r="B80" s="672"/>
      <c r="C80" s="672"/>
      <c r="D80" s="673"/>
      <c r="E80" s="673"/>
      <c r="F80" s="673"/>
      <c r="G80" s="673"/>
      <c r="H80" s="673"/>
      <c r="I80" s="673"/>
      <c r="J80" s="673"/>
      <c r="K80" s="673"/>
      <c r="L80" s="675"/>
    </row>
  </sheetData>
  <phoneticPr fontId="3"/>
  <pageMargins left="0.38" right="0.19" top="0.49" bottom="0.46" header="0.3" footer="0.22"/>
  <pageSetup paperSize="9" scale="75" orientation="landscape" horizontalDpi="4294967293" verticalDpi="0" r:id="rId1"/>
  <headerFooter alignWithMargins="0">
    <oddHeader>&amp;C協力金担当者名簿</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pageSetUpPr fitToPage="1"/>
  </sheetPr>
  <dimension ref="A1:J36"/>
  <sheetViews>
    <sheetView workbookViewId="0">
      <selection activeCell="I22" sqref="I22"/>
    </sheetView>
  </sheetViews>
  <sheetFormatPr defaultRowHeight="21.75" customHeight="1" x14ac:dyDescent="0.15"/>
  <cols>
    <col min="1" max="1" width="21.75" customWidth="1"/>
    <col min="2" max="9" width="12.375" customWidth="1"/>
    <col min="10" max="10" width="10.375" style="92" customWidth="1"/>
  </cols>
  <sheetData>
    <row r="1" spans="1:10" ht="33" customHeight="1" x14ac:dyDescent="0.15">
      <c r="A1" s="59" t="s">
        <v>2001</v>
      </c>
      <c r="I1" s="567" t="s">
        <v>2002</v>
      </c>
    </row>
    <row r="2" spans="1:10" ht="21.75" customHeight="1" x14ac:dyDescent="0.15">
      <c r="A2" s="653" t="s">
        <v>1996</v>
      </c>
      <c r="B2" s="654" t="s">
        <v>2</v>
      </c>
      <c r="C2" s="654" t="s">
        <v>468</v>
      </c>
      <c r="D2" s="654" t="s">
        <v>492</v>
      </c>
      <c r="E2" s="654" t="s">
        <v>522</v>
      </c>
      <c r="F2" s="654" t="s">
        <v>546</v>
      </c>
      <c r="G2" s="654" t="s">
        <v>1630</v>
      </c>
      <c r="H2" s="654" t="s">
        <v>1759</v>
      </c>
      <c r="I2" s="654" t="s">
        <v>380</v>
      </c>
    </row>
    <row r="3" spans="1:10" ht="21.75" customHeight="1" x14ac:dyDescent="0.15">
      <c r="A3" s="651" t="s">
        <v>2003</v>
      </c>
      <c r="B3" s="652">
        <v>724200</v>
      </c>
      <c r="C3" s="652">
        <v>755200</v>
      </c>
      <c r="D3" s="652">
        <v>704200</v>
      </c>
      <c r="E3" s="652">
        <v>702800</v>
      </c>
      <c r="F3" s="652">
        <v>741000</v>
      </c>
      <c r="G3" s="652">
        <v>779800</v>
      </c>
      <c r="H3" s="652"/>
      <c r="I3" s="652">
        <f>SUM(B3:H3)</f>
        <v>4407200</v>
      </c>
    </row>
    <row r="4" spans="1:10" ht="21.75" customHeight="1" x14ac:dyDescent="0.15">
      <c r="A4" s="650" t="s">
        <v>2004</v>
      </c>
      <c r="B4" s="82">
        <v>300000</v>
      </c>
      <c r="C4" s="82">
        <v>320000</v>
      </c>
      <c r="D4" s="82">
        <v>280000</v>
      </c>
      <c r="E4" s="82">
        <v>280000</v>
      </c>
      <c r="F4" s="82">
        <v>270000</v>
      </c>
      <c r="G4" s="82">
        <v>280000</v>
      </c>
      <c r="H4" s="82"/>
      <c r="I4" s="82">
        <f>SUM(B4:H4)</f>
        <v>1730000</v>
      </c>
    </row>
    <row r="5" spans="1:10" ht="21.75" customHeight="1" thickBot="1" x14ac:dyDescent="0.2">
      <c r="A5" s="661" t="s">
        <v>389</v>
      </c>
      <c r="B5" s="663">
        <v>705000</v>
      </c>
      <c r="C5" s="663">
        <v>745000</v>
      </c>
      <c r="D5" s="663">
        <v>745000</v>
      </c>
      <c r="E5" s="663">
        <v>745000</v>
      </c>
      <c r="F5" s="663">
        <v>745000</v>
      </c>
      <c r="G5" s="663">
        <v>745000</v>
      </c>
      <c r="H5" s="663"/>
      <c r="I5" s="663">
        <f>SUM(B5:H5)</f>
        <v>4430000</v>
      </c>
    </row>
    <row r="6" spans="1:10" ht="21.75" customHeight="1" x14ac:dyDescent="0.15">
      <c r="A6" s="655" t="s">
        <v>380</v>
      </c>
      <c r="B6" s="656">
        <f>SUM(B3:B5)</f>
        <v>1729200</v>
      </c>
      <c r="C6" s="656">
        <f t="shared" ref="C6:I6" si="0">SUM(C3:C5)</f>
        <v>1820200</v>
      </c>
      <c r="D6" s="656">
        <f t="shared" si="0"/>
        <v>1729200</v>
      </c>
      <c r="E6" s="656">
        <f t="shared" si="0"/>
        <v>1727800</v>
      </c>
      <c r="F6" s="656">
        <f t="shared" si="0"/>
        <v>1756000</v>
      </c>
      <c r="G6" s="656">
        <f t="shared" si="0"/>
        <v>1804800</v>
      </c>
      <c r="H6" s="656"/>
      <c r="I6" s="656">
        <f t="shared" si="0"/>
        <v>10567200</v>
      </c>
    </row>
    <row r="7" spans="1:10" ht="21.75" customHeight="1" x14ac:dyDescent="0.15">
      <c r="A7" s="536"/>
      <c r="B7" s="513"/>
      <c r="C7" s="513"/>
      <c r="D7" s="513"/>
      <c r="E7" s="513"/>
      <c r="F7" s="513"/>
      <c r="G7" s="513"/>
      <c r="H7" s="513"/>
      <c r="I7" s="513"/>
      <c r="J7" s="115"/>
    </row>
    <row r="8" spans="1:10" ht="21.75" customHeight="1" x14ac:dyDescent="0.15">
      <c r="A8" s="653" t="s">
        <v>1997</v>
      </c>
      <c r="B8" s="654" t="s">
        <v>2</v>
      </c>
      <c r="C8" s="654" t="s">
        <v>468</v>
      </c>
      <c r="D8" s="654" t="s">
        <v>492</v>
      </c>
      <c r="E8" s="654" t="s">
        <v>522</v>
      </c>
      <c r="F8" s="654" t="s">
        <v>546</v>
      </c>
      <c r="G8" s="654" t="s">
        <v>1630</v>
      </c>
      <c r="H8" s="654" t="s">
        <v>1759</v>
      </c>
      <c r="I8" s="654" t="s">
        <v>380</v>
      </c>
    </row>
    <row r="9" spans="1:10" ht="21.75" customHeight="1" x14ac:dyDescent="0.15">
      <c r="A9" s="651" t="s">
        <v>397</v>
      </c>
      <c r="B9" s="652">
        <v>1865695</v>
      </c>
      <c r="C9" s="652">
        <v>428340</v>
      </c>
      <c r="D9" s="652">
        <v>1426145</v>
      </c>
      <c r="E9" s="652">
        <v>215000</v>
      </c>
      <c r="F9" s="652">
        <v>680112</v>
      </c>
      <c r="G9" s="652">
        <v>245000</v>
      </c>
      <c r="H9" s="652"/>
      <c r="I9" s="652">
        <f>SUM(B9:H9)</f>
        <v>4860292</v>
      </c>
      <c r="J9" s="92">
        <v>750000</v>
      </c>
    </row>
    <row r="10" spans="1:10" ht="21.75" customHeight="1" x14ac:dyDescent="0.15">
      <c r="A10" s="650" t="s">
        <v>398</v>
      </c>
      <c r="B10" s="82">
        <v>1890000</v>
      </c>
      <c r="C10" s="82">
        <v>480000</v>
      </c>
      <c r="D10" s="82">
        <v>400000</v>
      </c>
      <c r="E10" s="82">
        <v>100000</v>
      </c>
      <c r="F10" s="82">
        <v>0</v>
      </c>
      <c r="G10" s="82">
        <v>150000</v>
      </c>
      <c r="H10" s="82"/>
      <c r="I10" s="82">
        <f>SUM(B10:H10)</f>
        <v>3020000</v>
      </c>
      <c r="J10" s="92">
        <v>400000</v>
      </c>
    </row>
    <row r="11" spans="1:10" ht="21.75" customHeight="1" thickBot="1" x14ac:dyDescent="0.2">
      <c r="A11" s="661" t="s">
        <v>1995</v>
      </c>
      <c r="B11" s="663">
        <v>691858</v>
      </c>
      <c r="C11" s="663">
        <v>1155</v>
      </c>
      <c r="D11" s="663">
        <v>25230</v>
      </c>
      <c r="E11" s="663">
        <v>1284</v>
      </c>
      <c r="F11" s="663">
        <v>432</v>
      </c>
      <c r="G11" s="663">
        <v>1782</v>
      </c>
      <c r="H11" s="663"/>
      <c r="I11" s="663">
        <f>SUM(B11:H11)</f>
        <v>721741</v>
      </c>
    </row>
    <row r="12" spans="1:10" ht="21.75" customHeight="1" x14ac:dyDescent="0.15">
      <c r="A12" s="655" t="s">
        <v>380</v>
      </c>
      <c r="B12" s="656">
        <f>SUM(B9:B11)</f>
        <v>4447553</v>
      </c>
      <c r="C12" s="656">
        <f t="shared" ref="C12:I12" si="1">SUM(C9:C11)</f>
        <v>909495</v>
      </c>
      <c r="D12" s="656">
        <f t="shared" si="1"/>
        <v>1851375</v>
      </c>
      <c r="E12" s="656">
        <f t="shared" si="1"/>
        <v>316284</v>
      </c>
      <c r="F12" s="656">
        <f t="shared" si="1"/>
        <v>680544</v>
      </c>
      <c r="G12" s="656">
        <f t="shared" si="1"/>
        <v>396782</v>
      </c>
      <c r="H12" s="656"/>
      <c r="I12" s="656">
        <f t="shared" si="1"/>
        <v>8602033</v>
      </c>
    </row>
    <row r="13" spans="1:10" ht="21.75" customHeight="1" x14ac:dyDescent="0.15">
      <c r="A13" s="2"/>
      <c r="B13" s="115"/>
      <c r="C13" s="115"/>
      <c r="D13" s="115"/>
      <c r="E13" s="115"/>
      <c r="F13" s="115"/>
      <c r="G13" s="115"/>
      <c r="H13" s="115"/>
      <c r="I13" s="115"/>
    </row>
    <row r="14" spans="1:10" ht="29.25" customHeight="1" x14ac:dyDescent="0.15">
      <c r="A14" s="59" t="s">
        <v>2005</v>
      </c>
      <c r="B14" s="92"/>
      <c r="C14" s="92"/>
      <c r="D14" s="92"/>
      <c r="E14" s="92"/>
      <c r="F14" s="92"/>
      <c r="G14" s="92"/>
      <c r="H14" s="92"/>
      <c r="I14" s="92"/>
    </row>
    <row r="15" spans="1:10" ht="21.75" customHeight="1" x14ac:dyDescent="0.15">
      <c r="A15" s="653" t="s">
        <v>405</v>
      </c>
      <c r="B15" s="654" t="s">
        <v>1999</v>
      </c>
      <c r="C15" s="654" t="s">
        <v>2000</v>
      </c>
      <c r="G15" s="657"/>
      <c r="H15" s="657"/>
    </row>
    <row r="16" spans="1:10" ht="21.75" customHeight="1" x14ac:dyDescent="0.15">
      <c r="A16" s="651" t="s">
        <v>1669</v>
      </c>
      <c r="B16" s="664">
        <v>20000</v>
      </c>
      <c r="C16" s="664">
        <v>15000</v>
      </c>
      <c r="G16" s="657"/>
    </row>
    <row r="17" spans="1:7" ht="21.75" customHeight="1" x14ac:dyDescent="0.15">
      <c r="A17" s="650" t="s">
        <v>1670</v>
      </c>
      <c r="B17" s="659">
        <v>40000</v>
      </c>
      <c r="C17" s="659">
        <v>25000</v>
      </c>
      <c r="E17" s="657"/>
      <c r="F17" s="657"/>
      <c r="G17" s="657"/>
    </row>
    <row r="18" spans="1:7" ht="21.75" customHeight="1" x14ac:dyDescent="0.15">
      <c r="A18" s="650" t="s">
        <v>1671</v>
      </c>
      <c r="B18" s="659">
        <v>150000</v>
      </c>
      <c r="C18" s="659">
        <v>110000</v>
      </c>
    </row>
    <row r="19" spans="1:7" ht="21.75" customHeight="1" x14ac:dyDescent="0.15">
      <c r="A19" s="650" t="s">
        <v>1674</v>
      </c>
      <c r="B19" s="659">
        <v>20000</v>
      </c>
      <c r="C19" s="659">
        <v>15000</v>
      </c>
    </row>
    <row r="20" spans="1:7" ht="21.75" customHeight="1" x14ac:dyDescent="0.15">
      <c r="A20" s="650" t="s">
        <v>1672</v>
      </c>
      <c r="B20" s="659">
        <v>20000</v>
      </c>
      <c r="C20" s="659">
        <v>15000</v>
      </c>
    </row>
    <row r="21" spans="1:7" ht="21.75" customHeight="1" x14ac:dyDescent="0.15">
      <c r="A21" s="650" t="s">
        <v>1673</v>
      </c>
      <c r="B21" s="659">
        <v>20000</v>
      </c>
      <c r="C21" s="659">
        <v>15000</v>
      </c>
    </row>
    <row r="22" spans="1:7" ht="21.75" customHeight="1" x14ac:dyDescent="0.15">
      <c r="A22" s="650" t="s">
        <v>1675</v>
      </c>
      <c r="B22" s="659">
        <v>20000</v>
      </c>
      <c r="C22" s="659">
        <v>15000</v>
      </c>
    </row>
    <row r="23" spans="1:7" ht="21.75" customHeight="1" x14ac:dyDescent="0.15">
      <c r="A23" s="650" t="s">
        <v>1676</v>
      </c>
      <c r="B23" s="659">
        <v>90000</v>
      </c>
      <c r="C23" s="659">
        <v>60000</v>
      </c>
    </row>
    <row r="24" spans="1:7" ht="21.75" customHeight="1" x14ac:dyDescent="0.15">
      <c r="A24" s="650" t="s">
        <v>1677</v>
      </c>
      <c r="B24" s="659">
        <v>140000</v>
      </c>
      <c r="C24" s="659">
        <v>100000</v>
      </c>
    </row>
    <row r="25" spans="1:7" ht="21.75" customHeight="1" x14ac:dyDescent="0.15">
      <c r="A25" s="650" t="s">
        <v>1678</v>
      </c>
      <c r="B25" s="659">
        <v>35000</v>
      </c>
      <c r="C25" s="659">
        <v>20000</v>
      </c>
    </row>
    <row r="26" spans="1:7" ht="21.75" customHeight="1" x14ac:dyDescent="0.15">
      <c r="A26" s="650" t="s">
        <v>1679</v>
      </c>
      <c r="B26" s="659">
        <v>35000</v>
      </c>
      <c r="C26" s="659">
        <v>20000</v>
      </c>
    </row>
    <row r="27" spans="1:7" ht="21.75" customHeight="1" x14ac:dyDescent="0.15">
      <c r="A27" s="650" t="s">
        <v>1680</v>
      </c>
      <c r="B27" s="659">
        <v>30000</v>
      </c>
      <c r="C27" s="659">
        <v>15000</v>
      </c>
    </row>
    <row r="28" spans="1:7" ht="21.75" customHeight="1" x14ac:dyDescent="0.15">
      <c r="A28" s="650" t="s">
        <v>1681</v>
      </c>
      <c r="B28" s="659">
        <v>40000</v>
      </c>
      <c r="C28" s="659">
        <v>25000</v>
      </c>
    </row>
    <row r="29" spans="1:7" ht="21.75" customHeight="1" x14ac:dyDescent="0.15">
      <c r="A29" s="650" t="s">
        <v>1682</v>
      </c>
      <c r="B29" s="659">
        <v>10000</v>
      </c>
      <c r="C29" s="659">
        <v>5000</v>
      </c>
    </row>
    <row r="30" spans="1:7" ht="21.75" customHeight="1" x14ac:dyDescent="0.15">
      <c r="A30" s="650" t="s">
        <v>1510</v>
      </c>
      <c r="B30" s="659">
        <v>40000</v>
      </c>
      <c r="C30" s="659">
        <v>25000</v>
      </c>
    </row>
    <row r="31" spans="1:7" ht="21.75" customHeight="1" x14ac:dyDescent="0.15">
      <c r="A31" s="650" t="s">
        <v>1687</v>
      </c>
      <c r="B31" s="659">
        <v>20000</v>
      </c>
      <c r="C31" s="659">
        <v>15000</v>
      </c>
    </row>
    <row r="32" spans="1:7" ht="21.75" customHeight="1" x14ac:dyDescent="0.15">
      <c r="A32" s="650" t="s">
        <v>1998</v>
      </c>
      <c r="B32" s="659">
        <v>10000</v>
      </c>
      <c r="C32" s="659">
        <v>5000</v>
      </c>
    </row>
    <row r="33" spans="1:3" ht="21.75" customHeight="1" thickBot="1" x14ac:dyDescent="0.2">
      <c r="A33" s="661" t="s">
        <v>1684</v>
      </c>
      <c r="B33" s="662">
        <v>5000</v>
      </c>
      <c r="C33" s="662">
        <v>5000</v>
      </c>
    </row>
    <row r="34" spans="1:3" ht="21.75" customHeight="1" x14ac:dyDescent="0.15">
      <c r="A34" s="655"/>
      <c r="B34" s="660">
        <f>SUM(B16:B33)</f>
        <v>745000</v>
      </c>
      <c r="C34" s="660">
        <f>SUM(C16:C33)</f>
        <v>505000</v>
      </c>
    </row>
    <row r="35" spans="1:3" ht="21.75" customHeight="1" x14ac:dyDescent="0.15">
      <c r="B35" s="658"/>
      <c r="C35" s="658"/>
    </row>
    <row r="36" spans="1:3" ht="21.75" customHeight="1" x14ac:dyDescent="0.15">
      <c r="B36" s="658"/>
      <c r="C36" s="658"/>
    </row>
  </sheetData>
  <phoneticPr fontId="3"/>
  <pageMargins left="0.7" right="0.7" top="0.75" bottom="0.75" header="0.3" footer="0.3"/>
  <pageSetup paperSize="9" scale="71"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7">
    <tabColor rgb="FF0070C0"/>
    <pageSetUpPr fitToPage="1"/>
  </sheetPr>
  <dimension ref="A1:AD1011"/>
  <sheetViews>
    <sheetView zoomScale="70" zoomScaleNormal="70" workbookViewId="0">
      <pane ySplit="4" topLeftCell="A17" activePane="bottomLeft" state="frozen"/>
      <selection pane="bottomLeft" activeCell="N11" sqref="N11"/>
    </sheetView>
  </sheetViews>
  <sheetFormatPr defaultColWidth="9" defaultRowHeight="15" customHeight="1" x14ac:dyDescent="0.15"/>
  <cols>
    <col min="1" max="1" width="5.25" style="132" customWidth="1"/>
    <col min="2" max="2" width="7.875" style="132" customWidth="1"/>
    <col min="3" max="3" width="6.875" style="125" customWidth="1"/>
    <col min="4" max="4" width="9" style="125" customWidth="1"/>
    <col min="5" max="5" width="7.25" style="125" customWidth="1"/>
    <col min="6" max="6" width="53.875" style="432" customWidth="1"/>
    <col min="7" max="7" width="14.5" style="632" customWidth="1"/>
    <col min="8" max="8" width="12.875" style="127" customWidth="1"/>
    <col min="9" max="10" width="6.125" style="331" customWidth="1"/>
    <col min="11" max="11" width="27.5" style="332" customWidth="1"/>
    <col min="12" max="12" width="13.25" style="616" customWidth="1"/>
    <col min="13" max="13" width="12.375" style="616" customWidth="1"/>
    <col min="14" max="14" width="12.25" style="130" customWidth="1"/>
    <col min="15" max="15" width="12.125" style="131" customWidth="1"/>
    <col min="16" max="17" width="9.875" style="126" customWidth="1"/>
    <col min="18" max="19" width="8.125" style="126" customWidth="1"/>
    <col min="20" max="21" width="10.875" style="126" customWidth="1"/>
    <col min="22" max="22" width="12.375" style="126" customWidth="1"/>
    <col min="23" max="23" width="7.25" style="333" customWidth="1"/>
    <col min="24" max="24" width="12.375" style="126" customWidth="1"/>
    <col min="25" max="16384" width="9" style="132"/>
  </cols>
  <sheetData>
    <row r="1" spans="1:24" ht="36.75" customHeight="1" thickBot="1" x14ac:dyDescent="0.2">
      <c r="A1" s="124" t="s">
        <v>3473</v>
      </c>
      <c r="B1" s="125"/>
      <c r="I1" s="128"/>
      <c r="J1" s="701" t="s">
        <v>2393</v>
      </c>
      <c r="K1" s="702">
        <f ca="1">NOW()</f>
        <v>45005.650250694445</v>
      </c>
      <c r="L1" s="588"/>
      <c r="M1" s="589"/>
      <c r="U1" s="132"/>
      <c r="V1" s="132"/>
      <c r="W1" s="133"/>
      <c r="X1" s="129"/>
    </row>
    <row r="2" spans="1:24" ht="17.25" customHeight="1" thickBot="1" x14ac:dyDescent="0.2">
      <c r="A2" s="1225" t="s">
        <v>3472</v>
      </c>
      <c r="B2" s="1226"/>
      <c r="C2" s="1227" t="s">
        <v>899</v>
      </c>
      <c r="D2" s="1230" t="s">
        <v>900</v>
      </c>
      <c r="E2" s="839"/>
      <c r="F2" s="1233" t="s">
        <v>901</v>
      </c>
      <c r="G2" s="1236" t="s">
        <v>1924</v>
      </c>
      <c r="H2" s="1239" t="s">
        <v>903</v>
      </c>
      <c r="I2" s="582"/>
      <c r="J2" s="583"/>
      <c r="K2" s="1242" t="s">
        <v>904</v>
      </c>
      <c r="L2" s="1245" t="s">
        <v>3113</v>
      </c>
      <c r="M2" s="590" t="s">
        <v>906</v>
      </c>
      <c r="N2" s="136">
        <f>M4+N4</f>
        <v>0</v>
      </c>
      <c r="O2" s="1247" t="s">
        <v>907</v>
      </c>
      <c r="P2" s="1207" t="s">
        <v>908</v>
      </c>
      <c r="Q2" s="1209" t="s">
        <v>909</v>
      </c>
      <c r="R2" s="1211" t="s">
        <v>910</v>
      </c>
      <c r="S2" s="138" t="s">
        <v>910</v>
      </c>
      <c r="T2" s="1211" t="s">
        <v>911</v>
      </c>
      <c r="U2" s="1213" t="s">
        <v>912</v>
      </c>
      <c r="V2" s="1215" t="s">
        <v>913</v>
      </c>
      <c r="W2" s="1217" t="s">
        <v>914</v>
      </c>
      <c r="X2" s="1219" t="s">
        <v>915</v>
      </c>
    </row>
    <row r="3" spans="1:24" ht="16.5" customHeight="1" x14ac:dyDescent="0.15">
      <c r="A3" s="1221" t="s">
        <v>916</v>
      </c>
      <c r="B3" s="1223" t="s">
        <v>917</v>
      </c>
      <c r="C3" s="1228"/>
      <c r="D3" s="1231"/>
      <c r="E3" s="840" t="s">
        <v>2578</v>
      </c>
      <c r="F3" s="1234"/>
      <c r="G3" s="1237"/>
      <c r="H3" s="1240"/>
      <c r="I3" s="584" t="s">
        <v>918</v>
      </c>
      <c r="J3" s="585" t="s">
        <v>919</v>
      </c>
      <c r="K3" s="1243"/>
      <c r="L3" s="1246"/>
      <c r="M3" s="591" t="s">
        <v>920</v>
      </c>
      <c r="N3" s="143" t="s">
        <v>921</v>
      </c>
      <c r="O3" s="1248"/>
      <c r="P3" s="1208"/>
      <c r="Q3" s="1210"/>
      <c r="R3" s="1212"/>
      <c r="S3" s="142" t="s">
        <v>922</v>
      </c>
      <c r="T3" s="1212"/>
      <c r="U3" s="1214"/>
      <c r="V3" s="1216"/>
      <c r="W3" s="1218"/>
      <c r="X3" s="1220"/>
    </row>
    <row r="4" spans="1:24" ht="16.5" customHeight="1" thickBot="1" x14ac:dyDescent="0.2">
      <c r="A4" s="1222"/>
      <c r="B4" s="1224"/>
      <c r="C4" s="1229"/>
      <c r="D4" s="1232"/>
      <c r="E4" s="841"/>
      <c r="F4" s="1235"/>
      <c r="G4" s="1238"/>
      <c r="H4" s="1241"/>
      <c r="I4" s="586" t="s">
        <v>923</v>
      </c>
      <c r="J4" s="587" t="s">
        <v>924</v>
      </c>
      <c r="K4" s="1244"/>
      <c r="L4" s="592">
        <f>SUM(L5:L77)</f>
        <v>830000</v>
      </c>
      <c r="M4" s="592">
        <f>SUM(M5:M77)</f>
        <v>40000</v>
      </c>
      <c r="N4" s="592">
        <f>SUM(N5:N77)</f>
        <v>-40000</v>
      </c>
      <c r="O4" s="630">
        <f t="shared" ref="O4:X4" si="0">SUM(O7:O77)</f>
        <v>0</v>
      </c>
      <c r="P4" s="592">
        <f t="shared" si="0"/>
        <v>0</v>
      </c>
      <c r="Q4" s="592">
        <f t="shared" si="0"/>
        <v>0</v>
      </c>
      <c r="R4" s="592">
        <f t="shared" si="0"/>
        <v>0</v>
      </c>
      <c r="S4" s="592">
        <f t="shared" si="0"/>
        <v>0</v>
      </c>
      <c r="T4" s="592">
        <f t="shared" si="0"/>
        <v>73000</v>
      </c>
      <c r="U4" s="630">
        <f t="shared" si="0"/>
        <v>0</v>
      </c>
      <c r="V4" s="592">
        <f t="shared" si="0"/>
        <v>113000</v>
      </c>
      <c r="W4" s="592">
        <f t="shared" si="0"/>
        <v>0</v>
      </c>
      <c r="X4" s="630">
        <f t="shared" si="0"/>
        <v>0</v>
      </c>
    </row>
    <row r="5" spans="1:24" ht="16.5" customHeight="1" x14ac:dyDescent="0.15">
      <c r="A5" s="150">
        <v>1</v>
      </c>
      <c r="B5" s="151" t="s">
        <v>3406</v>
      </c>
      <c r="C5" s="152" t="s">
        <v>3407</v>
      </c>
      <c r="D5" s="152" t="s">
        <v>77</v>
      </c>
      <c r="E5" s="215">
        <v>11</v>
      </c>
      <c r="F5" s="436" t="s">
        <v>3408</v>
      </c>
      <c r="G5" s="633"/>
      <c r="H5" s="687"/>
      <c r="I5" s="155"/>
      <c r="J5" s="156"/>
      <c r="K5" s="157"/>
      <c r="L5" s="593">
        <v>30000</v>
      </c>
      <c r="M5" s="594"/>
      <c r="N5" s="158"/>
      <c r="O5" s="159"/>
      <c r="P5" s="160"/>
      <c r="Q5" s="161"/>
      <c r="R5" s="161"/>
      <c r="S5" s="161"/>
      <c r="T5" s="161"/>
      <c r="U5" s="162"/>
      <c r="V5" s="160"/>
      <c r="W5" s="163"/>
      <c r="X5" s="162"/>
    </row>
    <row r="6" spans="1:24" ht="16.5" customHeight="1" x14ac:dyDescent="0.15">
      <c r="A6" s="1081"/>
      <c r="B6" s="1082"/>
      <c r="C6" s="166"/>
      <c r="D6" s="166"/>
      <c r="E6" s="166"/>
      <c r="F6" s="434" t="s">
        <v>3409</v>
      </c>
      <c r="G6" s="634"/>
      <c r="H6" s="688"/>
      <c r="I6" s="168"/>
      <c r="J6" s="169"/>
      <c r="K6" s="170"/>
      <c r="L6" s="595"/>
      <c r="M6" s="596"/>
      <c r="N6" s="173"/>
      <c r="O6" s="174"/>
      <c r="P6" s="175"/>
      <c r="Q6" s="176"/>
      <c r="R6" s="176"/>
      <c r="S6" s="176"/>
      <c r="T6" s="176"/>
      <c r="U6" s="177"/>
      <c r="V6" s="175"/>
      <c r="W6" s="178"/>
      <c r="X6" s="177"/>
    </row>
    <row r="7" spans="1:24" ht="16.5" customHeight="1" x14ac:dyDescent="0.15">
      <c r="A7" s="150">
        <v>2</v>
      </c>
      <c r="B7" s="151" t="s">
        <v>3410</v>
      </c>
      <c r="C7" s="152" t="s">
        <v>3411</v>
      </c>
      <c r="D7" s="152" t="s">
        <v>1521</v>
      </c>
      <c r="E7" s="215">
        <v>12</v>
      </c>
      <c r="F7" s="457" t="s">
        <v>3412</v>
      </c>
      <c r="G7" s="633"/>
      <c r="H7" s="687">
        <v>44963</v>
      </c>
      <c r="I7" s="155"/>
      <c r="J7" s="156"/>
      <c r="K7" s="157"/>
      <c r="L7" s="593">
        <v>30000</v>
      </c>
      <c r="M7" s="594">
        <v>30000</v>
      </c>
      <c r="N7" s="158">
        <v>-30000</v>
      </c>
      <c r="O7" s="159"/>
      <c r="P7" s="160"/>
      <c r="Q7" s="161"/>
      <c r="R7" s="161"/>
      <c r="S7" s="161"/>
      <c r="T7" s="161">
        <v>11200</v>
      </c>
      <c r="U7" s="162"/>
      <c r="V7" s="160">
        <v>41200</v>
      </c>
      <c r="W7" s="163"/>
      <c r="X7" s="162"/>
    </row>
    <row r="8" spans="1:24" ht="16.5" customHeight="1" x14ac:dyDescent="0.15">
      <c r="A8" s="1098"/>
      <c r="B8" s="1099"/>
      <c r="C8" s="166"/>
      <c r="D8" s="166"/>
      <c r="E8" s="166"/>
      <c r="F8" s="434"/>
      <c r="G8" s="634"/>
      <c r="H8" s="688"/>
      <c r="I8" s="168"/>
      <c r="J8" s="169"/>
      <c r="K8" s="170"/>
      <c r="L8" s="595"/>
      <c r="M8" s="596"/>
      <c r="N8" s="173" t="s">
        <v>3502</v>
      </c>
      <c r="O8" s="174"/>
      <c r="P8" s="175"/>
      <c r="Q8" s="176"/>
      <c r="R8" s="176"/>
      <c r="S8" s="176"/>
      <c r="T8" s="176"/>
      <c r="U8" s="177"/>
      <c r="V8" s="175"/>
      <c r="W8" s="178"/>
      <c r="X8" s="177"/>
    </row>
    <row r="9" spans="1:24" ht="16.5" customHeight="1" x14ac:dyDescent="0.15">
      <c r="A9" s="150">
        <v>2</v>
      </c>
      <c r="B9" s="151">
        <v>12</v>
      </c>
      <c r="C9" s="152" t="s">
        <v>3413</v>
      </c>
      <c r="D9" s="152" t="s">
        <v>2771</v>
      </c>
      <c r="E9" s="152">
        <v>31</v>
      </c>
      <c r="F9" s="436" t="s">
        <v>3414</v>
      </c>
      <c r="G9" s="635"/>
      <c r="H9" s="692">
        <v>44970</v>
      </c>
      <c r="I9" s="179"/>
      <c r="J9" s="180"/>
      <c r="K9" s="181"/>
      <c r="L9" s="593">
        <v>10000</v>
      </c>
      <c r="M9" s="594">
        <v>10000</v>
      </c>
      <c r="N9" s="158">
        <v>-10000</v>
      </c>
      <c r="O9" s="159"/>
      <c r="P9" s="160"/>
      <c r="Q9" s="161"/>
      <c r="R9" s="161"/>
      <c r="S9" s="161"/>
      <c r="T9" s="161">
        <v>61800</v>
      </c>
      <c r="U9" s="162"/>
      <c r="V9" s="160">
        <v>71800</v>
      </c>
      <c r="W9" s="163"/>
      <c r="X9" s="162"/>
    </row>
    <row r="10" spans="1:24" ht="16.5" customHeight="1" x14ac:dyDescent="0.15">
      <c r="A10" s="164"/>
      <c r="B10" s="165"/>
      <c r="C10" s="166"/>
      <c r="D10" s="166" t="s">
        <v>3500</v>
      </c>
      <c r="E10" s="166"/>
      <c r="F10" s="435"/>
      <c r="G10" s="634"/>
      <c r="H10" s="688"/>
      <c r="I10" s="168"/>
      <c r="J10" s="169"/>
      <c r="K10" s="631"/>
      <c r="L10" s="597"/>
      <c r="M10" s="596"/>
      <c r="N10" s="173" t="s">
        <v>3502</v>
      </c>
      <c r="O10" s="174"/>
      <c r="P10" s="175"/>
      <c r="Q10" s="176"/>
      <c r="R10" s="176"/>
      <c r="S10" s="176"/>
      <c r="T10" s="176"/>
      <c r="U10" s="177"/>
      <c r="V10" s="175"/>
      <c r="W10" s="178"/>
      <c r="X10" s="177"/>
    </row>
    <row r="11" spans="1:24" ht="16.5" customHeight="1" x14ac:dyDescent="0.15">
      <c r="A11" s="150">
        <v>3</v>
      </c>
      <c r="B11" s="151" t="s">
        <v>3415</v>
      </c>
      <c r="C11" s="152" t="s">
        <v>3407</v>
      </c>
      <c r="D11" s="152" t="s">
        <v>77</v>
      </c>
      <c r="E11" s="152">
        <v>14</v>
      </c>
      <c r="F11" s="1197" t="s">
        <v>3416</v>
      </c>
      <c r="G11" s="635"/>
      <c r="H11" s="687"/>
      <c r="I11" s="179"/>
      <c r="J11" s="180"/>
      <c r="K11" s="184"/>
      <c r="L11" s="593">
        <v>10000</v>
      </c>
      <c r="M11" s="594"/>
      <c r="N11" s="185"/>
      <c r="O11" s="159"/>
      <c r="P11" s="160"/>
      <c r="Q11" s="161"/>
      <c r="R11" s="161"/>
      <c r="S11" s="161"/>
      <c r="T11" s="161"/>
      <c r="U11" s="162"/>
      <c r="V11" s="160"/>
      <c r="W11" s="163"/>
      <c r="X11" s="162"/>
    </row>
    <row r="12" spans="1:24" ht="15.75" customHeight="1" x14ac:dyDescent="0.15">
      <c r="A12" s="164"/>
      <c r="B12" s="165"/>
      <c r="C12" s="166"/>
      <c r="D12" s="166"/>
      <c r="E12" s="166"/>
      <c r="F12" s="433" t="s">
        <v>3417</v>
      </c>
      <c r="G12" s="634"/>
      <c r="H12" s="688"/>
      <c r="I12" s="168"/>
      <c r="J12" s="225"/>
      <c r="K12" s="182"/>
      <c r="L12" s="595"/>
      <c r="M12" s="596"/>
      <c r="N12" s="173"/>
      <c r="O12" s="174"/>
      <c r="P12" s="175"/>
      <c r="Q12" s="176"/>
      <c r="R12" s="176"/>
      <c r="S12" s="176"/>
      <c r="T12" s="176"/>
      <c r="U12" s="177"/>
      <c r="V12" s="175"/>
      <c r="W12" s="178"/>
      <c r="X12" s="177"/>
    </row>
    <row r="13" spans="1:24" ht="16.5" customHeight="1" x14ac:dyDescent="0.15">
      <c r="A13" s="1162">
        <v>3</v>
      </c>
      <c r="B13" s="1163">
        <v>26</v>
      </c>
      <c r="C13" s="1164" t="s">
        <v>3411</v>
      </c>
      <c r="D13" s="1164" t="s">
        <v>729</v>
      </c>
      <c r="E13" s="1164"/>
      <c r="F13" s="1165" t="s">
        <v>3418</v>
      </c>
      <c r="G13" s="635"/>
      <c r="H13" s="687"/>
      <c r="I13" s="179"/>
      <c r="J13" s="180"/>
      <c r="K13" s="184" t="s">
        <v>3419</v>
      </c>
      <c r="L13" s="593"/>
      <c r="M13" s="594"/>
      <c r="N13" s="158"/>
      <c r="O13" s="159"/>
      <c r="P13" s="160"/>
      <c r="Q13" s="161"/>
      <c r="R13" s="161"/>
      <c r="S13" s="161"/>
      <c r="T13" s="161"/>
      <c r="U13" s="162"/>
      <c r="V13" s="943"/>
      <c r="W13" s="163"/>
      <c r="X13" s="162"/>
    </row>
    <row r="14" spans="1:24" ht="16.5" customHeight="1" x14ac:dyDescent="0.15">
      <c r="A14" s="1085"/>
      <c r="B14" s="1086"/>
      <c r="C14" s="1087"/>
      <c r="D14" s="1087"/>
      <c r="E14" s="1087"/>
      <c r="F14" s="1092"/>
      <c r="G14" s="634"/>
      <c r="H14" s="688"/>
      <c r="I14" s="168"/>
      <c r="J14" s="169"/>
      <c r="K14" s="182"/>
      <c r="L14" s="595"/>
      <c r="M14" s="596"/>
      <c r="N14" s="183"/>
      <c r="O14" s="174"/>
      <c r="P14" s="175"/>
      <c r="Q14" s="176"/>
      <c r="R14" s="176"/>
      <c r="S14" s="176"/>
      <c r="T14" s="176"/>
      <c r="U14" s="177"/>
      <c r="V14" s="175"/>
      <c r="W14" s="178"/>
      <c r="X14" s="177"/>
    </row>
    <row r="15" spans="1:24" ht="16.5" customHeight="1" x14ac:dyDescent="0.15">
      <c r="A15" s="150">
        <v>4</v>
      </c>
      <c r="B15" s="151" t="s">
        <v>3420</v>
      </c>
      <c r="C15" s="215" t="s">
        <v>3411</v>
      </c>
      <c r="D15" s="215" t="s">
        <v>409</v>
      </c>
      <c r="E15" s="215">
        <v>32</v>
      </c>
      <c r="F15" s="456" t="s">
        <v>3421</v>
      </c>
      <c r="G15" s="635"/>
      <c r="H15" s="687"/>
      <c r="I15" s="190"/>
      <c r="J15" s="140"/>
      <c r="K15" s="191"/>
      <c r="L15" s="593">
        <v>50000</v>
      </c>
      <c r="M15" s="594"/>
      <c r="N15" s="185"/>
      <c r="O15" s="159"/>
      <c r="P15" s="186"/>
      <c r="Q15" s="138"/>
      <c r="R15" s="161"/>
      <c r="S15" s="161"/>
      <c r="T15" s="161"/>
      <c r="U15" s="162"/>
      <c r="V15" s="160"/>
      <c r="W15" s="163"/>
      <c r="X15" s="162"/>
    </row>
    <row r="16" spans="1:24" ht="16.5" customHeight="1" x14ac:dyDescent="0.15">
      <c r="A16" s="164"/>
      <c r="B16" s="165"/>
      <c r="C16" s="215"/>
      <c r="D16" s="215"/>
      <c r="E16" s="215"/>
      <c r="F16" s="457"/>
      <c r="G16" s="636"/>
      <c r="H16" s="689"/>
      <c r="I16" s="1021"/>
      <c r="J16" s="229"/>
      <c r="K16" s="224"/>
      <c r="L16" s="595"/>
      <c r="M16" s="598"/>
      <c r="N16" s="173"/>
      <c r="O16" s="174"/>
      <c r="P16" s="175"/>
      <c r="Q16" s="176"/>
      <c r="R16" s="176"/>
      <c r="S16" s="176"/>
      <c r="T16" s="176"/>
      <c r="U16" s="177"/>
      <c r="V16" s="175"/>
      <c r="W16" s="178"/>
      <c r="X16" s="177"/>
    </row>
    <row r="17" spans="1:24" ht="16.5" customHeight="1" x14ac:dyDescent="0.15">
      <c r="A17" s="194">
        <v>4</v>
      </c>
      <c r="B17" s="214" t="s">
        <v>3422</v>
      </c>
      <c r="C17" s="152" t="s">
        <v>3411</v>
      </c>
      <c r="D17" s="152" t="s">
        <v>409</v>
      </c>
      <c r="E17" s="152">
        <v>35</v>
      </c>
      <c r="F17" s="456" t="s">
        <v>3423</v>
      </c>
      <c r="G17" s="635"/>
      <c r="H17" s="687"/>
      <c r="I17" s="1023"/>
      <c r="J17" s="135"/>
      <c r="K17" s="1024"/>
      <c r="L17" s="599">
        <v>10000</v>
      </c>
      <c r="M17" s="600"/>
      <c r="N17" s="185"/>
      <c r="O17" s="193"/>
      <c r="P17" s="194"/>
      <c r="Q17" s="195"/>
      <c r="R17" s="196"/>
      <c r="S17" s="196"/>
      <c r="T17" s="196"/>
      <c r="U17" s="197"/>
      <c r="V17" s="198"/>
      <c r="W17" s="199"/>
      <c r="X17" s="197"/>
    </row>
    <row r="18" spans="1:24" ht="16.5" customHeight="1" x14ac:dyDescent="0.15">
      <c r="A18" s="194"/>
      <c r="B18" s="214"/>
      <c r="C18" s="166"/>
      <c r="D18" s="166"/>
      <c r="E18" s="166"/>
      <c r="F18" s="435"/>
      <c r="G18" s="634"/>
      <c r="H18" s="688"/>
      <c r="I18" s="1025"/>
      <c r="J18" s="169"/>
      <c r="K18" s="170"/>
      <c r="L18" s="599"/>
      <c r="M18" s="600"/>
      <c r="N18" s="185"/>
      <c r="O18" s="193"/>
      <c r="P18" s="198"/>
      <c r="Q18" s="196"/>
      <c r="R18" s="196"/>
      <c r="S18" s="196"/>
      <c r="T18" s="196"/>
      <c r="U18" s="197"/>
      <c r="V18" s="198"/>
      <c r="W18" s="199"/>
      <c r="X18" s="197"/>
    </row>
    <row r="19" spans="1:24" ht="16.5" customHeight="1" x14ac:dyDescent="0.15">
      <c r="A19" s="1027">
        <v>4</v>
      </c>
      <c r="B19" s="1026" t="s">
        <v>3424</v>
      </c>
      <c r="C19" s="215" t="s">
        <v>3411</v>
      </c>
      <c r="D19" s="215" t="s">
        <v>77</v>
      </c>
      <c r="E19" s="215">
        <v>13</v>
      </c>
      <c r="F19" s="433" t="s">
        <v>3491</v>
      </c>
      <c r="G19" s="636"/>
      <c r="H19" s="691"/>
      <c r="I19" s="1022"/>
      <c r="J19" s="156"/>
      <c r="K19" s="191"/>
      <c r="L19" s="1019">
        <v>20000</v>
      </c>
      <c r="M19" s="594"/>
      <c r="N19" s="158"/>
      <c r="O19" s="159"/>
      <c r="P19" s="160"/>
      <c r="Q19" s="161"/>
      <c r="R19" s="161"/>
      <c r="S19" s="161"/>
      <c r="T19" s="161"/>
      <c r="U19" s="162"/>
      <c r="V19" s="160"/>
      <c r="W19" s="163"/>
      <c r="X19" s="162"/>
    </row>
    <row r="20" spans="1:24" ht="16.5" customHeight="1" x14ac:dyDescent="0.15">
      <c r="A20" s="164"/>
      <c r="B20" s="165"/>
      <c r="C20" s="166"/>
      <c r="D20" s="166"/>
      <c r="E20" s="166"/>
      <c r="F20" s="434" t="s">
        <v>3425</v>
      </c>
      <c r="G20" s="634"/>
      <c r="H20" s="688"/>
      <c r="I20" s="168"/>
      <c r="J20" s="169"/>
      <c r="K20" s="170"/>
      <c r="L20" s="595"/>
      <c r="M20" s="596"/>
      <c r="N20" s="183"/>
      <c r="O20" s="174"/>
      <c r="P20" s="175"/>
      <c r="Q20" s="176"/>
      <c r="R20" s="176"/>
      <c r="S20" s="176"/>
      <c r="T20" s="176"/>
      <c r="U20" s="177"/>
      <c r="V20" s="175"/>
      <c r="W20" s="178"/>
      <c r="X20" s="177"/>
    </row>
    <row r="21" spans="1:24" ht="16.5" customHeight="1" x14ac:dyDescent="0.15">
      <c r="A21" s="194">
        <v>4</v>
      </c>
      <c r="B21" s="214">
        <v>30</v>
      </c>
      <c r="C21" s="215" t="s">
        <v>3411</v>
      </c>
      <c r="D21" s="215" t="s">
        <v>729</v>
      </c>
      <c r="E21" s="215"/>
      <c r="F21" s="576" t="s">
        <v>3426</v>
      </c>
      <c r="G21" s="636"/>
      <c r="H21" s="691"/>
      <c r="I21" s="179"/>
      <c r="J21" s="180"/>
      <c r="K21" s="157" t="s">
        <v>3419</v>
      </c>
      <c r="L21" s="599"/>
      <c r="M21" s="600"/>
      <c r="N21" s="185"/>
      <c r="O21" s="193"/>
      <c r="P21" s="198"/>
      <c r="Q21" s="196"/>
      <c r="R21" s="196"/>
      <c r="S21" s="196"/>
      <c r="T21" s="196"/>
      <c r="U21" s="197"/>
      <c r="V21" s="198"/>
      <c r="W21" s="199"/>
      <c r="X21" s="197"/>
    </row>
    <row r="22" spans="1:24" ht="16.5" customHeight="1" x14ac:dyDescent="0.15">
      <c r="A22" s="164"/>
      <c r="B22" s="165"/>
      <c r="C22" s="166"/>
      <c r="D22" s="166"/>
      <c r="E22" s="166"/>
      <c r="F22" s="458"/>
      <c r="G22" s="634"/>
      <c r="H22" s="688"/>
      <c r="I22" s="168"/>
      <c r="J22" s="169"/>
      <c r="K22" s="170"/>
      <c r="L22" s="595"/>
      <c r="M22" s="596"/>
      <c r="N22" s="173"/>
      <c r="O22" s="193"/>
      <c r="P22" s="175"/>
      <c r="Q22" s="176"/>
      <c r="R22" s="176"/>
      <c r="S22" s="176"/>
      <c r="T22" s="176"/>
      <c r="U22" s="177"/>
      <c r="V22" s="175"/>
      <c r="W22" s="178"/>
      <c r="X22" s="177"/>
    </row>
    <row r="23" spans="1:24" ht="16.5" customHeight="1" x14ac:dyDescent="0.15">
      <c r="A23" s="194">
        <v>5</v>
      </c>
      <c r="B23" s="214" t="s">
        <v>3427</v>
      </c>
      <c r="C23" s="215" t="s">
        <v>3411</v>
      </c>
      <c r="D23" s="215" t="s">
        <v>77</v>
      </c>
      <c r="E23" s="215">
        <v>16</v>
      </c>
      <c r="F23" s="433" t="s">
        <v>3428</v>
      </c>
      <c r="G23" s="636"/>
      <c r="H23" s="691"/>
      <c r="I23" s="179"/>
      <c r="J23" s="180"/>
      <c r="K23" s="157"/>
      <c r="L23" s="599">
        <v>10000</v>
      </c>
      <c r="M23" s="600"/>
      <c r="N23" s="216"/>
      <c r="O23" s="217"/>
      <c r="P23" s="218"/>
      <c r="Q23" s="196"/>
      <c r="R23" s="196"/>
      <c r="S23" s="196"/>
      <c r="T23" s="196"/>
      <c r="U23" s="197"/>
      <c r="V23" s="198"/>
      <c r="W23" s="199"/>
      <c r="X23" s="197"/>
    </row>
    <row r="24" spans="1:24" ht="16.5" customHeight="1" x14ac:dyDescent="0.15">
      <c r="A24" s="164"/>
      <c r="B24" s="165"/>
      <c r="C24" s="166"/>
      <c r="D24" s="166"/>
      <c r="E24" s="166"/>
      <c r="F24" s="435"/>
      <c r="G24" s="634"/>
      <c r="H24" s="688"/>
      <c r="I24" s="168"/>
      <c r="J24" s="169"/>
      <c r="K24" s="170"/>
      <c r="L24" s="595"/>
      <c r="M24" s="596"/>
      <c r="N24" s="173"/>
      <c r="O24" s="220"/>
      <c r="P24" s="171"/>
      <c r="Q24" s="176"/>
      <c r="R24" s="176"/>
      <c r="S24" s="172"/>
      <c r="T24" s="176"/>
      <c r="U24" s="177"/>
      <c r="V24" s="175"/>
      <c r="W24" s="178"/>
      <c r="X24" s="177"/>
    </row>
    <row r="25" spans="1:24" ht="16.5" customHeight="1" x14ac:dyDescent="0.15">
      <c r="A25" s="150">
        <v>5</v>
      </c>
      <c r="B25" s="151" t="s">
        <v>3429</v>
      </c>
      <c r="C25" s="215" t="s">
        <v>3407</v>
      </c>
      <c r="D25" s="152" t="s">
        <v>77</v>
      </c>
      <c r="E25" s="152">
        <v>17</v>
      </c>
      <c r="F25" s="436" t="s">
        <v>3430</v>
      </c>
      <c r="G25" s="635"/>
      <c r="H25" s="687"/>
      <c r="I25" s="155"/>
      <c r="J25" s="156"/>
      <c r="K25" s="157"/>
      <c r="L25" s="593">
        <v>10000</v>
      </c>
      <c r="M25" s="594"/>
      <c r="N25" s="158"/>
      <c r="O25" s="270"/>
      <c r="P25" s="198"/>
      <c r="Q25" s="196"/>
      <c r="R25" s="196"/>
      <c r="S25" s="196"/>
      <c r="T25" s="196"/>
      <c r="U25" s="197"/>
      <c r="V25" s="198"/>
      <c r="W25" s="199"/>
      <c r="X25" s="197"/>
    </row>
    <row r="26" spans="1:24" ht="16.5" customHeight="1" x14ac:dyDescent="0.15">
      <c r="A26" s="164"/>
      <c r="B26" s="165"/>
      <c r="C26" s="166"/>
      <c r="D26" s="166"/>
      <c r="E26" s="166"/>
      <c r="F26" s="434"/>
      <c r="G26" s="634"/>
      <c r="H26" s="688"/>
      <c r="I26" s="168"/>
      <c r="J26" s="169"/>
      <c r="K26" s="170"/>
      <c r="L26" s="595"/>
      <c r="M26" s="596"/>
      <c r="N26" s="183"/>
      <c r="O26" s="174"/>
      <c r="P26" s="175"/>
      <c r="Q26" s="176"/>
      <c r="R26" s="176"/>
      <c r="S26" s="176"/>
      <c r="T26" s="176"/>
      <c r="U26" s="177"/>
      <c r="V26" s="175"/>
      <c r="W26" s="178"/>
      <c r="X26" s="177"/>
    </row>
    <row r="27" spans="1:24" ht="16.5" customHeight="1" x14ac:dyDescent="0.15">
      <c r="A27" s="150">
        <v>5</v>
      </c>
      <c r="B27" s="151" t="s">
        <v>3429</v>
      </c>
      <c r="C27" s="152" t="s">
        <v>3411</v>
      </c>
      <c r="D27" s="152" t="s">
        <v>409</v>
      </c>
      <c r="E27" s="152">
        <v>33</v>
      </c>
      <c r="F27" s="456" t="s">
        <v>3381</v>
      </c>
      <c r="G27" s="635"/>
      <c r="H27" s="692"/>
      <c r="I27" s="179"/>
      <c r="J27" s="180"/>
      <c r="K27" s="181"/>
      <c r="L27" s="593">
        <v>50000</v>
      </c>
      <c r="M27" s="594"/>
      <c r="N27" s="158"/>
      <c r="O27" s="193"/>
      <c r="P27" s="160"/>
      <c r="Q27" s="161"/>
      <c r="R27" s="161"/>
      <c r="S27" s="161"/>
      <c r="T27" s="161"/>
      <c r="U27" s="162"/>
      <c r="V27" s="886"/>
      <c r="W27" s="163"/>
      <c r="X27" s="162"/>
    </row>
    <row r="28" spans="1:24" ht="16.5" customHeight="1" x14ac:dyDescent="0.15">
      <c r="A28" s="164"/>
      <c r="B28" s="165"/>
      <c r="C28" s="215"/>
      <c r="D28" s="215"/>
      <c r="E28" s="215"/>
      <c r="F28" s="981"/>
      <c r="G28" s="636"/>
      <c r="H28" s="689"/>
      <c r="I28" s="223"/>
      <c r="J28" s="229"/>
      <c r="K28" s="224"/>
      <c r="L28" s="599"/>
      <c r="M28" s="596"/>
      <c r="N28" s="183"/>
      <c r="O28" s="174"/>
      <c r="P28" s="175"/>
      <c r="Q28" s="176"/>
      <c r="R28" s="176"/>
      <c r="S28" s="176"/>
      <c r="T28" s="176"/>
      <c r="U28" s="177"/>
      <c r="V28" s="175"/>
      <c r="W28" s="178"/>
      <c r="X28" s="177"/>
    </row>
    <row r="29" spans="1:24" ht="16.5" customHeight="1" x14ac:dyDescent="0.15">
      <c r="A29" s="150">
        <v>6</v>
      </c>
      <c r="B29" s="1026" t="s">
        <v>3431</v>
      </c>
      <c r="C29" s="152" t="s">
        <v>3432</v>
      </c>
      <c r="D29" s="152" t="s">
        <v>456</v>
      </c>
      <c r="E29" s="152">
        <v>19</v>
      </c>
      <c r="F29" s="436" t="s">
        <v>3433</v>
      </c>
      <c r="G29" s="635"/>
      <c r="H29" s="692"/>
      <c r="I29" s="179"/>
      <c r="J29" s="180"/>
      <c r="K29" s="181"/>
      <c r="L29" s="593">
        <v>30000</v>
      </c>
      <c r="M29" s="594"/>
      <c r="N29" s="158"/>
      <c r="O29" s="159"/>
      <c r="P29" s="160"/>
      <c r="Q29" s="161"/>
      <c r="R29" s="161"/>
      <c r="S29" s="161"/>
      <c r="T29" s="161"/>
      <c r="U29" s="162"/>
      <c r="V29" s="160"/>
      <c r="W29" s="163"/>
      <c r="X29" s="162"/>
    </row>
    <row r="30" spans="1:24" ht="16.5" customHeight="1" x14ac:dyDescent="0.15">
      <c r="A30" s="194"/>
      <c r="B30" s="214"/>
      <c r="C30" s="215"/>
      <c r="D30" s="215"/>
      <c r="E30" s="215"/>
      <c r="F30" s="433" t="s">
        <v>3434</v>
      </c>
      <c r="G30" s="636"/>
      <c r="H30" s="689"/>
      <c r="I30" s="223"/>
      <c r="J30" s="229"/>
      <c r="K30" s="224"/>
      <c r="L30" s="599"/>
      <c r="M30" s="600"/>
      <c r="N30" s="298"/>
      <c r="O30" s="193"/>
      <c r="P30" s="198"/>
      <c r="Q30" s="196"/>
      <c r="R30" s="196"/>
      <c r="S30" s="196"/>
      <c r="T30" s="196"/>
      <c r="U30" s="197"/>
      <c r="V30" s="198"/>
      <c r="W30" s="199"/>
      <c r="X30" s="197"/>
    </row>
    <row r="31" spans="1:24" ht="16.5" customHeight="1" x14ac:dyDescent="0.15">
      <c r="A31" s="1166"/>
      <c r="B31" s="1167"/>
      <c r="C31" s="1073"/>
      <c r="D31" s="1073"/>
      <c r="E31" s="1073"/>
      <c r="F31" s="1177" t="s">
        <v>3435</v>
      </c>
      <c r="G31" s="1168"/>
      <c r="H31" s="1169"/>
      <c r="I31" s="1069"/>
      <c r="J31" s="1170"/>
      <c r="K31" s="1171"/>
      <c r="L31" s="1172"/>
      <c r="M31" s="1059"/>
      <c r="N31" s="1173"/>
      <c r="O31" s="1061"/>
      <c r="P31" s="1174"/>
      <c r="Q31" s="1057"/>
      <c r="R31" s="1057"/>
      <c r="S31" s="1057"/>
      <c r="T31" s="1057"/>
      <c r="U31" s="1175"/>
      <c r="V31" s="1174"/>
      <c r="W31" s="1051"/>
      <c r="X31" s="1175"/>
    </row>
    <row r="32" spans="1:24" ht="16.5" customHeight="1" x14ac:dyDescent="0.15">
      <c r="A32" s="194">
        <v>7</v>
      </c>
      <c r="B32" s="214" t="s">
        <v>3436</v>
      </c>
      <c r="C32" s="215" t="s">
        <v>3407</v>
      </c>
      <c r="D32" s="215" t="s">
        <v>456</v>
      </c>
      <c r="E32" s="195">
        <v>34</v>
      </c>
      <c r="F32" s="457" t="s">
        <v>3437</v>
      </c>
      <c r="G32" s="636"/>
      <c r="H32" s="689"/>
      <c r="I32" s="223"/>
      <c r="J32" s="229"/>
      <c r="K32" s="224"/>
      <c r="L32" s="599">
        <v>50000</v>
      </c>
      <c r="M32" s="600"/>
      <c r="N32" s="185"/>
      <c r="O32" s="193"/>
      <c r="P32" s="198"/>
      <c r="Q32" s="196"/>
      <c r="R32" s="196"/>
      <c r="S32" s="196"/>
      <c r="T32" s="196"/>
      <c r="U32" s="197"/>
      <c r="V32" s="198"/>
      <c r="W32" s="199"/>
      <c r="X32" s="197"/>
    </row>
    <row r="33" spans="1:24" ht="16.5" customHeight="1" x14ac:dyDescent="0.15">
      <c r="A33" s="1166"/>
      <c r="B33" s="1167"/>
      <c r="C33" s="1073"/>
      <c r="D33" s="1073"/>
      <c r="E33" s="1176"/>
      <c r="F33" s="1177"/>
      <c r="G33" s="1168"/>
      <c r="H33" s="1169"/>
      <c r="I33" s="1069"/>
      <c r="J33" s="1170"/>
      <c r="K33" s="1178"/>
      <c r="L33" s="1172"/>
      <c r="M33" s="1059"/>
      <c r="N33" s="1173"/>
      <c r="O33" s="1061"/>
      <c r="P33" s="1174"/>
      <c r="Q33" s="1057"/>
      <c r="R33" s="1057"/>
      <c r="S33" s="1057"/>
      <c r="T33" s="1057"/>
      <c r="U33" s="1175"/>
      <c r="V33" s="1174"/>
      <c r="W33" s="1051"/>
      <c r="X33" s="1175"/>
    </row>
    <row r="34" spans="1:24" ht="16.5" customHeight="1" x14ac:dyDescent="0.15">
      <c r="A34" s="194">
        <v>7</v>
      </c>
      <c r="B34" s="214" t="s">
        <v>3438</v>
      </c>
      <c r="C34" s="215" t="s">
        <v>3411</v>
      </c>
      <c r="D34" s="215" t="s">
        <v>77</v>
      </c>
      <c r="E34" s="215">
        <v>20</v>
      </c>
      <c r="F34" s="433" t="s">
        <v>3439</v>
      </c>
      <c r="G34" s="636"/>
      <c r="H34" s="689"/>
      <c r="I34" s="223"/>
      <c r="J34" s="229"/>
      <c r="K34" s="339"/>
      <c r="L34" s="599">
        <v>30000</v>
      </c>
      <c r="M34" s="600"/>
      <c r="N34" s="185"/>
      <c r="O34" s="193"/>
      <c r="P34" s="198"/>
      <c r="Q34" s="196"/>
      <c r="R34" s="196"/>
      <c r="S34" s="196"/>
      <c r="T34" s="196"/>
      <c r="U34" s="197"/>
      <c r="V34" s="198"/>
      <c r="W34" s="199"/>
      <c r="X34" s="197"/>
    </row>
    <row r="35" spans="1:24" ht="16.5" customHeight="1" x14ac:dyDescent="0.15">
      <c r="A35" s="164"/>
      <c r="B35" s="165"/>
      <c r="C35" s="166"/>
      <c r="D35" s="166"/>
      <c r="E35" s="166"/>
      <c r="F35" s="434" t="s">
        <v>3440</v>
      </c>
      <c r="G35" s="634"/>
      <c r="H35" s="688"/>
      <c r="I35" s="168"/>
      <c r="J35" s="169"/>
      <c r="K35" s="170"/>
      <c r="L35" s="595"/>
      <c r="M35" s="596"/>
      <c r="N35" s="183"/>
      <c r="O35" s="174"/>
      <c r="P35" s="175"/>
      <c r="Q35" s="176"/>
      <c r="R35" s="176"/>
      <c r="S35" s="176"/>
      <c r="T35" s="176"/>
      <c r="U35" s="177"/>
      <c r="V35" s="175"/>
      <c r="W35" s="178"/>
      <c r="X35" s="177"/>
    </row>
    <row r="36" spans="1:24" ht="16.5" customHeight="1" x14ac:dyDescent="0.15">
      <c r="A36" s="150">
        <v>8</v>
      </c>
      <c r="B36" s="151">
        <v>6</v>
      </c>
      <c r="C36" s="152" t="s">
        <v>3407</v>
      </c>
      <c r="D36" s="152" t="s">
        <v>77</v>
      </c>
      <c r="E36" s="152">
        <v>21</v>
      </c>
      <c r="F36" s="436" t="s">
        <v>3441</v>
      </c>
      <c r="G36" s="635"/>
      <c r="H36" s="687"/>
      <c r="I36" s="179"/>
      <c r="J36" s="180"/>
      <c r="K36" s="184"/>
      <c r="L36" s="593">
        <v>10000</v>
      </c>
      <c r="M36" s="594"/>
      <c r="N36" s="185"/>
      <c r="O36" s="159"/>
      <c r="P36" s="160"/>
      <c r="Q36" s="161"/>
      <c r="R36" s="161"/>
      <c r="S36" s="161"/>
      <c r="T36" s="161"/>
      <c r="U36" s="162"/>
      <c r="V36" s="160"/>
      <c r="W36" s="163"/>
      <c r="X36" s="162"/>
    </row>
    <row r="37" spans="1:24" ht="16.5" customHeight="1" x14ac:dyDescent="0.15">
      <c r="A37" s="194"/>
      <c r="B37" s="214"/>
      <c r="C37" s="215"/>
      <c r="D37" s="215"/>
      <c r="E37" s="215"/>
      <c r="F37" s="441"/>
      <c r="G37" s="636"/>
      <c r="H37" s="689"/>
      <c r="I37" s="168"/>
      <c r="J37" s="169"/>
      <c r="K37" s="182"/>
      <c r="L37" s="599"/>
      <c r="M37" s="600"/>
      <c r="N37" s="173"/>
      <c r="O37" s="193"/>
      <c r="P37" s="198"/>
      <c r="Q37" s="196"/>
      <c r="R37" s="196"/>
      <c r="S37" s="196"/>
      <c r="T37" s="196"/>
      <c r="U37" s="197"/>
      <c r="V37" s="198"/>
      <c r="W37" s="199"/>
      <c r="X37" s="197"/>
    </row>
    <row r="38" spans="1:24" ht="16.5" customHeight="1" x14ac:dyDescent="0.15">
      <c r="A38" s="150">
        <v>9</v>
      </c>
      <c r="B38" s="151" t="s">
        <v>3442</v>
      </c>
      <c r="C38" s="152" t="s">
        <v>3443</v>
      </c>
      <c r="D38" s="152" t="s">
        <v>142</v>
      </c>
      <c r="E38" s="152">
        <v>36</v>
      </c>
      <c r="F38" s="456" t="s">
        <v>3386</v>
      </c>
      <c r="G38" s="635"/>
      <c r="H38" s="687"/>
      <c r="I38" s="179"/>
      <c r="J38" s="180"/>
      <c r="K38" s="181"/>
      <c r="L38" s="593">
        <v>50000</v>
      </c>
      <c r="M38" s="594"/>
      <c r="N38" s="158"/>
      <c r="O38" s="159"/>
      <c r="P38" s="160"/>
      <c r="Q38" s="161"/>
      <c r="R38" s="161"/>
      <c r="S38" s="161"/>
      <c r="T38" s="161"/>
      <c r="U38" s="162"/>
      <c r="V38" s="160"/>
      <c r="W38" s="163"/>
      <c r="X38" s="162"/>
    </row>
    <row r="39" spans="1:24" ht="16.5" customHeight="1" x14ac:dyDescent="0.15">
      <c r="A39" s="164"/>
      <c r="B39" s="165"/>
      <c r="C39" s="166"/>
      <c r="D39" s="166"/>
      <c r="E39" s="166"/>
      <c r="F39" s="435"/>
      <c r="G39" s="634"/>
      <c r="H39" s="688"/>
      <c r="I39" s="168"/>
      <c r="J39" s="169"/>
      <c r="K39" s="170"/>
      <c r="L39" s="595"/>
      <c r="M39" s="596"/>
      <c r="N39" s="183"/>
      <c r="O39" s="174"/>
      <c r="P39" s="175"/>
      <c r="Q39" s="176"/>
      <c r="R39" s="176"/>
      <c r="S39" s="176"/>
      <c r="T39" s="176"/>
      <c r="U39" s="177"/>
      <c r="V39" s="175"/>
      <c r="W39" s="178"/>
      <c r="X39" s="177"/>
    </row>
    <row r="40" spans="1:24" ht="16.5" customHeight="1" x14ac:dyDescent="0.15">
      <c r="A40" s="150">
        <v>9</v>
      </c>
      <c r="B40" s="151" t="s">
        <v>3444</v>
      </c>
      <c r="C40" s="1035" t="s">
        <v>3443</v>
      </c>
      <c r="D40" s="152" t="s">
        <v>77</v>
      </c>
      <c r="E40" s="152">
        <v>25</v>
      </c>
      <c r="F40" s="436" t="s">
        <v>3445</v>
      </c>
      <c r="G40" s="635"/>
      <c r="H40" s="687"/>
      <c r="I40" s="179"/>
      <c r="J40" s="180"/>
      <c r="K40" s="338"/>
      <c r="L40" s="593">
        <v>30000</v>
      </c>
      <c r="M40" s="594"/>
      <c r="N40" s="158"/>
      <c r="O40" s="159"/>
      <c r="P40" s="160"/>
      <c r="Q40" s="161"/>
      <c r="R40" s="161"/>
      <c r="S40" s="161"/>
      <c r="T40" s="161"/>
      <c r="U40" s="162"/>
      <c r="V40" s="160"/>
      <c r="W40" s="163"/>
      <c r="X40" s="162"/>
    </row>
    <row r="41" spans="1:24" ht="16.5" customHeight="1" x14ac:dyDescent="0.15">
      <c r="A41" s="194"/>
      <c r="B41" s="214"/>
      <c r="C41" s="215"/>
      <c r="D41" s="215"/>
      <c r="E41" s="215"/>
      <c r="F41" s="433" t="s">
        <v>3446</v>
      </c>
      <c r="G41" s="636"/>
      <c r="H41" s="689"/>
      <c r="I41" s="168"/>
      <c r="J41" s="169"/>
      <c r="K41" s="224"/>
      <c r="L41" s="599"/>
      <c r="M41" s="600"/>
      <c r="N41" s="183"/>
      <c r="O41" s="193"/>
      <c r="P41" s="198"/>
      <c r="Q41" s="196"/>
      <c r="R41" s="196"/>
      <c r="S41" s="196"/>
      <c r="T41" s="196"/>
      <c r="U41" s="197"/>
      <c r="V41" s="198"/>
      <c r="W41" s="199"/>
      <c r="X41" s="197"/>
    </row>
    <row r="42" spans="1:24" ht="16.5" customHeight="1" x14ac:dyDescent="0.15">
      <c r="A42" s="150">
        <v>10</v>
      </c>
      <c r="B42" s="151" t="s">
        <v>3447</v>
      </c>
      <c r="C42" s="152" t="s">
        <v>3448</v>
      </c>
      <c r="D42" s="152"/>
      <c r="E42" s="152"/>
      <c r="F42" s="575" t="s">
        <v>3449</v>
      </c>
      <c r="G42" s="635"/>
      <c r="H42" s="687"/>
      <c r="I42" s="179"/>
      <c r="J42" s="180"/>
      <c r="K42" s="181" t="s">
        <v>3419</v>
      </c>
      <c r="L42" s="593"/>
      <c r="M42" s="594"/>
      <c r="N42" s="158"/>
      <c r="O42" s="159"/>
      <c r="P42" s="160"/>
      <c r="Q42" s="161"/>
      <c r="R42" s="161"/>
      <c r="S42" s="161"/>
      <c r="T42" s="161"/>
      <c r="U42" s="162"/>
      <c r="V42" s="160"/>
      <c r="W42" s="163"/>
      <c r="X42" s="162"/>
    </row>
    <row r="43" spans="1:24" ht="16.5" customHeight="1" x14ac:dyDescent="0.15">
      <c r="A43" s="194"/>
      <c r="B43" s="214"/>
      <c r="C43" s="215"/>
      <c r="D43" s="215"/>
      <c r="E43" s="215"/>
      <c r="F43" s="441"/>
      <c r="G43" s="636"/>
      <c r="H43" s="689"/>
      <c r="I43" s="168"/>
      <c r="J43" s="225"/>
      <c r="K43" s="170"/>
      <c r="L43" s="599"/>
      <c r="M43" s="600"/>
      <c r="N43" s="173"/>
      <c r="O43" s="193"/>
      <c r="P43" s="198"/>
      <c r="Q43" s="196"/>
      <c r="R43" s="196"/>
      <c r="S43" s="196"/>
      <c r="T43" s="196"/>
      <c r="U43" s="197"/>
      <c r="V43" s="198"/>
      <c r="W43" s="199"/>
      <c r="X43" s="197"/>
    </row>
    <row r="44" spans="1:24" ht="16.5" customHeight="1" x14ac:dyDescent="0.15">
      <c r="A44" s="150">
        <v>10</v>
      </c>
      <c r="B44" s="151">
        <v>9</v>
      </c>
      <c r="C44" s="152" t="s">
        <v>3411</v>
      </c>
      <c r="D44" s="152" t="s">
        <v>142</v>
      </c>
      <c r="E44" s="152">
        <v>37</v>
      </c>
      <c r="F44" s="456" t="s">
        <v>3336</v>
      </c>
      <c r="G44" s="635"/>
      <c r="H44" s="687"/>
      <c r="I44" s="179"/>
      <c r="J44" s="180"/>
      <c r="K44" s="181"/>
      <c r="L44" s="593">
        <v>10000</v>
      </c>
      <c r="M44" s="594"/>
      <c r="N44" s="185"/>
      <c r="O44" s="159"/>
      <c r="P44" s="160"/>
      <c r="Q44" s="161"/>
      <c r="R44" s="161"/>
      <c r="S44" s="161"/>
      <c r="T44" s="161"/>
      <c r="U44" s="162"/>
      <c r="V44" s="160"/>
      <c r="W44" s="163"/>
      <c r="X44" s="162"/>
    </row>
    <row r="45" spans="1:24" ht="16.5" customHeight="1" x14ac:dyDescent="0.15">
      <c r="A45" s="164"/>
      <c r="B45" s="165"/>
      <c r="C45" s="166"/>
      <c r="D45" s="166" t="s">
        <v>3450</v>
      </c>
      <c r="E45" s="166"/>
      <c r="F45" s="434"/>
      <c r="G45" s="634"/>
      <c r="H45" s="688"/>
      <c r="I45" s="168"/>
      <c r="J45" s="169"/>
      <c r="K45" s="226"/>
      <c r="L45" s="595"/>
      <c r="M45" s="596"/>
      <c r="N45" s="183"/>
      <c r="O45" s="174"/>
      <c r="P45" s="175"/>
      <c r="Q45" s="176"/>
      <c r="R45" s="176"/>
      <c r="S45" s="176"/>
      <c r="T45" s="176"/>
      <c r="U45" s="177"/>
      <c r="V45" s="175"/>
      <c r="W45" s="178"/>
      <c r="X45" s="177"/>
    </row>
    <row r="46" spans="1:24" ht="16.5" customHeight="1" x14ac:dyDescent="0.15">
      <c r="A46" s="150">
        <v>10</v>
      </c>
      <c r="B46" s="151" t="s">
        <v>3451</v>
      </c>
      <c r="C46" s="152" t="s">
        <v>3411</v>
      </c>
      <c r="D46" s="152" t="s">
        <v>142</v>
      </c>
      <c r="E46" s="152">
        <v>72</v>
      </c>
      <c r="F46" s="1198" t="s">
        <v>3452</v>
      </c>
      <c r="G46" s="635"/>
      <c r="H46" s="687"/>
      <c r="I46" s="179"/>
      <c r="J46" s="180"/>
      <c r="K46" s="157"/>
      <c r="L46" s="593">
        <v>30000</v>
      </c>
      <c r="M46" s="594"/>
      <c r="N46" s="158"/>
      <c r="O46" s="159"/>
      <c r="P46" s="160"/>
      <c r="Q46" s="161"/>
      <c r="R46" s="161"/>
      <c r="S46" s="161"/>
      <c r="T46" s="161"/>
      <c r="U46" s="162"/>
      <c r="V46" s="160"/>
      <c r="W46" s="163"/>
      <c r="X46" s="162"/>
    </row>
    <row r="47" spans="1:24" ht="16.5" customHeight="1" x14ac:dyDescent="0.15">
      <c r="A47" s="164"/>
      <c r="B47" s="165"/>
      <c r="C47" s="166"/>
      <c r="D47" s="166"/>
      <c r="E47" s="166"/>
      <c r="F47" s="1199">
        <v>30000</v>
      </c>
      <c r="G47" s="634"/>
      <c r="H47" s="688"/>
      <c r="I47" s="168"/>
      <c r="J47" s="169"/>
      <c r="K47" s="170"/>
      <c r="L47" s="595"/>
      <c r="M47" s="596"/>
      <c r="N47" s="183"/>
      <c r="O47" s="174"/>
      <c r="P47" s="175"/>
      <c r="Q47" s="176"/>
      <c r="R47" s="176"/>
      <c r="S47" s="176"/>
      <c r="T47" s="176"/>
      <c r="U47" s="177"/>
      <c r="V47" s="175"/>
      <c r="W47" s="178"/>
      <c r="X47" s="177"/>
    </row>
    <row r="48" spans="1:24" ht="16.5" customHeight="1" x14ac:dyDescent="0.15">
      <c r="A48" s="150">
        <v>10</v>
      </c>
      <c r="B48" s="151" t="s">
        <v>3427</v>
      </c>
      <c r="C48" s="152" t="s">
        <v>3453</v>
      </c>
      <c r="D48" s="152" t="s">
        <v>77</v>
      </c>
      <c r="E48" s="152">
        <v>22</v>
      </c>
      <c r="F48" s="436" t="s">
        <v>3454</v>
      </c>
      <c r="G48" s="635"/>
      <c r="H48" s="687"/>
      <c r="I48" s="179"/>
      <c r="J48" s="180"/>
      <c r="K48" s="181"/>
      <c r="L48" s="593">
        <v>30000</v>
      </c>
      <c r="M48" s="594"/>
      <c r="N48" s="158"/>
      <c r="O48" s="159"/>
      <c r="P48" s="160"/>
      <c r="Q48" s="161"/>
      <c r="R48" s="161"/>
      <c r="S48" s="161"/>
      <c r="T48" s="161"/>
      <c r="U48" s="162"/>
      <c r="V48" s="160"/>
      <c r="W48" s="163"/>
      <c r="X48" s="162"/>
    </row>
    <row r="49" spans="1:24" ht="16.5" customHeight="1" x14ac:dyDescent="0.15">
      <c r="A49" s="164"/>
      <c r="B49" s="165"/>
      <c r="C49" s="166"/>
      <c r="D49" s="166"/>
      <c r="E49" s="166"/>
      <c r="F49" s="434" t="s">
        <v>3455</v>
      </c>
      <c r="G49" s="634"/>
      <c r="H49" s="688"/>
      <c r="I49" s="168"/>
      <c r="J49" s="169"/>
      <c r="K49" s="170"/>
      <c r="L49" s="595"/>
      <c r="M49" s="596"/>
      <c r="N49" s="183"/>
      <c r="O49" s="174"/>
      <c r="P49" s="175"/>
      <c r="Q49" s="176"/>
      <c r="R49" s="176"/>
      <c r="S49" s="176"/>
      <c r="T49" s="176"/>
      <c r="U49" s="177"/>
      <c r="V49" s="175"/>
      <c r="W49" s="178"/>
      <c r="X49" s="177"/>
    </row>
    <row r="50" spans="1:24" ht="16.5" customHeight="1" x14ac:dyDescent="0.15">
      <c r="A50" s="150">
        <v>10</v>
      </c>
      <c r="B50" s="151" t="s">
        <v>3406</v>
      </c>
      <c r="C50" s="152" t="s">
        <v>3456</v>
      </c>
      <c r="D50" s="152" t="s">
        <v>142</v>
      </c>
      <c r="E50" s="152">
        <v>38</v>
      </c>
      <c r="F50" s="456" t="s">
        <v>3457</v>
      </c>
      <c r="G50" s="638"/>
      <c r="H50" s="694"/>
      <c r="I50" s="179"/>
      <c r="J50" s="180"/>
      <c r="K50" s="462"/>
      <c r="L50" s="593">
        <v>50000</v>
      </c>
      <c r="M50" s="594"/>
      <c r="N50" s="158"/>
      <c r="O50" s="159"/>
      <c r="P50" s="160"/>
      <c r="Q50" s="161"/>
      <c r="R50" s="161"/>
      <c r="S50" s="161"/>
      <c r="T50" s="161"/>
      <c r="U50" s="162"/>
      <c r="V50" s="160"/>
      <c r="W50" s="163"/>
      <c r="X50" s="162"/>
    </row>
    <row r="51" spans="1:24" ht="16.5" customHeight="1" x14ac:dyDescent="0.15">
      <c r="A51" s="1033"/>
      <c r="B51" s="165"/>
      <c r="C51" s="166"/>
      <c r="D51" s="166"/>
      <c r="E51" s="166"/>
      <c r="F51" s="463"/>
      <c r="G51" s="634"/>
      <c r="H51" s="688"/>
      <c r="I51" s="465"/>
      <c r="J51" s="466"/>
      <c r="K51" s="467"/>
      <c r="L51" s="595"/>
      <c r="M51" s="596"/>
      <c r="N51" s="596"/>
      <c r="O51" s="174"/>
      <c r="P51" s="175"/>
      <c r="Q51" s="176"/>
      <c r="R51" s="176"/>
      <c r="S51" s="176"/>
      <c r="T51" s="176"/>
      <c r="U51" s="177"/>
      <c r="V51" s="175"/>
      <c r="W51" s="178"/>
      <c r="X51" s="177"/>
    </row>
    <row r="52" spans="1:24" ht="16.5" customHeight="1" x14ac:dyDescent="0.15">
      <c r="A52" s="194">
        <v>10</v>
      </c>
      <c r="B52" s="214" t="s">
        <v>3458</v>
      </c>
      <c r="C52" s="215" t="s">
        <v>3459</v>
      </c>
      <c r="D52" s="215" t="s">
        <v>409</v>
      </c>
      <c r="E52" s="215">
        <v>39</v>
      </c>
      <c r="F52" s="457" t="s">
        <v>3347</v>
      </c>
      <c r="G52" s="636"/>
      <c r="H52" s="689"/>
      <c r="I52" s="223"/>
      <c r="J52" s="229"/>
      <c r="K52" s="339"/>
      <c r="L52" s="599">
        <v>50000</v>
      </c>
      <c r="M52" s="600"/>
      <c r="N52" s="185"/>
      <c r="O52" s="193"/>
      <c r="P52" s="198"/>
      <c r="Q52" s="196"/>
      <c r="R52" s="196"/>
      <c r="S52" s="196"/>
      <c r="T52" s="196"/>
      <c r="U52" s="197"/>
      <c r="V52" s="198"/>
      <c r="W52" s="199"/>
      <c r="X52" s="197"/>
    </row>
    <row r="53" spans="1:24" ht="15" customHeight="1" x14ac:dyDescent="0.15">
      <c r="A53" s="194"/>
      <c r="B53" s="214"/>
      <c r="C53" s="215"/>
      <c r="D53" s="215"/>
      <c r="E53" s="215"/>
      <c r="F53" s="433"/>
      <c r="G53" s="636"/>
      <c r="H53" s="689"/>
      <c r="I53" s="168"/>
      <c r="J53" s="169"/>
      <c r="K53" s="224"/>
      <c r="L53" s="599"/>
      <c r="M53" s="600"/>
      <c r="N53" s="183"/>
      <c r="O53" s="193"/>
      <c r="P53" s="198"/>
      <c r="Q53" s="196"/>
      <c r="R53" s="196"/>
      <c r="S53" s="196"/>
      <c r="T53" s="196"/>
      <c r="U53" s="197"/>
      <c r="V53" s="198"/>
      <c r="W53" s="199"/>
      <c r="X53" s="197"/>
    </row>
    <row r="54" spans="1:24" ht="16.5" hidden="1" customHeight="1" x14ac:dyDescent="0.15">
      <c r="A54" s="227">
        <v>11</v>
      </c>
      <c r="B54" s="228" t="s">
        <v>3410</v>
      </c>
      <c r="C54" s="152" t="s">
        <v>3443</v>
      </c>
      <c r="D54" s="152" t="s">
        <v>446</v>
      </c>
      <c r="E54" s="152">
        <v>23</v>
      </c>
      <c r="F54" s="575" t="s">
        <v>3460</v>
      </c>
      <c r="G54" s="635"/>
      <c r="H54" s="694"/>
      <c r="I54" s="139"/>
      <c r="J54" s="140"/>
      <c r="K54" s="1024"/>
      <c r="L54" s="593">
        <v>30000</v>
      </c>
      <c r="M54" s="594"/>
      <c r="N54" s="158"/>
      <c r="O54" s="159"/>
      <c r="P54" s="160"/>
      <c r="Q54" s="161"/>
      <c r="R54" s="161"/>
      <c r="S54" s="161"/>
      <c r="T54" s="161"/>
      <c r="U54" s="162"/>
      <c r="V54" s="160"/>
      <c r="W54" s="163"/>
      <c r="X54" s="162"/>
    </row>
    <row r="55" spans="1:24" ht="16.5" hidden="1" customHeight="1" x14ac:dyDescent="0.15">
      <c r="A55" s="194"/>
      <c r="B55" s="214"/>
      <c r="C55" s="215"/>
      <c r="D55" s="215"/>
      <c r="E55" s="215"/>
      <c r="F55" s="441"/>
      <c r="G55" s="636"/>
      <c r="H55" s="689"/>
      <c r="I55" s="223"/>
      <c r="J55" s="229"/>
      <c r="K55" s="224"/>
      <c r="L55" s="599"/>
      <c r="M55" s="600"/>
      <c r="N55" s="185"/>
      <c r="O55" s="193"/>
      <c r="P55" s="198"/>
      <c r="Q55" s="196"/>
      <c r="R55" s="196"/>
      <c r="S55" s="196"/>
      <c r="T55" s="196"/>
      <c r="U55" s="197"/>
      <c r="V55" s="198"/>
      <c r="W55" s="199"/>
      <c r="X55" s="197"/>
    </row>
    <row r="56" spans="1:24" ht="16.5" customHeight="1" x14ac:dyDescent="0.15">
      <c r="A56" s="1179">
        <v>11</v>
      </c>
      <c r="B56" s="1180" t="s">
        <v>3262</v>
      </c>
      <c r="C56" s="1181" t="s">
        <v>3492</v>
      </c>
      <c r="D56" s="1181" t="s">
        <v>1537</v>
      </c>
      <c r="E56" s="1181">
        <v>23</v>
      </c>
      <c r="F56" s="1194" t="s">
        <v>3493</v>
      </c>
      <c r="G56" s="1182"/>
      <c r="H56" s="1183"/>
      <c r="I56" s="1068"/>
      <c r="J56" s="1184"/>
      <c r="K56" s="1185"/>
      <c r="L56" s="1186">
        <v>30000</v>
      </c>
      <c r="M56" s="1058"/>
      <c r="N56" s="1187"/>
      <c r="O56" s="1188"/>
      <c r="P56" s="1189"/>
      <c r="Q56" s="1056"/>
      <c r="R56" s="1056"/>
      <c r="S56" s="1056"/>
      <c r="T56" s="1056"/>
      <c r="U56" s="1190"/>
      <c r="V56" s="1189"/>
      <c r="W56" s="1050"/>
      <c r="X56" s="1190"/>
    </row>
    <row r="57" spans="1:24" ht="16.5" customHeight="1" x14ac:dyDescent="0.15">
      <c r="A57" s="1166"/>
      <c r="B57" s="1167"/>
      <c r="C57" s="1176"/>
      <c r="D57" s="1176"/>
      <c r="E57" s="1176"/>
      <c r="F57" s="1191"/>
      <c r="G57" s="1192"/>
      <c r="H57" s="1169"/>
      <c r="I57" s="1069"/>
      <c r="J57" s="1170"/>
      <c r="K57" s="1171"/>
      <c r="L57" s="595"/>
      <c r="M57" s="1059"/>
      <c r="N57" s="1173"/>
      <c r="O57" s="1193"/>
      <c r="P57" s="1174"/>
      <c r="Q57" s="1057"/>
      <c r="R57" s="1057"/>
      <c r="S57" s="1057"/>
      <c r="T57" s="1057"/>
      <c r="U57" s="1175"/>
      <c r="V57" s="1174"/>
      <c r="W57" s="1051"/>
      <c r="X57" s="1175"/>
    </row>
    <row r="58" spans="1:24" ht="16.5" customHeight="1" x14ac:dyDescent="0.15">
      <c r="A58" s="150">
        <v>11</v>
      </c>
      <c r="B58" s="151" t="s">
        <v>3415</v>
      </c>
      <c r="C58" s="152" t="s">
        <v>3411</v>
      </c>
      <c r="D58" s="152" t="s">
        <v>409</v>
      </c>
      <c r="E58" s="152">
        <v>73</v>
      </c>
      <c r="F58" s="456" t="s">
        <v>3461</v>
      </c>
      <c r="G58" s="635"/>
      <c r="H58" s="687"/>
      <c r="I58" s="179"/>
      <c r="J58" s="180"/>
      <c r="K58" s="181"/>
      <c r="L58" s="593">
        <v>10000</v>
      </c>
      <c r="M58" s="594"/>
      <c r="N58" s="158"/>
      <c r="O58" s="159"/>
      <c r="P58" s="160"/>
      <c r="Q58" s="161"/>
      <c r="R58" s="161"/>
      <c r="S58" s="161"/>
      <c r="T58" s="161"/>
      <c r="U58" s="162"/>
      <c r="V58" s="160"/>
      <c r="W58" s="163"/>
      <c r="X58" s="162"/>
    </row>
    <row r="59" spans="1:24" ht="16.5" customHeight="1" x14ac:dyDescent="0.15">
      <c r="A59" s="164"/>
      <c r="B59" s="165"/>
      <c r="C59" s="166"/>
      <c r="D59" s="166"/>
      <c r="E59" s="166"/>
      <c r="F59" s="463">
        <v>10000</v>
      </c>
      <c r="G59" s="634"/>
      <c r="H59" s="688"/>
      <c r="I59" s="168"/>
      <c r="J59" s="169"/>
      <c r="K59" s="170"/>
      <c r="L59" s="595"/>
      <c r="M59" s="596"/>
      <c r="N59" s="183"/>
      <c r="O59" s="174"/>
      <c r="P59" s="175"/>
      <c r="Q59" s="176"/>
      <c r="R59" s="176"/>
      <c r="S59" s="176"/>
      <c r="T59" s="176"/>
      <c r="U59" s="177"/>
      <c r="V59" s="175"/>
      <c r="W59" s="178"/>
      <c r="X59" s="177"/>
    </row>
    <row r="60" spans="1:24" ht="16.5" customHeight="1" x14ac:dyDescent="0.15">
      <c r="A60" s="150">
        <v>11</v>
      </c>
      <c r="B60" s="151">
        <v>19</v>
      </c>
      <c r="C60" s="152" t="s">
        <v>3432</v>
      </c>
      <c r="D60" s="152" t="s">
        <v>729</v>
      </c>
      <c r="E60" s="152"/>
      <c r="F60" s="575" t="s">
        <v>3462</v>
      </c>
      <c r="G60" s="635"/>
      <c r="H60" s="687"/>
      <c r="I60" s="179"/>
      <c r="J60" s="229"/>
      <c r="K60" s="224" t="s">
        <v>3419</v>
      </c>
      <c r="L60" s="593"/>
      <c r="M60" s="594"/>
      <c r="N60" s="158"/>
      <c r="O60" s="159"/>
      <c r="P60" s="160"/>
      <c r="Q60" s="161"/>
      <c r="R60" s="161"/>
      <c r="S60" s="161"/>
      <c r="T60" s="161"/>
      <c r="U60" s="162"/>
      <c r="V60" s="160"/>
      <c r="W60" s="163"/>
      <c r="X60" s="162"/>
    </row>
    <row r="61" spans="1:24" ht="16.5" customHeight="1" x14ac:dyDescent="0.15">
      <c r="A61" s="164"/>
      <c r="B61" s="165"/>
      <c r="C61" s="166"/>
      <c r="D61" s="166"/>
      <c r="E61" s="166"/>
      <c r="F61" s="458"/>
      <c r="G61" s="634"/>
      <c r="H61" s="688"/>
      <c r="I61" s="168"/>
      <c r="J61" s="169"/>
      <c r="K61" s="170"/>
      <c r="L61" s="595"/>
      <c r="M61" s="596"/>
      <c r="N61" s="183"/>
      <c r="O61" s="174"/>
      <c r="P61" s="175"/>
      <c r="Q61" s="176"/>
      <c r="R61" s="176"/>
      <c r="S61" s="176"/>
      <c r="T61" s="176"/>
      <c r="U61" s="177"/>
      <c r="V61" s="175"/>
      <c r="W61" s="178"/>
      <c r="X61" s="177"/>
    </row>
    <row r="62" spans="1:24" ht="16.5" customHeight="1" x14ac:dyDescent="0.15">
      <c r="A62" s="150">
        <v>11</v>
      </c>
      <c r="B62" s="151" t="s">
        <v>3463</v>
      </c>
      <c r="C62" s="152" t="s">
        <v>3432</v>
      </c>
      <c r="D62" s="152" t="s">
        <v>77</v>
      </c>
      <c r="E62" s="152">
        <v>24</v>
      </c>
      <c r="F62" s="436" t="s">
        <v>3464</v>
      </c>
      <c r="G62" s="635"/>
      <c r="H62" s="694"/>
      <c r="I62" s="179"/>
      <c r="J62" s="180"/>
      <c r="K62" s="191"/>
      <c r="L62" s="593">
        <v>50000</v>
      </c>
      <c r="M62" s="594"/>
      <c r="N62" s="158"/>
      <c r="O62" s="159"/>
      <c r="P62" s="160"/>
      <c r="Q62" s="161"/>
      <c r="R62" s="161"/>
      <c r="S62" s="161"/>
      <c r="T62" s="161"/>
      <c r="U62" s="162"/>
      <c r="V62" s="160"/>
      <c r="W62" s="163"/>
      <c r="X62" s="162"/>
    </row>
    <row r="63" spans="1:24" ht="16.5" customHeight="1" x14ac:dyDescent="0.15">
      <c r="A63" s="164"/>
      <c r="B63" s="165"/>
      <c r="C63" s="166"/>
      <c r="D63" s="166"/>
      <c r="E63" s="166"/>
      <c r="F63" s="434" t="s">
        <v>3465</v>
      </c>
      <c r="G63" s="634"/>
      <c r="H63" s="688"/>
      <c r="I63" s="168"/>
      <c r="J63" s="169"/>
      <c r="K63" s="170"/>
      <c r="L63" s="595"/>
      <c r="M63" s="596"/>
      <c r="N63" s="183"/>
      <c r="O63" s="174"/>
      <c r="P63" s="175"/>
      <c r="Q63" s="176"/>
      <c r="R63" s="176"/>
      <c r="S63" s="176"/>
      <c r="T63" s="176"/>
      <c r="U63" s="177"/>
      <c r="V63" s="175"/>
      <c r="W63" s="178"/>
      <c r="X63" s="177"/>
    </row>
    <row r="64" spans="1:24" ht="16.5" customHeight="1" x14ac:dyDescent="0.15">
      <c r="A64" s="150">
        <v>12</v>
      </c>
      <c r="B64" s="151" t="s">
        <v>3466</v>
      </c>
      <c r="C64" s="152" t="s">
        <v>3443</v>
      </c>
      <c r="D64" s="152" t="s">
        <v>142</v>
      </c>
      <c r="E64" s="152">
        <v>40</v>
      </c>
      <c r="F64" s="456" t="s">
        <v>3467</v>
      </c>
      <c r="G64" s="635"/>
      <c r="H64" s="687"/>
      <c r="I64" s="179"/>
      <c r="J64" s="180"/>
      <c r="K64" s="181"/>
      <c r="L64" s="593">
        <v>10000</v>
      </c>
      <c r="M64" s="594"/>
      <c r="N64" s="158"/>
      <c r="O64" s="159"/>
      <c r="P64" s="160"/>
      <c r="Q64" s="161"/>
      <c r="R64" s="161"/>
      <c r="S64" s="161"/>
      <c r="T64" s="161"/>
      <c r="U64" s="162"/>
      <c r="V64" s="160"/>
      <c r="W64" s="163"/>
      <c r="X64" s="162"/>
    </row>
    <row r="65" spans="1:24" ht="16.5" customHeight="1" x14ac:dyDescent="0.15">
      <c r="A65" s="164"/>
      <c r="B65" s="165"/>
      <c r="C65" s="166"/>
      <c r="D65" s="166"/>
      <c r="E65" s="166"/>
      <c r="F65" s="458"/>
      <c r="G65" s="634"/>
      <c r="H65" s="693"/>
      <c r="I65" s="168"/>
      <c r="J65" s="169"/>
      <c r="K65" s="170"/>
      <c r="L65" s="595"/>
      <c r="M65" s="596"/>
      <c r="N65" s="183"/>
      <c r="O65" s="174"/>
      <c r="P65" s="175"/>
      <c r="Q65" s="176"/>
      <c r="R65" s="176"/>
      <c r="S65" s="176"/>
      <c r="T65" s="176"/>
      <c r="U65" s="177"/>
      <c r="V65" s="175"/>
      <c r="W65" s="178"/>
      <c r="X65" s="177"/>
    </row>
    <row r="66" spans="1:24" ht="16.5" customHeight="1" x14ac:dyDescent="0.15">
      <c r="A66" s="150">
        <v>12</v>
      </c>
      <c r="B66" s="151" t="s">
        <v>3468</v>
      </c>
      <c r="C66" s="152" t="s">
        <v>3411</v>
      </c>
      <c r="D66" s="152" t="s">
        <v>142</v>
      </c>
      <c r="E66" s="152">
        <v>71</v>
      </c>
      <c r="F66" s="456" t="s">
        <v>3469</v>
      </c>
      <c r="G66" s="635"/>
      <c r="H66" s="687"/>
      <c r="I66" s="179"/>
      <c r="J66" s="180"/>
      <c r="K66" s="181"/>
      <c r="L66" s="593">
        <v>10000</v>
      </c>
      <c r="M66" s="594"/>
      <c r="N66" s="158"/>
      <c r="O66" s="159"/>
      <c r="P66" s="160"/>
      <c r="Q66" s="161"/>
      <c r="R66" s="161"/>
      <c r="S66" s="161"/>
      <c r="T66" s="161"/>
      <c r="U66" s="162"/>
      <c r="V66" s="160"/>
      <c r="W66" s="163"/>
      <c r="X66" s="162"/>
    </row>
    <row r="67" spans="1:24" ht="16.5" customHeight="1" x14ac:dyDescent="0.15">
      <c r="A67" s="164"/>
      <c r="B67" s="165"/>
      <c r="C67" s="166"/>
      <c r="D67" s="166"/>
      <c r="E67" s="166"/>
      <c r="F67" s="463">
        <v>10000</v>
      </c>
      <c r="G67" s="634"/>
      <c r="H67" s="688"/>
      <c r="I67" s="168"/>
      <c r="J67" s="169"/>
      <c r="K67" s="170"/>
      <c r="L67" s="595"/>
      <c r="M67" s="596"/>
      <c r="N67" s="183"/>
      <c r="O67" s="174"/>
      <c r="P67" s="175"/>
      <c r="Q67" s="176"/>
      <c r="R67" s="176"/>
      <c r="S67" s="176"/>
      <c r="T67" s="176"/>
      <c r="U67" s="177"/>
      <c r="V67" s="175"/>
      <c r="W67" s="178"/>
      <c r="X67" s="177"/>
    </row>
    <row r="68" spans="1:24" ht="16.5" customHeight="1" x14ac:dyDescent="0.15">
      <c r="A68" s="150"/>
      <c r="B68" s="151"/>
      <c r="C68" s="152"/>
      <c r="D68" s="152"/>
      <c r="E68" s="152"/>
      <c r="F68" s="456"/>
      <c r="G68" s="635"/>
      <c r="H68" s="687"/>
      <c r="I68" s="179"/>
      <c r="J68" s="180"/>
      <c r="K68" s="462"/>
      <c r="L68" s="593"/>
      <c r="M68" s="594"/>
      <c r="N68" s="185"/>
      <c r="O68" s="159"/>
      <c r="P68" s="160"/>
      <c r="Q68" s="161"/>
      <c r="R68" s="161"/>
      <c r="S68" s="161"/>
      <c r="T68" s="161"/>
      <c r="U68" s="162"/>
      <c r="V68" s="160"/>
      <c r="W68" s="163"/>
      <c r="X68" s="162"/>
    </row>
    <row r="69" spans="1:24" ht="16.5" customHeight="1" x14ac:dyDescent="0.15">
      <c r="A69" s="164"/>
      <c r="B69" s="165"/>
      <c r="C69" s="166"/>
      <c r="D69" s="166"/>
      <c r="E69" s="166"/>
      <c r="F69" s="463"/>
      <c r="G69" s="634"/>
      <c r="H69" s="688"/>
      <c r="I69" s="465"/>
      <c r="J69" s="466"/>
      <c r="K69" s="467"/>
      <c r="L69" s="595"/>
      <c r="M69" s="596"/>
      <c r="N69" s="183"/>
      <c r="O69" s="174"/>
      <c r="P69" s="230"/>
      <c r="Q69" s="172"/>
      <c r="R69" s="176"/>
      <c r="S69" s="176"/>
      <c r="T69" s="176"/>
      <c r="U69" s="177"/>
      <c r="V69" s="175"/>
      <c r="W69" s="178"/>
      <c r="X69" s="177"/>
    </row>
    <row r="70" spans="1:24" ht="16.5" customHeight="1" x14ac:dyDescent="0.15">
      <c r="A70" s="150"/>
      <c r="B70" s="1076"/>
      <c r="C70" s="152"/>
      <c r="D70" s="152"/>
      <c r="E70" s="152"/>
      <c r="F70" s="574"/>
      <c r="G70" s="635"/>
      <c r="H70" s="687"/>
      <c r="I70" s="179"/>
      <c r="J70" s="180"/>
      <c r="K70" s="157"/>
      <c r="L70" s="593"/>
      <c r="M70" s="594"/>
      <c r="N70" s="158"/>
      <c r="O70" s="159"/>
      <c r="P70" s="160"/>
      <c r="Q70" s="161"/>
      <c r="R70" s="161"/>
      <c r="S70" s="161"/>
      <c r="T70" s="161"/>
      <c r="U70" s="162"/>
      <c r="V70" s="160"/>
      <c r="W70" s="163"/>
      <c r="X70" s="162"/>
    </row>
    <row r="71" spans="1:24" ht="16.5" customHeight="1" x14ac:dyDescent="0.15">
      <c r="A71" s="164"/>
      <c r="B71" s="165"/>
      <c r="C71" s="166"/>
      <c r="D71" s="166"/>
      <c r="E71" s="166"/>
      <c r="F71" s="435"/>
      <c r="G71" s="634"/>
      <c r="H71" s="688"/>
      <c r="I71" s="168"/>
      <c r="J71" s="169"/>
      <c r="K71" s="170"/>
      <c r="L71" s="595"/>
      <c r="M71" s="596"/>
      <c r="N71" s="183"/>
      <c r="O71" s="174"/>
      <c r="P71" s="175"/>
      <c r="Q71" s="176"/>
      <c r="R71" s="176"/>
      <c r="S71" s="176"/>
      <c r="T71" s="176"/>
      <c r="U71" s="177"/>
      <c r="V71" s="175"/>
      <c r="W71" s="178"/>
      <c r="X71" s="177"/>
    </row>
    <row r="72" spans="1:24" ht="16.5" customHeight="1" x14ac:dyDescent="0.15">
      <c r="A72" s="194"/>
      <c r="B72" s="214"/>
      <c r="C72" s="152" t="s">
        <v>3411</v>
      </c>
      <c r="D72" s="152" t="s">
        <v>321</v>
      </c>
      <c r="E72" s="215">
        <v>52</v>
      </c>
      <c r="F72" s="1195" t="s">
        <v>3394</v>
      </c>
      <c r="G72" s="636"/>
      <c r="H72" s="689"/>
      <c r="I72" s="179"/>
      <c r="J72" s="180"/>
      <c r="K72" s="224"/>
      <c r="L72" s="599">
        <v>10000</v>
      </c>
      <c r="M72" s="600"/>
      <c r="N72" s="185"/>
      <c r="O72" s="193"/>
      <c r="P72" s="198"/>
      <c r="Q72" s="196"/>
      <c r="R72" s="196"/>
      <c r="S72" s="196"/>
      <c r="T72" s="196"/>
      <c r="U72" s="197"/>
      <c r="V72" s="198"/>
      <c r="W72" s="199"/>
      <c r="X72" s="197"/>
    </row>
    <row r="73" spans="1:24" ht="16.5" customHeight="1" x14ac:dyDescent="0.15">
      <c r="A73" s="194"/>
      <c r="B73" s="214"/>
      <c r="C73" s="215"/>
      <c r="D73" s="215"/>
      <c r="E73" s="215"/>
      <c r="F73" s="441"/>
      <c r="G73" s="636"/>
      <c r="H73" s="689"/>
      <c r="I73" s="223"/>
      <c r="J73" s="229"/>
      <c r="K73" s="224"/>
      <c r="L73" s="599"/>
      <c r="M73" s="600"/>
      <c r="N73" s="185"/>
      <c r="O73" s="193"/>
      <c r="P73" s="198"/>
      <c r="Q73" s="196"/>
      <c r="R73" s="196"/>
      <c r="S73" s="196"/>
      <c r="T73" s="196"/>
      <c r="U73" s="197"/>
      <c r="V73" s="198"/>
      <c r="W73" s="199"/>
      <c r="X73" s="197"/>
    </row>
    <row r="74" spans="1:24" ht="16.5" customHeight="1" x14ac:dyDescent="0.15">
      <c r="A74" s="1036"/>
      <c r="B74" s="1070"/>
      <c r="C74" s="1037" t="s">
        <v>3411</v>
      </c>
      <c r="D74" s="1072" t="s">
        <v>321</v>
      </c>
      <c r="E74" s="1037">
        <v>51</v>
      </c>
      <c r="F74" s="1196" t="s">
        <v>3470</v>
      </c>
      <c r="G74" s="1062"/>
      <c r="H74" s="1066"/>
      <c r="I74" s="1068"/>
      <c r="J74" s="1063"/>
      <c r="K74" s="1038"/>
      <c r="L74" s="1052">
        <v>50000</v>
      </c>
      <c r="M74" s="1058"/>
      <c r="N74" s="1039"/>
      <c r="O74" s="1060"/>
      <c r="P74" s="1040"/>
      <c r="Q74" s="1054"/>
      <c r="R74" s="1056"/>
      <c r="S74" s="1040"/>
      <c r="T74" s="1056"/>
      <c r="U74" s="1040"/>
      <c r="V74" s="1046"/>
      <c r="W74" s="1050"/>
      <c r="X74" s="1047"/>
    </row>
    <row r="75" spans="1:24" ht="16.5" customHeight="1" x14ac:dyDescent="0.15">
      <c r="A75" s="1041"/>
      <c r="B75" s="1071"/>
      <c r="C75" s="1042"/>
      <c r="D75" s="1073"/>
      <c r="E75" s="1042"/>
      <c r="F75" s="1075"/>
      <c r="G75" s="1064"/>
      <c r="H75" s="1067"/>
      <c r="I75" s="1069"/>
      <c r="J75" s="1065"/>
      <c r="K75" s="1043"/>
      <c r="L75" s="1053"/>
      <c r="M75" s="1059"/>
      <c r="N75" s="1044"/>
      <c r="O75" s="1061"/>
      <c r="P75" s="1045"/>
      <c r="Q75" s="1055"/>
      <c r="R75" s="1057"/>
      <c r="S75" s="1045"/>
      <c r="T75" s="1057"/>
      <c r="U75" s="1045"/>
      <c r="V75" s="1048"/>
      <c r="W75" s="1051"/>
      <c r="X75" s="1049"/>
    </row>
    <row r="76" spans="1:24" ht="16.5" customHeight="1" x14ac:dyDescent="0.15">
      <c r="A76" s="194"/>
      <c r="B76" s="214"/>
      <c r="C76" s="215"/>
      <c r="D76" s="215" t="s">
        <v>142</v>
      </c>
      <c r="E76" s="215"/>
      <c r="F76" s="457" t="s">
        <v>3471</v>
      </c>
      <c r="G76" s="636"/>
      <c r="H76" s="689"/>
      <c r="I76" s="223"/>
      <c r="J76" s="229"/>
      <c r="K76" s="213"/>
      <c r="L76" s="599">
        <v>30000</v>
      </c>
      <c r="M76" s="600"/>
      <c r="N76" s="185"/>
      <c r="O76" s="193"/>
      <c r="P76" s="198"/>
      <c r="Q76" s="196"/>
      <c r="R76" s="196"/>
      <c r="S76" s="196"/>
      <c r="T76" s="196"/>
      <c r="U76" s="197"/>
      <c r="V76" s="198"/>
      <c r="W76" s="199"/>
      <c r="X76" s="197"/>
    </row>
    <row r="77" spans="1:24" ht="16.5" customHeight="1" thickBot="1" x14ac:dyDescent="0.2">
      <c r="A77" s="164"/>
      <c r="B77" s="165"/>
      <c r="C77" s="166"/>
      <c r="D77" s="166"/>
      <c r="E77" s="166"/>
      <c r="F77" s="463">
        <v>30000</v>
      </c>
      <c r="G77" s="634"/>
      <c r="H77" s="688"/>
      <c r="I77" s="168"/>
      <c r="J77" s="169"/>
      <c r="K77" s="226"/>
      <c r="L77" s="595"/>
      <c r="M77" s="596"/>
      <c r="N77" s="183"/>
      <c r="O77" s="174"/>
      <c r="P77" s="175"/>
      <c r="Q77" s="176"/>
      <c r="R77" s="176"/>
      <c r="S77" s="176"/>
      <c r="T77" s="176"/>
      <c r="U77" s="177"/>
      <c r="V77" s="175"/>
      <c r="W77" s="178"/>
      <c r="X77" s="177"/>
    </row>
    <row r="78" spans="1:24" ht="16.5" customHeight="1" thickBot="1" x14ac:dyDescent="0.2">
      <c r="A78" s="1225" t="s">
        <v>3261</v>
      </c>
      <c r="B78" s="1226"/>
      <c r="C78" s="1227" t="s">
        <v>899</v>
      </c>
      <c r="D78" s="1230" t="s">
        <v>900</v>
      </c>
      <c r="E78" s="839"/>
      <c r="F78" s="1233" t="s">
        <v>901</v>
      </c>
      <c r="G78" s="1236" t="s">
        <v>1924</v>
      </c>
      <c r="H78" s="1239" t="s">
        <v>903</v>
      </c>
      <c r="I78" s="582"/>
      <c r="J78" s="583"/>
      <c r="K78" s="1242" t="s">
        <v>904</v>
      </c>
      <c r="L78" s="1245" t="s">
        <v>3113</v>
      </c>
      <c r="M78" s="590" t="s">
        <v>906</v>
      </c>
      <c r="N78" s="136">
        <f>M80+N80</f>
        <v>0</v>
      </c>
      <c r="O78" s="1247" t="s">
        <v>907</v>
      </c>
      <c r="P78" s="1207" t="s">
        <v>908</v>
      </c>
      <c r="Q78" s="1209" t="s">
        <v>909</v>
      </c>
      <c r="R78" s="1211" t="s">
        <v>910</v>
      </c>
      <c r="S78" s="138" t="s">
        <v>910</v>
      </c>
      <c r="T78" s="1211" t="s">
        <v>911</v>
      </c>
      <c r="U78" s="1213" t="s">
        <v>912</v>
      </c>
      <c r="V78" s="1215" t="s">
        <v>913</v>
      </c>
      <c r="W78" s="1217" t="s">
        <v>914</v>
      </c>
      <c r="X78" s="1219" t="s">
        <v>915</v>
      </c>
    </row>
    <row r="79" spans="1:24" ht="16.5" customHeight="1" x14ac:dyDescent="0.15">
      <c r="A79" s="1221" t="s">
        <v>916</v>
      </c>
      <c r="B79" s="1223" t="s">
        <v>917</v>
      </c>
      <c r="C79" s="1228"/>
      <c r="D79" s="1231"/>
      <c r="E79" s="840" t="s">
        <v>2578</v>
      </c>
      <c r="F79" s="1234"/>
      <c r="G79" s="1237"/>
      <c r="H79" s="1240"/>
      <c r="I79" s="584" t="s">
        <v>918</v>
      </c>
      <c r="J79" s="585" t="s">
        <v>919</v>
      </c>
      <c r="K79" s="1243"/>
      <c r="L79" s="1246"/>
      <c r="M79" s="591" t="s">
        <v>920</v>
      </c>
      <c r="N79" s="143" t="s">
        <v>921</v>
      </c>
      <c r="O79" s="1248"/>
      <c r="P79" s="1208"/>
      <c r="Q79" s="1210"/>
      <c r="R79" s="1212"/>
      <c r="S79" s="142" t="s">
        <v>922</v>
      </c>
      <c r="T79" s="1212"/>
      <c r="U79" s="1214"/>
      <c r="V79" s="1216"/>
      <c r="W79" s="1218"/>
      <c r="X79" s="1220"/>
    </row>
    <row r="80" spans="1:24" ht="16.5" customHeight="1" thickBot="1" x14ac:dyDescent="0.2">
      <c r="A80" s="1222"/>
      <c r="B80" s="1224"/>
      <c r="C80" s="1229"/>
      <c r="D80" s="1232"/>
      <c r="E80" s="841"/>
      <c r="F80" s="1235"/>
      <c r="G80" s="1238"/>
      <c r="H80" s="1241"/>
      <c r="I80" s="586" t="s">
        <v>923</v>
      </c>
      <c r="J80" s="587" t="s">
        <v>924</v>
      </c>
      <c r="K80" s="1244"/>
      <c r="L80" s="592">
        <f>SUM(L81:L153)</f>
        <v>810000</v>
      </c>
      <c r="M80" s="592">
        <f>SUM(M81:M153)</f>
        <v>650000</v>
      </c>
      <c r="N80" s="592">
        <f>SUM(N81:N153)</f>
        <v>-650000</v>
      </c>
      <c r="O80" s="630">
        <f t="shared" ref="O80:X80" si="1">SUM(O83:O153)</f>
        <v>0</v>
      </c>
      <c r="P80" s="592">
        <f t="shared" si="1"/>
        <v>0</v>
      </c>
      <c r="Q80" s="592">
        <f t="shared" si="1"/>
        <v>0</v>
      </c>
      <c r="R80" s="592">
        <f t="shared" si="1"/>
        <v>0</v>
      </c>
      <c r="S80" s="592">
        <f t="shared" si="1"/>
        <v>0</v>
      </c>
      <c r="T80" s="592">
        <f t="shared" si="1"/>
        <v>436700</v>
      </c>
      <c r="U80" s="630">
        <f t="shared" si="1"/>
        <v>0</v>
      </c>
      <c r="V80" s="592">
        <f t="shared" si="1"/>
        <v>1054500</v>
      </c>
      <c r="W80" s="592">
        <f t="shared" si="1"/>
        <v>0</v>
      </c>
      <c r="X80" s="630">
        <f t="shared" si="1"/>
        <v>0</v>
      </c>
    </row>
    <row r="81" spans="1:24" ht="16.5" customHeight="1" x14ac:dyDescent="0.15">
      <c r="A81" s="150">
        <v>1</v>
      </c>
      <c r="B81" s="151" t="s">
        <v>3264</v>
      </c>
      <c r="C81" s="152" t="s">
        <v>931</v>
      </c>
      <c r="D81" s="152" t="s">
        <v>32</v>
      </c>
      <c r="E81" s="215">
        <v>71</v>
      </c>
      <c r="F81" s="456" t="s">
        <v>3263</v>
      </c>
      <c r="G81" s="633"/>
      <c r="H81" s="687">
        <v>44573</v>
      </c>
      <c r="I81" s="155"/>
      <c r="J81" s="156"/>
      <c r="K81" s="157"/>
      <c r="L81" s="593">
        <v>10000</v>
      </c>
      <c r="M81" s="594">
        <v>10000</v>
      </c>
      <c r="N81" s="158">
        <v>-10000</v>
      </c>
      <c r="O81" s="159"/>
      <c r="P81" s="160"/>
      <c r="Q81" s="161"/>
      <c r="R81" s="161"/>
      <c r="S81" s="161"/>
      <c r="T81" s="161"/>
      <c r="U81" s="162"/>
      <c r="V81" s="160">
        <v>10000</v>
      </c>
      <c r="W81" s="163"/>
      <c r="X81" s="162"/>
    </row>
    <row r="82" spans="1:24" ht="16.5" customHeight="1" x14ac:dyDescent="0.15">
      <c r="A82" s="1081"/>
      <c r="B82" s="1082"/>
      <c r="C82" s="166"/>
      <c r="D82" s="166"/>
      <c r="E82" s="166"/>
      <c r="F82" s="434"/>
      <c r="G82" s="634"/>
      <c r="H82" s="688"/>
      <c r="I82" s="168"/>
      <c r="J82" s="169"/>
      <c r="K82" s="170"/>
      <c r="L82" s="595"/>
      <c r="M82" s="596"/>
      <c r="N82" s="173" t="s">
        <v>3384</v>
      </c>
      <c r="O82" s="174"/>
      <c r="P82" s="175"/>
      <c r="Q82" s="176"/>
      <c r="R82" s="176"/>
      <c r="S82" s="176"/>
      <c r="T82" s="176"/>
      <c r="U82" s="177"/>
      <c r="V82" s="175"/>
      <c r="W82" s="178"/>
      <c r="X82" s="177"/>
    </row>
    <row r="83" spans="1:24" ht="16.5" customHeight="1" x14ac:dyDescent="0.15">
      <c r="A83" s="1083">
        <v>1</v>
      </c>
      <c r="B83" s="1084" t="s">
        <v>3265</v>
      </c>
      <c r="C83" s="152" t="s">
        <v>926</v>
      </c>
      <c r="D83" s="152" t="s">
        <v>73</v>
      </c>
      <c r="E83" s="215">
        <v>11</v>
      </c>
      <c r="F83" s="433" t="s">
        <v>3236</v>
      </c>
      <c r="G83" s="633"/>
      <c r="H83" s="687"/>
      <c r="I83" s="155"/>
      <c r="J83" s="156"/>
      <c r="K83" s="157"/>
      <c r="L83" s="593">
        <v>30000</v>
      </c>
      <c r="M83" s="594"/>
      <c r="N83" s="158"/>
      <c r="O83" s="159"/>
      <c r="P83" s="160"/>
      <c r="Q83" s="161"/>
      <c r="R83" s="161"/>
      <c r="S83" s="161"/>
      <c r="T83" s="161"/>
      <c r="U83" s="162"/>
      <c r="V83" s="160"/>
      <c r="W83" s="163"/>
      <c r="X83" s="162"/>
    </row>
    <row r="84" spans="1:24" ht="16.5" customHeight="1" x14ac:dyDescent="0.15">
      <c r="A84" s="1098">
        <v>3</v>
      </c>
      <c r="B84" s="1099" t="s">
        <v>3268</v>
      </c>
      <c r="C84" s="166"/>
      <c r="D84" s="166"/>
      <c r="E84" s="166"/>
      <c r="F84" s="434" t="s">
        <v>3266</v>
      </c>
      <c r="G84" s="634"/>
      <c r="H84" s="688"/>
      <c r="I84" s="168"/>
      <c r="J84" s="169"/>
      <c r="K84" s="170"/>
      <c r="L84" s="595"/>
      <c r="M84" s="596"/>
      <c r="N84" s="173"/>
      <c r="O84" s="174"/>
      <c r="P84" s="175"/>
      <c r="Q84" s="176"/>
      <c r="R84" s="176"/>
      <c r="S84" s="176"/>
      <c r="T84" s="176"/>
      <c r="U84" s="177"/>
      <c r="V84" s="175"/>
      <c r="W84" s="178"/>
      <c r="X84" s="177"/>
    </row>
    <row r="85" spans="1:24" ht="16.5" customHeight="1" x14ac:dyDescent="0.15">
      <c r="A85" s="150">
        <v>2</v>
      </c>
      <c r="B85" s="151"/>
      <c r="C85" s="152" t="s">
        <v>1041</v>
      </c>
      <c r="D85" s="152" t="s">
        <v>935</v>
      </c>
      <c r="E85" s="152">
        <v>12</v>
      </c>
      <c r="F85" s="436" t="s">
        <v>3125</v>
      </c>
      <c r="G85" s="635"/>
      <c r="H85" s="692"/>
      <c r="I85" s="179"/>
      <c r="J85" s="180"/>
      <c r="K85" s="181"/>
      <c r="L85" s="593">
        <v>10000</v>
      </c>
      <c r="M85" s="594"/>
      <c r="N85" s="158"/>
      <c r="O85" s="159"/>
      <c r="P85" s="160"/>
      <c r="Q85" s="161"/>
      <c r="R85" s="161"/>
      <c r="S85" s="161"/>
      <c r="T85" s="161"/>
      <c r="U85" s="162"/>
      <c r="V85" s="160"/>
      <c r="W85" s="163"/>
      <c r="X85" s="162"/>
    </row>
    <row r="86" spans="1:24" ht="16.5" customHeight="1" x14ac:dyDescent="0.15">
      <c r="A86" s="164"/>
      <c r="B86" s="165"/>
      <c r="C86" s="166"/>
      <c r="D86" s="166" t="s">
        <v>3267</v>
      </c>
      <c r="E86" s="166"/>
      <c r="F86" s="435"/>
      <c r="G86" s="634"/>
      <c r="H86" s="688"/>
      <c r="I86" s="168"/>
      <c r="J86" s="169"/>
      <c r="K86" s="631"/>
      <c r="L86" s="597"/>
      <c r="M86" s="596"/>
      <c r="N86" s="173"/>
      <c r="O86" s="174"/>
      <c r="P86" s="175"/>
      <c r="Q86" s="176"/>
      <c r="R86" s="176"/>
      <c r="S86" s="176"/>
      <c r="T86" s="176"/>
      <c r="U86" s="177"/>
      <c r="V86" s="175"/>
      <c r="W86" s="178"/>
      <c r="X86" s="177"/>
    </row>
    <row r="87" spans="1:24" ht="16.5" customHeight="1" x14ac:dyDescent="0.15">
      <c r="A87" s="150">
        <v>2</v>
      </c>
      <c r="B87" s="151" t="s">
        <v>3268</v>
      </c>
      <c r="C87" s="152" t="s">
        <v>3269</v>
      </c>
      <c r="D87" s="152" t="s">
        <v>1521</v>
      </c>
      <c r="E87" s="152">
        <v>31</v>
      </c>
      <c r="F87" s="1020" t="s">
        <v>3237</v>
      </c>
      <c r="G87" s="635"/>
      <c r="H87" s="687">
        <v>44617</v>
      </c>
      <c r="I87" s="179"/>
      <c r="J87" s="180"/>
      <c r="K87" s="184"/>
      <c r="L87" s="593">
        <v>30000</v>
      </c>
      <c r="M87" s="594">
        <v>30000</v>
      </c>
      <c r="N87" s="185">
        <v>-30000</v>
      </c>
      <c r="O87" s="159"/>
      <c r="P87" s="160"/>
      <c r="Q87" s="161"/>
      <c r="R87" s="161"/>
      <c r="S87" s="161"/>
      <c r="T87" s="161">
        <v>10400</v>
      </c>
      <c r="U87" s="162"/>
      <c r="V87" s="160">
        <v>40400</v>
      </c>
      <c r="W87" s="163"/>
      <c r="X87" s="162"/>
    </row>
    <row r="88" spans="1:24" ht="16.5" customHeight="1" x14ac:dyDescent="0.15">
      <c r="A88" s="164"/>
      <c r="B88" s="165"/>
      <c r="C88" s="166"/>
      <c r="D88" s="166"/>
      <c r="E88" s="166"/>
      <c r="F88" s="457"/>
      <c r="G88" s="634"/>
      <c r="H88" s="688"/>
      <c r="I88" s="168"/>
      <c r="J88" s="225"/>
      <c r="K88" s="182"/>
      <c r="L88" s="595"/>
      <c r="M88" s="596"/>
      <c r="N88" s="173" t="s">
        <v>3384</v>
      </c>
      <c r="O88" s="174"/>
      <c r="P88" s="175"/>
      <c r="Q88" s="176"/>
      <c r="R88" s="176"/>
      <c r="S88" s="176"/>
      <c r="T88" s="176"/>
      <c r="U88" s="177"/>
      <c r="V88" s="175"/>
      <c r="W88" s="178"/>
      <c r="X88" s="177"/>
    </row>
    <row r="89" spans="1:24" ht="16.5" customHeight="1" x14ac:dyDescent="0.15">
      <c r="A89" s="1088">
        <v>3</v>
      </c>
      <c r="B89" s="1089" t="s">
        <v>3268</v>
      </c>
      <c r="C89" s="1090" t="s">
        <v>926</v>
      </c>
      <c r="D89" s="1090" t="s">
        <v>73</v>
      </c>
      <c r="E89" s="1090">
        <v>14</v>
      </c>
      <c r="F89" s="1091" t="s">
        <v>3294</v>
      </c>
      <c r="G89" s="635"/>
      <c r="H89" s="687"/>
      <c r="I89" s="179"/>
      <c r="J89" s="180"/>
      <c r="K89" s="184"/>
      <c r="L89" s="593">
        <v>10000</v>
      </c>
      <c r="M89" s="594"/>
      <c r="N89" s="158"/>
      <c r="O89" s="159"/>
      <c r="P89" s="160"/>
      <c r="Q89" s="161"/>
      <c r="R89" s="161"/>
      <c r="S89" s="161"/>
      <c r="T89" s="161"/>
      <c r="U89" s="162"/>
      <c r="V89" s="943"/>
      <c r="W89" s="163"/>
      <c r="X89" s="162"/>
    </row>
    <row r="90" spans="1:24" ht="16.5" customHeight="1" x14ac:dyDescent="0.15">
      <c r="A90" s="1085"/>
      <c r="B90" s="1086"/>
      <c r="C90" s="1087"/>
      <c r="D90" s="1087"/>
      <c r="E90" s="1087"/>
      <c r="F90" s="1092" t="s">
        <v>3295</v>
      </c>
      <c r="G90" s="634"/>
      <c r="H90" s="688"/>
      <c r="I90" s="168"/>
      <c r="J90" s="169"/>
      <c r="K90" s="182"/>
      <c r="L90" s="595"/>
      <c r="M90" s="596"/>
      <c r="N90" s="183"/>
      <c r="O90" s="174"/>
      <c r="P90" s="175"/>
      <c r="Q90" s="176"/>
      <c r="R90" s="176"/>
      <c r="S90" s="176"/>
      <c r="T90" s="176"/>
      <c r="U90" s="177"/>
      <c r="V90" s="175"/>
      <c r="W90" s="178"/>
      <c r="X90" s="177"/>
    </row>
    <row r="91" spans="1:24" ht="16.5" customHeight="1" x14ac:dyDescent="0.15">
      <c r="A91" s="1028">
        <v>3</v>
      </c>
      <c r="B91" s="1029">
        <v>27</v>
      </c>
      <c r="C91" s="215" t="s">
        <v>931</v>
      </c>
      <c r="D91" s="215" t="s">
        <v>4</v>
      </c>
      <c r="E91" s="215"/>
      <c r="F91" s="575" t="s">
        <v>3296</v>
      </c>
      <c r="G91" s="635"/>
      <c r="H91" s="687"/>
      <c r="I91" s="190"/>
      <c r="J91" s="140"/>
      <c r="K91" s="191" t="s">
        <v>1925</v>
      </c>
      <c r="L91" s="593"/>
      <c r="M91" s="594"/>
      <c r="N91" s="185"/>
      <c r="O91" s="159"/>
      <c r="P91" s="186"/>
      <c r="Q91" s="138"/>
      <c r="R91" s="161"/>
      <c r="S91" s="161"/>
      <c r="T91" s="161"/>
      <c r="U91" s="162"/>
      <c r="V91" s="160"/>
      <c r="W91" s="163"/>
      <c r="X91" s="162"/>
    </row>
    <row r="92" spans="1:24" ht="16.5" customHeight="1" x14ac:dyDescent="0.15">
      <c r="A92" s="164"/>
      <c r="B92" s="165"/>
      <c r="C92" s="215"/>
      <c r="D92" s="215"/>
      <c r="E92" s="215"/>
      <c r="F92" s="441"/>
      <c r="G92" s="636"/>
      <c r="H92" s="689"/>
      <c r="I92" s="1021"/>
      <c r="J92" s="229"/>
      <c r="K92" s="224"/>
      <c r="L92" s="595"/>
      <c r="M92" s="598"/>
      <c r="N92" s="173"/>
      <c r="O92" s="174"/>
      <c r="P92" s="175"/>
      <c r="Q92" s="176"/>
      <c r="R92" s="176"/>
      <c r="S92" s="176"/>
      <c r="T92" s="176"/>
      <c r="U92" s="177"/>
      <c r="V92" s="175"/>
      <c r="W92" s="178"/>
      <c r="X92" s="177"/>
    </row>
    <row r="93" spans="1:24" ht="16.5" customHeight="1" x14ac:dyDescent="0.15">
      <c r="A93" s="1030">
        <v>4</v>
      </c>
      <c r="B93" s="1031">
        <v>17</v>
      </c>
      <c r="C93" s="152" t="s">
        <v>931</v>
      </c>
      <c r="D93" s="152" t="s">
        <v>4</v>
      </c>
      <c r="E93" s="152"/>
      <c r="F93" s="575" t="s">
        <v>3297</v>
      </c>
      <c r="G93" s="635"/>
      <c r="H93" s="687"/>
      <c r="I93" s="1023"/>
      <c r="J93" s="135"/>
      <c r="K93" s="1024" t="s">
        <v>1925</v>
      </c>
      <c r="L93" s="599"/>
      <c r="M93" s="600"/>
      <c r="N93" s="185"/>
      <c r="O93" s="193"/>
      <c r="P93" s="194"/>
      <c r="Q93" s="195"/>
      <c r="R93" s="196"/>
      <c r="S93" s="196"/>
      <c r="T93" s="196"/>
      <c r="U93" s="197"/>
      <c r="V93" s="198"/>
      <c r="W93" s="199"/>
      <c r="X93" s="197"/>
    </row>
    <row r="94" spans="1:24" ht="16.5" customHeight="1" x14ac:dyDescent="0.15">
      <c r="A94" s="194"/>
      <c r="B94" s="214"/>
      <c r="C94" s="166"/>
      <c r="D94" s="166"/>
      <c r="E94" s="166"/>
      <c r="F94" s="435"/>
      <c r="G94" s="634"/>
      <c r="H94" s="688"/>
      <c r="I94" s="1025"/>
      <c r="J94" s="169"/>
      <c r="K94" s="170"/>
      <c r="L94" s="599"/>
      <c r="M94" s="600"/>
      <c r="N94" s="185"/>
      <c r="O94" s="193"/>
      <c r="P94" s="198"/>
      <c r="Q94" s="196"/>
      <c r="R94" s="196"/>
      <c r="S94" s="196"/>
      <c r="T94" s="196"/>
      <c r="U94" s="197"/>
      <c r="V94" s="198"/>
      <c r="W94" s="199"/>
      <c r="X94" s="197"/>
    </row>
    <row r="95" spans="1:24" ht="16.5" customHeight="1" x14ac:dyDescent="0.15">
      <c r="A95" s="1027">
        <v>4</v>
      </c>
      <c r="B95" s="1026" t="s">
        <v>3272</v>
      </c>
      <c r="C95" s="215" t="s">
        <v>931</v>
      </c>
      <c r="D95" s="215" t="s">
        <v>73</v>
      </c>
      <c r="E95" s="215">
        <v>13</v>
      </c>
      <c r="F95" s="433" t="s">
        <v>3270</v>
      </c>
      <c r="G95" s="636"/>
      <c r="H95" s="691">
        <v>44925</v>
      </c>
      <c r="I95" s="1022"/>
      <c r="J95" s="156"/>
      <c r="K95" s="191"/>
      <c r="L95" s="1019">
        <v>20000</v>
      </c>
      <c r="M95" s="594">
        <v>20000</v>
      </c>
      <c r="N95" s="158">
        <v>-20000</v>
      </c>
      <c r="O95" s="159"/>
      <c r="P95" s="160"/>
      <c r="Q95" s="161"/>
      <c r="R95" s="161"/>
      <c r="S95" s="161"/>
      <c r="T95" s="161">
        <v>52800</v>
      </c>
      <c r="U95" s="162"/>
      <c r="V95" s="160">
        <v>72800</v>
      </c>
      <c r="W95" s="163"/>
      <c r="X95" s="162"/>
    </row>
    <row r="96" spans="1:24" ht="16.5" customHeight="1" x14ac:dyDescent="0.15">
      <c r="A96" s="164"/>
      <c r="B96" s="165"/>
      <c r="C96" s="166"/>
      <c r="D96" s="166"/>
      <c r="E96" s="166"/>
      <c r="F96" s="434" t="s">
        <v>3271</v>
      </c>
      <c r="G96" s="634"/>
      <c r="H96" s="688"/>
      <c r="I96" s="168"/>
      <c r="J96" s="169"/>
      <c r="K96" s="170"/>
      <c r="L96" s="595"/>
      <c r="M96" s="596"/>
      <c r="N96" s="183" t="s">
        <v>3496</v>
      </c>
      <c r="O96" s="174"/>
      <c r="P96" s="175"/>
      <c r="Q96" s="176"/>
      <c r="R96" s="176"/>
      <c r="S96" s="176"/>
      <c r="T96" s="176"/>
      <c r="U96" s="177"/>
      <c r="V96" s="175"/>
      <c r="W96" s="178"/>
      <c r="X96" s="177"/>
    </row>
    <row r="97" spans="1:24" ht="16.5" customHeight="1" x14ac:dyDescent="0.15">
      <c r="A97" s="194">
        <v>5</v>
      </c>
      <c r="B97" s="214" t="s">
        <v>952</v>
      </c>
      <c r="C97" s="215" t="s">
        <v>931</v>
      </c>
      <c r="D97" s="215" t="s">
        <v>956</v>
      </c>
      <c r="E97" s="215">
        <v>32</v>
      </c>
      <c r="F97" s="457" t="s">
        <v>3242</v>
      </c>
      <c r="G97" s="636"/>
      <c r="H97" s="691">
        <v>44746</v>
      </c>
      <c r="I97" s="179"/>
      <c r="J97" s="180"/>
      <c r="K97" s="157"/>
      <c r="L97" s="599">
        <v>50000</v>
      </c>
      <c r="M97" s="600">
        <v>50000</v>
      </c>
      <c r="N97" s="185">
        <v>-50000</v>
      </c>
      <c r="O97" s="193"/>
      <c r="P97" s="198"/>
      <c r="Q97" s="196"/>
      <c r="R97" s="196"/>
      <c r="S97" s="196"/>
      <c r="T97" s="196">
        <v>6400</v>
      </c>
      <c r="U97" s="197"/>
      <c r="V97" s="198">
        <v>56400</v>
      </c>
      <c r="W97" s="199"/>
      <c r="X97" s="197"/>
    </row>
    <row r="98" spans="1:24" ht="16.5" customHeight="1" x14ac:dyDescent="0.15">
      <c r="A98" s="164"/>
      <c r="B98" s="165"/>
      <c r="C98" s="166"/>
      <c r="D98" s="166"/>
      <c r="E98" s="166"/>
      <c r="F98" s="458"/>
      <c r="G98" s="634"/>
      <c r="H98" s="688"/>
      <c r="I98" s="168"/>
      <c r="J98" s="169"/>
      <c r="K98" s="170"/>
      <c r="L98" s="595"/>
      <c r="M98" s="596"/>
      <c r="N98" s="173" t="s">
        <v>3384</v>
      </c>
      <c r="O98" s="193"/>
      <c r="P98" s="175"/>
      <c r="Q98" s="176"/>
      <c r="R98" s="176"/>
      <c r="S98" s="176"/>
      <c r="T98" s="176"/>
      <c r="U98" s="177"/>
      <c r="V98" s="175"/>
      <c r="W98" s="178"/>
      <c r="X98" s="177"/>
    </row>
    <row r="99" spans="1:24" ht="16.5" customHeight="1" x14ac:dyDescent="0.15">
      <c r="A99" s="194">
        <v>5</v>
      </c>
      <c r="B99" s="214" t="s">
        <v>3273</v>
      </c>
      <c r="C99" s="215" t="s">
        <v>931</v>
      </c>
      <c r="D99" s="215" t="s">
        <v>956</v>
      </c>
      <c r="E99" s="215">
        <v>33</v>
      </c>
      <c r="F99" s="457" t="s">
        <v>3128</v>
      </c>
      <c r="G99" s="636"/>
      <c r="H99" s="691">
        <v>44746</v>
      </c>
      <c r="I99" s="179"/>
      <c r="J99" s="180"/>
      <c r="K99" s="157"/>
      <c r="L99" s="599">
        <v>50000</v>
      </c>
      <c r="M99" s="600">
        <v>50000</v>
      </c>
      <c r="N99" s="216">
        <v>-50000</v>
      </c>
      <c r="O99" s="217"/>
      <c r="P99" s="218"/>
      <c r="Q99" s="196"/>
      <c r="R99" s="196"/>
      <c r="S99" s="196"/>
      <c r="T99" s="196">
        <v>3200</v>
      </c>
      <c r="U99" s="197"/>
      <c r="V99" s="198">
        <v>53200</v>
      </c>
      <c r="W99" s="199"/>
      <c r="X99" s="197"/>
    </row>
    <row r="100" spans="1:24" ht="16.5" customHeight="1" x14ac:dyDescent="0.15">
      <c r="A100" s="164"/>
      <c r="B100" s="165"/>
      <c r="C100" s="166"/>
      <c r="D100" s="166"/>
      <c r="E100" s="166"/>
      <c r="F100" s="435"/>
      <c r="G100" s="634"/>
      <c r="H100" s="688"/>
      <c r="I100" s="168"/>
      <c r="J100" s="169"/>
      <c r="K100" s="170"/>
      <c r="L100" s="595"/>
      <c r="M100" s="596"/>
      <c r="N100" s="173" t="s">
        <v>3384</v>
      </c>
      <c r="O100" s="220"/>
      <c r="P100" s="171"/>
      <c r="Q100" s="176"/>
      <c r="R100" s="176"/>
      <c r="S100" s="172"/>
      <c r="T100" s="176"/>
      <c r="U100" s="177"/>
      <c r="V100" s="175"/>
      <c r="W100" s="178"/>
      <c r="X100" s="177"/>
    </row>
    <row r="101" spans="1:24" ht="16.5" customHeight="1" x14ac:dyDescent="0.15">
      <c r="A101" s="150">
        <v>5</v>
      </c>
      <c r="B101" s="151" t="s">
        <v>3273</v>
      </c>
      <c r="C101" s="215" t="s">
        <v>926</v>
      </c>
      <c r="D101" s="152" t="s">
        <v>73</v>
      </c>
      <c r="E101" s="152">
        <v>17</v>
      </c>
      <c r="F101" s="436" t="s">
        <v>3309</v>
      </c>
      <c r="G101" s="635"/>
      <c r="H101" s="687">
        <v>44925</v>
      </c>
      <c r="I101" s="155"/>
      <c r="J101" s="156"/>
      <c r="K101" s="157"/>
      <c r="L101" s="593">
        <v>10000</v>
      </c>
      <c r="M101" s="594">
        <v>10000</v>
      </c>
      <c r="N101" s="158">
        <v>-10000</v>
      </c>
      <c r="O101" s="270"/>
      <c r="P101" s="198"/>
      <c r="Q101" s="196"/>
      <c r="R101" s="196"/>
      <c r="S101" s="196"/>
      <c r="T101" s="196">
        <v>10400</v>
      </c>
      <c r="U101" s="197"/>
      <c r="V101" s="198">
        <v>20400</v>
      </c>
      <c r="W101" s="199"/>
      <c r="X101" s="197"/>
    </row>
    <row r="102" spans="1:24" ht="16.5" customHeight="1" x14ac:dyDescent="0.15">
      <c r="A102" s="164"/>
      <c r="B102" s="165"/>
      <c r="C102" s="166"/>
      <c r="D102" s="166"/>
      <c r="E102" s="166"/>
      <c r="F102" s="434"/>
      <c r="G102" s="634"/>
      <c r="H102" s="688"/>
      <c r="I102" s="168"/>
      <c r="J102" s="169"/>
      <c r="K102" s="170"/>
      <c r="L102" s="595"/>
      <c r="M102" s="596"/>
      <c r="N102" s="183" t="s">
        <v>3496</v>
      </c>
      <c r="O102" s="174"/>
      <c r="P102" s="175"/>
      <c r="Q102" s="176"/>
      <c r="R102" s="176"/>
      <c r="S102" s="176"/>
      <c r="T102" s="176"/>
      <c r="U102" s="177"/>
      <c r="V102" s="175"/>
      <c r="W102" s="178"/>
      <c r="X102" s="177"/>
    </row>
    <row r="103" spans="1:24" ht="16.5" customHeight="1" x14ac:dyDescent="0.15">
      <c r="A103" s="150">
        <v>5</v>
      </c>
      <c r="B103" s="151" t="s">
        <v>3274</v>
      </c>
      <c r="C103" s="152" t="s">
        <v>931</v>
      </c>
      <c r="D103" s="152" t="s">
        <v>73</v>
      </c>
      <c r="E103" s="152">
        <v>16</v>
      </c>
      <c r="F103" s="436" t="s">
        <v>3244</v>
      </c>
      <c r="G103" s="635"/>
      <c r="H103" s="692">
        <v>44925</v>
      </c>
      <c r="I103" s="179"/>
      <c r="J103" s="180"/>
      <c r="K103" s="181"/>
      <c r="L103" s="593">
        <v>10000</v>
      </c>
      <c r="M103" s="594">
        <v>10000</v>
      </c>
      <c r="N103" s="158">
        <v>-10000</v>
      </c>
      <c r="O103" s="193"/>
      <c r="P103" s="160"/>
      <c r="Q103" s="161"/>
      <c r="R103" s="161"/>
      <c r="S103" s="161"/>
      <c r="T103" s="161">
        <v>22400</v>
      </c>
      <c r="U103" s="162"/>
      <c r="V103" s="160">
        <v>32400</v>
      </c>
      <c r="W103" s="163"/>
      <c r="X103" s="162"/>
    </row>
    <row r="104" spans="1:24" ht="16.5" customHeight="1" x14ac:dyDescent="0.15">
      <c r="A104" s="164"/>
      <c r="B104" s="165"/>
      <c r="C104" s="215"/>
      <c r="D104" s="215"/>
      <c r="E104" s="215"/>
      <c r="F104" s="981"/>
      <c r="G104" s="636"/>
      <c r="H104" s="689"/>
      <c r="I104" s="223"/>
      <c r="J104" s="229"/>
      <c r="K104" s="224"/>
      <c r="L104" s="599"/>
      <c r="M104" s="596"/>
      <c r="N104" s="183" t="s">
        <v>3496</v>
      </c>
      <c r="O104" s="174"/>
      <c r="P104" s="175"/>
      <c r="Q104" s="176"/>
      <c r="R104" s="176"/>
      <c r="S104" s="176"/>
      <c r="T104" s="176"/>
      <c r="U104" s="177"/>
      <c r="V104" s="175"/>
      <c r="W104" s="178"/>
      <c r="X104" s="177"/>
    </row>
    <row r="105" spans="1:24" ht="16.5" customHeight="1" x14ac:dyDescent="0.15">
      <c r="A105" s="150">
        <v>5</v>
      </c>
      <c r="B105" s="1026" t="s">
        <v>3378</v>
      </c>
      <c r="C105" s="152" t="s">
        <v>931</v>
      </c>
      <c r="D105" s="152" t="s">
        <v>28</v>
      </c>
      <c r="E105" s="152">
        <v>51</v>
      </c>
      <c r="F105" s="574" t="s">
        <v>3130</v>
      </c>
      <c r="G105" s="635"/>
      <c r="H105" s="692">
        <v>44718</v>
      </c>
      <c r="I105" s="179"/>
      <c r="J105" s="180"/>
      <c r="K105" s="181"/>
      <c r="L105" s="593">
        <v>50000</v>
      </c>
      <c r="M105" s="594">
        <v>50000</v>
      </c>
      <c r="N105" s="158">
        <v>-50000</v>
      </c>
      <c r="O105" s="159"/>
      <c r="P105" s="160"/>
      <c r="Q105" s="161"/>
      <c r="R105" s="161"/>
      <c r="S105" s="161"/>
      <c r="T105" s="161">
        <v>4400</v>
      </c>
      <c r="U105" s="162"/>
      <c r="V105" s="160">
        <v>54400</v>
      </c>
      <c r="W105" s="163"/>
      <c r="X105" s="162"/>
    </row>
    <row r="106" spans="1:24" ht="16.5" customHeight="1" x14ac:dyDescent="0.15">
      <c r="A106" s="164"/>
      <c r="B106" s="165"/>
      <c r="C106" s="166"/>
      <c r="D106" s="166"/>
      <c r="E106" s="166"/>
      <c r="F106" s="435"/>
      <c r="G106" s="634"/>
      <c r="H106" s="688"/>
      <c r="I106" s="168"/>
      <c r="J106" s="169"/>
      <c r="K106" s="170"/>
      <c r="L106" s="595"/>
      <c r="M106" s="596"/>
      <c r="N106" s="173" t="s">
        <v>3384</v>
      </c>
      <c r="O106" s="174"/>
      <c r="P106" s="175"/>
      <c r="Q106" s="176"/>
      <c r="R106" s="176"/>
      <c r="S106" s="176"/>
      <c r="T106" s="176"/>
      <c r="U106" s="177"/>
      <c r="V106" s="175"/>
      <c r="W106" s="178"/>
      <c r="X106" s="177"/>
    </row>
    <row r="107" spans="1:24" ht="16.5" customHeight="1" x14ac:dyDescent="0.15">
      <c r="A107" s="150">
        <v>6</v>
      </c>
      <c r="B107" s="151" t="s">
        <v>3275</v>
      </c>
      <c r="C107" s="152" t="s">
        <v>926</v>
      </c>
      <c r="D107" s="152" t="s">
        <v>64</v>
      </c>
      <c r="E107" s="152">
        <v>34</v>
      </c>
      <c r="F107" s="456" t="s">
        <v>2884</v>
      </c>
      <c r="G107" s="635"/>
      <c r="H107" s="687">
        <v>44806</v>
      </c>
      <c r="I107" s="179"/>
      <c r="J107" s="180"/>
      <c r="K107" s="181"/>
      <c r="L107" s="593">
        <v>50000</v>
      </c>
      <c r="M107" s="594">
        <v>50000</v>
      </c>
      <c r="N107" s="185">
        <v>-50000</v>
      </c>
      <c r="O107" s="159"/>
      <c r="P107" s="160"/>
      <c r="Q107" s="161"/>
      <c r="R107" s="161"/>
      <c r="S107" s="161"/>
      <c r="T107" s="161">
        <v>2800</v>
      </c>
      <c r="U107" s="162"/>
      <c r="V107" s="160">
        <v>52800</v>
      </c>
      <c r="W107" s="163"/>
      <c r="X107" s="162"/>
    </row>
    <row r="108" spans="1:24" ht="16.5" customHeight="1" x14ac:dyDescent="0.15">
      <c r="A108" s="164"/>
      <c r="B108" s="165"/>
      <c r="C108" s="166"/>
      <c r="D108" s="166"/>
      <c r="E108" s="166"/>
      <c r="F108" s="435"/>
      <c r="G108" s="634"/>
      <c r="H108" s="688"/>
      <c r="I108" s="168"/>
      <c r="J108" s="169"/>
      <c r="K108" s="170"/>
      <c r="L108" s="595"/>
      <c r="M108" s="596"/>
      <c r="N108" s="183" t="s">
        <v>3393</v>
      </c>
      <c r="O108" s="174"/>
      <c r="P108" s="175"/>
      <c r="Q108" s="176"/>
      <c r="R108" s="176"/>
      <c r="S108" s="176"/>
      <c r="T108" s="176"/>
      <c r="U108" s="177"/>
      <c r="V108" s="175"/>
      <c r="W108" s="178"/>
      <c r="X108" s="177"/>
    </row>
    <row r="109" spans="1:24" ht="16.5" customHeight="1" x14ac:dyDescent="0.15">
      <c r="A109" s="150">
        <v>6</v>
      </c>
      <c r="B109" s="151" t="s">
        <v>3276</v>
      </c>
      <c r="C109" s="152" t="s">
        <v>940</v>
      </c>
      <c r="D109" s="152" t="s">
        <v>64</v>
      </c>
      <c r="E109" s="152">
        <v>19</v>
      </c>
      <c r="F109" s="436" t="s">
        <v>3299</v>
      </c>
      <c r="G109" s="635"/>
      <c r="H109" s="687">
        <v>44747</v>
      </c>
      <c r="I109" s="179"/>
      <c r="J109" s="180"/>
      <c r="K109" s="338"/>
      <c r="L109" s="593">
        <v>30000</v>
      </c>
      <c r="M109" s="594">
        <v>30000</v>
      </c>
      <c r="N109" s="158">
        <v>-30000</v>
      </c>
      <c r="O109" s="159"/>
      <c r="P109" s="160"/>
      <c r="Q109" s="161"/>
      <c r="R109" s="161"/>
      <c r="S109" s="161"/>
      <c r="T109" s="161">
        <v>64000</v>
      </c>
      <c r="U109" s="162"/>
      <c r="V109" s="160">
        <v>94000</v>
      </c>
      <c r="W109" s="163"/>
      <c r="X109" s="162"/>
    </row>
    <row r="110" spans="1:24" ht="16.5" customHeight="1" x14ac:dyDescent="0.15">
      <c r="A110" s="194"/>
      <c r="B110" s="214"/>
      <c r="C110" s="215"/>
      <c r="D110" s="215"/>
      <c r="E110" s="215"/>
      <c r="F110" s="433" t="s">
        <v>3300</v>
      </c>
      <c r="G110" s="636"/>
      <c r="H110" s="689"/>
      <c r="I110" s="223"/>
      <c r="J110" s="229"/>
      <c r="K110" s="339"/>
      <c r="L110" s="599"/>
      <c r="M110" s="600"/>
      <c r="N110" s="185" t="s">
        <v>3384</v>
      </c>
      <c r="O110" s="193"/>
      <c r="P110" s="198"/>
      <c r="Q110" s="196"/>
      <c r="R110" s="196"/>
      <c r="S110" s="196"/>
      <c r="T110" s="196"/>
      <c r="U110" s="197"/>
      <c r="V110" s="198"/>
      <c r="W110" s="199"/>
      <c r="X110" s="197"/>
    </row>
    <row r="111" spans="1:24" ht="16.5" customHeight="1" x14ac:dyDescent="0.15">
      <c r="A111" s="164"/>
      <c r="B111" s="165"/>
      <c r="C111" s="166"/>
      <c r="D111" s="166"/>
      <c r="E111" s="166"/>
      <c r="F111" s="434" t="s">
        <v>3301</v>
      </c>
      <c r="G111" s="634"/>
      <c r="H111" s="688"/>
      <c r="I111" s="168"/>
      <c r="J111" s="169"/>
      <c r="K111" s="170"/>
      <c r="L111" s="595"/>
      <c r="M111" s="596"/>
      <c r="N111" s="183"/>
      <c r="O111" s="174"/>
      <c r="P111" s="175"/>
      <c r="Q111" s="176"/>
      <c r="R111" s="176"/>
      <c r="S111" s="176"/>
      <c r="T111" s="176"/>
      <c r="U111" s="177"/>
      <c r="V111" s="175"/>
      <c r="W111" s="178"/>
      <c r="X111" s="177"/>
    </row>
    <row r="112" spans="1:24" ht="16.5" customHeight="1" x14ac:dyDescent="0.15">
      <c r="A112" s="150">
        <v>7</v>
      </c>
      <c r="B112" s="151" t="s">
        <v>3278</v>
      </c>
      <c r="C112" s="152" t="s">
        <v>931</v>
      </c>
      <c r="D112" s="152" t="s">
        <v>89</v>
      </c>
      <c r="E112" s="152">
        <v>35</v>
      </c>
      <c r="F112" s="456" t="s">
        <v>3248</v>
      </c>
      <c r="G112" s="635"/>
      <c r="H112" s="687">
        <v>44748</v>
      </c>
      <c r="I112" s="179"/>
      <c r="J112" s="180"/>
      <c r="K112" s="184"/>
      <c r="L112" s="593">
        <v>10000</v>
      </c>
      <c r="M112" s="594">
        <v>10000</v>
      </c>
      <c r="N112" s="185">
        <v>-10000</v>
      </c>
      <c r="O112" s="159"/>
      <c r="P112" s="160"/>
      <c r="Q112" s="161"/>
      <c r="R112" s="161"/>
      <c r="S112" s="161"/>
      <c r="T112" s="161">
        <v>2000</v>
      </c>
      <c r="U112" s="162"/>
      <c r="V112" s="160">
        <v>12000</v>
      </c>
      <c r="W112" s="163"/>
      <c r="X112" s="162"/>
    </row>
    <row r="113" spans="1:24" ht="16.5" customHeight="1" x14ac:dyDescent="0.15">
      <c r="A113" s="194"/>
      <c r="B113" s="214"/>
      <c r="C113" s="215"/>
      <c r="D113" s="215"/>
      <c r="E113" s="215"/>
      <c r="F113" s="441"/>
      <c r="G113" s="636"/>
      <c r="H113" s="689"/>
      <c r="I113" s="168"/>
      <c r="J113" s="169"/>
      <c r="K113" s="182"/>
      <c r="L113" s="599"/>
      <c r="M113" s="600"/>
      <c r="N113" s="173" t="s">
        <v>3384</v>
      </c>
      <c r="O113" s="193"/>
      <c r="P113" s="198"/>
      <c r="Q113" s="196"/>
      <c r="R113" s="196"/>
      <c r="S113" s="196"/>
      <c r="T113" s="196"/>
      <c r="U113" s="197"/>
      <c r="V113" s="198"/>
      <c r="W113" s="199"/>
      <c r="X113" s="197"/>
    </row>
    <row r="114" spans="1:24" ht="16.5" customHeight="1" x14ac:dyDescent="0.15">
      <c r="A114" s="150">
        <v>8</v>
      </c>
      <c r="B114" s="151">
        <v>7</v>
      </c>
      <c r="C114" s="152" t="s">
        <v>926</v>
      </c>
      <c r="D114" s="152" t="s">
        <v>73</v>
      </c>
      <c r="E114" s="152">
        <v>21</v>
      </c>
      <c r="F114" s="436" t="s">
        <v>3250</v>
      </c>
      <c r="G114" s="635"/>
      <c r="H114" s="687">
        <v>44936</v>
      </c>
      <c r="I114" s="179"/>
      <c r="J114" s="180"/>
      <c r="K114" s="181"/>
      <c r="L114" s="593">
        <v>10000</v>
      </c>
      <c r="M114" s="594">
        <v>10000</v>
      </c>
      <c r="N114" s="158">
        <v>-10000</v>
      </c>
      <c r="O114" s="159"/>
      <c r="P114" s="160"/>
      <c r="Q114" s="161"/>
      <c r="R114" s="161"/>
      <c r="S114" s="161"/>
      <c r="T114" s="1200">
        <v>29600</v>
      </c>
      <c r="U114" s="162"/>
      <c r="V114" s="160">
        <v>39600</v>
      </c>
      <c r="W114" s="163"/>
      <c r="X114" s="162"/>
    </row>
    <row r="115" spans="1:24" ht="16.5" customHeight="1" x14ac:dyDescent="0.15">
      <c r="A115" s="164"/>
      <c r="B115" s="165"/>
      <c r="C115" s="166"/>
      <c r="D115" s="166"/>
      <c r="E115" s="166"/>
      <c r="F115" s="435"/>
      <c r="G115" s="634"/>
      <c r="H115" s="688">
        <v>44986</v>
      </c>
      <c r="I115" s="168"/>
      <c r="J115" s="169"/>
      <c r="K115" s="170"/>
      <c r="L115" s="595"/>
      <c r="M115" s="596"/>
      <c r="N115" s="183" t="s">
        <v>3496</v>
      </c>
      <c r="O115" s="174"/>
      <c r="P115" s="175"/>
      <c r="Q115" s="176"/>
      <c r="R115" s="176"/>
      <c r="S115" s="176"/>
      <c r="T115" s="176"/>
      <c r="U115" s="177"/>
      <c r="V115" s="175"/>
      <c r="W115" s="178"/>
      <c r="X115" s="177"/>
    </row>
    <row r="116" spans="1:24" ht="16.5" customHeight="1" x14ac:dyDescent="0.15">
      <c r="A116" s="150">
        <v>9</v>
      </c>
      <c r="B116" s="151" t="s">
        <v>3231</v>
      </c>
      <c r="C116" s="1035" t="s">
        <v>3289</v>
      </c>
      <c r="D116" s="152" t="s">
        <v>73</v>
      </c>
      <c r="E116" s="152">
        <v>20</v>
      </c>
      <c r="F116" s="436" t="s">
        <v>3279</v>
      </c>
      <c r="G116" s="635"/>
      <c r="H116" s="687"/>
      <c r="I116" s="179"/>
      <c r="J116" s="180"/>
      <c r="K116" s="338"/>
      <c r="L116" s="593"/>
      <c r="M116" s="594"/>
      <c r="N116" s="158"/>
      <c r="O116" s="159"/>
      <c r="P116" s="160"/>
      <c r="Q116" s="161"/>
      <c r="R116" s="161"/>
      <c r="S116" s="161"/>
      <c r="T116" s="161"/>
      <c r="U116" s="162"/>
      <c r="V116" s="160"/>
      <c r="W116" s="163"/>
      <c r="X116" s="162"/>
    </row>
    <row r="117" spans="1:24" ht="16.5" customHeight="1" x14ac:dyDescent="0.15">
      <c r="A117" s="194"/>
      <c r="B117" s="214"/>
      <c r="C117" s="215"/>
      <c r="D117" s="215"/>
      <c r="E117" s="215"/>
      <c r="F117" s="433"/>
      <c r="G117" s="636"/>
      <c r="H117" s="689"/>
      <c r="I117" s="168"/>
      <c r="J117" s="169"/>
      <c r="K117" s="224"/>
      <c r="L117" s="599"/>
      <c r="M117" s="600"/>
      <c r="N117" s="183"/>
      <c r="O117" s="193"/>
      <c r="P117" s="198"/>
      <c r="Q117" s="196"/>
      <c r="R117" s="196"/>
      <c r="S117" s="196"/>
      <c r="T117" s="196"/>
      <c r="U117" s="197"/>
      <c r="V117" s="198"/>
      <c r="W117" s="199"/>
      <c r="X117" s="197"/>
    </row>
    <row r="118" spans="1:24" ht="16.5" customHeight="1" x14ac:dyDescent="0.15">
      <c r="A118" s="150">
        <v>9</v>
      </c>
      <c r="B118" s="151" t="s">
        <v>3280</v>
      </c>
      <c r="C118" s="152" t="s">
        <v>989</v>
      </c>
      <c r="D118" s="152" t="s">
        <v>32</v>
      </c>
      <c r="E118" s="152">
        <v>36</v>
      </c>
      <c r="F118" s="456" t="s">
        <v>3135</v>
      </c>
      <c r="G118" s="635"/>
      <c r="H118" s="687">
        <v>44824</v>
      </c>
      <c r="I118" s="179"/>
      <c r="J118" s="180"/>
      <c r="K118" s="181"/>
      <c r="L118" s="593">
        <v>50000</v>
      </c>
      <c r="M118" s="594">
        <v>50000</v>
      </c>
      <c r="N118" s="158">
        <v>-50000</v>
      </c>
      <c r="O118" s="159"/>
      <c r="P118" s="160"/>
      <c r="Q118" s="161"/>
      <c r="R118" s="161"/>
      <c r="S118" s="161"/>
      <c r="T118" s="161">
        <v>2800</v>
      </c>
      <c r="U118" s="162"/>
      <c r="V118" s="160">
        <v>52800</v>
      </c>
      <c r="W118" s="163"/>
      <c r="X118" s="162"/>
    </row>
    <row r="119" spans="1:24" ht="16.5" customHeight="1" x14ac:dyDescent="0.15">
      <c r="A119" s="194"/>
      <c r="B119" s="214"/>
      <c r="C119" s="215"/>
      <c r="D119" s="215"/>
      <c r="E119" s="215"/>
      <c r="F119" s="441"/>
      <c r="G119" s="636"/>
      <c r="H119" s="689"/>
      <c r="I119" s="168"/>
      <c r="J119" s="225"/>
      <c r="K119" s="170"/>
      <c r="L119" s="599"/>
      <c r="M119" s="600"/>
      <c r="N119" s="173" t="s">
        <v>3393</v>
      </c>
      <c r="O119" s="193"/>
      <c r="P119" s="198"/>
      <c r="Q119" s="196"/>
      <c r="R119" s="196"/>
      <c r="S119" s="196"/>
      <c r="T119" s="196"/>
      <c r="U119" s="197"/>
      <c r="V119" s="198"/>
      <c r="W119" s="199"/>
      <c r="X119" s="197"/>
    </row>
    <row r="120" spans="1:24" ht="16.5" customHeight="1" x14ac:dyDescent="0.15">
      <c r="A120" s="150">
        <v>9</v>
      </c>
      <c r="B120" s="151" t="s">
        <v>3212</v>
      </c>
      <c r="C120" s="152" t="s">
        <v>989</v>
      </c>
      <c r="D120" s="152" t="s">
        <v>73</v>
      </c>
      <c r="E120" s="152">
        <v>25</v>
      </c>
      <c r="F120" s="436" t="s">
        <v>3158</v>
      </c>
      <c r="G120" s="635"/>
      <c r="H120" s="687">
        <v>44925</v>
      </c>
      <c r="I120" s="179"/>
      <c r="J120" s="180"/>
      <c r="K120" s="181"/>
      <c r="L120" s="593">
        <v>30000</v>
      </c>
      <c r="M120" s="594">
        <v>30000</v>
      </c>
      <c r="N120" s="185">
        <v>-30000</v>
      </c>
      <c r="O120" s="159"/>
      <c r="P120" s="160"/>
      <c r="Q120" s="161"/>
      <c r="R120" s="161"/>
      <c r="S120" s="161"/>
      <c r="T120" s="161">
        <v>42500</v>
      </c>
      <c r="U120" s="162"/>
      <c r="V120" s="160">
        <v>72500</v>
      </c>
      <c r="W120" s="163"/>
      <c r="X120" s="162"/>
    </row>
    <row r="121" spans="1:24" ht="16.5" customHeight="1" x14ac:dyDescent="0.15">
      <c r="A121" s="164"/>
      <c r="B121" s="165"/>
      <c r="C121" s="166"/>
      <c r="D121" s="166"/>
      <c r="E121" s="166"/>
      <c r="F121" s="434" t="s">
        <v>3302</v>
      </c>
      <c r="G121" s="634"/>
      <c r="H121" s="688"/>
      <c r="I121" s="168"/>
      <c r="J121" s="169"/>
      <c r="K121" s="226"/>
      <c r="L121" s="595"/>
      <c r="M121" s="596"/>
      <c r="N121" s="183" t="s">
        <v>3496</v>
      </c>
      <c r="O121" s="174"/>
      <c r="P121" s="175"/>
      <c r="Q121" s="176"/>
      <c r="R121" s="176"/>
      <c r="S121" s="176"/>
      <c r="T121" s="176"/>
      <c r="U121" s="177"/>
      <c r="V121" s="175"/>
      <c r="W121" s="178"/>
      <c r="X121" s="177"/>
    </row>
    <row r="122" spans="1:24" ht="16.5" customHeight="1" x14ac:dyDescent="0.15">
      <c r="A122" s="150">
        <v>10</v>
      </c>
      <c r="B122" s="151" t="s">
        <v>3282</v>
      </c>
      <c r="C122" s="152" t="s">
        <v>997</v>
      </c>
      <c r="D122" s="152" t="s">
        <v>73</v>
      </c>
      <c r="E122" s="152">
        <v>22</v>
      </c>
      <c r="F122" s="436" t="s">
        <v>3286</v>
      </c>
      <c r="G122" s="635"/>
      <c r="H122" s="687"/>
      <c r="I122" s="179"/>
      <c r="J122" s="180"/>
      <c r="K122" s="157"/>
      <c r="L122" s="593">
        <v>30000</v>
      </c>
      <c r="M122" s="594"/>
      <c r="N122" s="158"/>
      <c r="O122" s="159"/>
      <c r="P122" s="160"/>
      <c r="Q122" s="161"/>
      <c r="R122" s="161"/>
      <c r="S122" s="161"/>
      <c r="T122" s="161"/>
      <c r="U122" s="162"/>
      <c r="V122" s="160"/>
      <c r="W122" s="163"/>
      <c r="X122" s="162"/>
    </row>
    <row r="123" spans="1:24" ht="16.5" customHeight="1" x14ac:dyDescent="0.15">
      <c r="A123" s="164"/>
      <c r="B123" s="165"/>
      <c r="C123" s="166"/>
      <c r="D123" s="166"/>
      <c r="E123" s="166"/>
      <c r="F123" s="1034" t="s">
        <v>3287</v>
      </c>
      <c r="G123" s="634"/>
      <c r="H123" s="688"/>
      <c r="I123" s="168"/>
      <c r="J123" s="169"/>
      <c r="K123" s="170"/>
      <c r="L123" s="595"/>
      <c r="M123" s="596"/>
      <c r="N123" s="183"/>
      <c r="O123" s="174"/>
      <c r="P123" s="175"/>
      <c r="Q123" s="176"/>
      <c r="R123" s="176"/>
      <c r="S123" s="176"/>
      <c r="T123" s="176"/>
      <c r="U123" s="177"/>
      <c r="V123" s="175"/>
      <c r="W123" s="178"/>
      <c r="X123" s="177"/>
    </row>
    <row r="124" spans="1:24" ht="16.5" customHeight="1" x14ac:dyDescent="0.15">
      <c r="A124" s="150">
        <v>10</v>
      </c>
      <c r="B124" s="151">
        <v>10</v>
      </c>
      <c r="C124" s="152" t="s">
        <v>931</v>
      </c>
      <c r="D124" s="152" t="s">
        <v>32</v>
      </c>
      <c r="E124" s="152">
        <v>37</v>
      </c>
      <c r="F124" s="456" t="s">
        <v>3137</v>
      </c>
      <c r="G124" s="635"/>
      <c r="H124" s="687">
        <v>44861</v>
      </c>
      <c r="I124" s="179"/>
      <c r="J124" s="180"/>
      <c r="K124" s="181"/>
      <c r="L124" s="593">
        <v>10000</v>
      </c>
      <c r="M124" s="594">
        <v>10000</v>
      </c>
      <c r="N124" s="158">
        <v>-10000</v>
      </c>
      <c r="O124" s="159"/>
      <c r="P124" s="160"/>
      <c r="Q124" s="161"/>
      <c r="R124" s="161"/>
      <c r="S124" s="161"/>
      <c r="T124" s="161">
        <v>8000</v>
      </c>
      <c r="U124" s="162"/>
      <c r="V124" s="160">
        <v>18000</v>
      </c>
      <c r="W124" s="163"/>
      <c r="X124" s="162"/>
    </row>
    <row r="125" spans="1:24" ht="16.5" customHeight="1" x14ac:dyDescent="0.15">
      <c r="A125" s="164"/>
      <c r="B125" s="165"/>
      <c r="C125" s="166"/>
      <c r="D125" s="166" t="s">
        <v>1008</v>
      </c>
      <c r="E125" s="166"/>
      <c r="F125" s="458"/>
      <c r="G125" s="634"/>
      <c r="H125" s="688"/>
      <c r="I125" s="168"/>
      <c r="J125" s="169"/>
      <c r="K125" s="170"/>
      <c r="L125" s="595"/>
      <c r="M125" s="596"/>
      <c r="N125" s="183" t="s">
        <v>3393</v>
      </c>
      <c r="O125" s="174"/>
      <c r="P125" s="175"/>
      <c r="Q125" s="176"/>
      <c r="R125" s="176"/>
      <c r="S125" s="176"/>
      <c r="T125" s="176"/>
      <c r="U125" s="177"/>
      <c r="V125" s="175"/>
      <c r="W125" s="178"/>
      <c r="X125" s="177"/>
    </row>
    <row r="126" spans="1:24" ht="16.5" customHeight="1" x14ac:dyDescent="0.15">
      <c r="A126" s="150">
        <v>10</v>
      </c>
      <c r="B126" s="151" t="s">
        <v>3281</v>
      </c>
      <c r="C126" s="152" t="s">
        <v>3269</v>
      </c>
      <c r="D126" s="152" t="s">
        <v>32</v>
      </c>
      <c r="E126" s="152">
        <v>72</v>
      </c>
      <c r="F126" s="456" t="s">
        <v>3303</v>
      </c>
      <c r="G126" s="638"/>
      <c r="H126" s="694">
        <v>44851</v>
      </c>
      <c r="I126" s="179"/>
      <c r="J126" s="180"/>
      <c r="K126" s="462"/>
      <c r="L126" s="593">
        <v>30000</v>
      </c>
      <c r="M126" s="594">
        <v>30000</v>
      </c>
      <c r="N126" s="158">
        <v>-30000</v>
      </c>
      <c r="O126" s="159"/>
      <c r="P126" s="160"/>
      <c r="Q126" s="161"/>
      <c r="R126" s="161"/>
      <c r="S126" s="161"/>
      <c r="T126" s="161">
        <v>9600</v>
      </c>
      <c r="U126" s="162"/>
      <c r="V126" s="160">
        <v>39600</v>
      </c>
      <c r="W126" s="163"/>
      <c r="X126" s="162"/>
    </row>
    <row r="127" spans="1:24" ht="16.5" customHeight="1" x14ac:dyDescent="0.15">
      <c r="A127" s="1033"/>
      <c r="B127" s="165"/>
      <c r="C127" s="166"/>
      <c r="D127" s="166"/>
      <c r="E127" s="166"/>
      <c r="F127" s="463">
        <v>30000</v>
      </c>
      <c r="G127" s="634"/>
      <c r="H127" s="688"/>
      <c r="I127" s="465"/>
      <c r="J127" s="466"/>
      <c r="K127" s="467"/>
      <c r="L127" s="595"/>
      <c r="M127" s="596"/>
      <c r="N127" s="596" t="s">
        <v>3393</v>
      </c>
      <c r="O127" s="174"/>
      <c r="P127" s="175"/>
      <c r="Q127" s="176"/>
      <c r="R127" s="176"/>
      <c r="S127" s="176"/>
      <c r="T127" s="176"/>
      <c r="U127" s="177"/>
      <c r="V127" s="175"/>
      <c r="W127" s="178"/>
      <c r="X127" s="177"/>
    </row>
    <row r="128" spans="1:24" ht="16.5" customHeight="1" x14ac:dyDescent="0.15">
      <c r="A128" s="194">
        <v>10</v>
      </c>
      <c r="B128" s="214" t="s">
        <v>3283</v>
      </c>
      <c r="C128" s="215" t="s">
        <v>931</v>
      </c>
      <c r="D128" s="215" t="s">
        <v>73</v>
      </c>
      <c r="E128" s="215">
        <v>20</v>
      </c>
      <c r="F128" s="433" t="s">
        <v>3284</v>
      </c>
      <c r="G128" s="636"/>
      <c r="H128" s="689">
        <v>44925</v>
      </c>
      <c r="I128" s="223"/>
      <c r="J128" s="229"/>
      <c r="K128" s="339"/>
      <c r="L128" s="599">
        <v>30000</v>
      </c>
      <c r="M128" s="600">
        <v>30000</v>
      </c>
      <c r="N128" s="185">
        <v>-30000</v>
      </c>
      <c r="O128" s="193"/>
      <c r="P128" s="198"/>
      <c r="Q128" s="196"/>
      <c r="R128" s="196"/>
      <c r="S128" s="196"/>
      <c r="T128" s="196">
        <v>69800</v>
      </c>
      <c r="U128" s="197"/>
      <c r="V128" s="198">
        <v>99800</v>
      </c>
      <c r="W128" s="199"/>
      <c r="X128" s="197"/>
    </row>
    <row r="129" spans="1:24" ht="16.5" customHeight="1" x14ac:dyDescent="0.15">
      <c r="A129" s="194"/>
      <c r="B129" s="214"/>
      <c r="C129" s="215"/>
      <c r="D129" s="215"/>
      <c r="E129" s="215"/>
      <c r="F129" s="433" t="s">
        <v>3285</v>
      </c>
      <c r="G129" s="636"/>
      <c r="H129" s="689"/>
      <c r="I129" s="168"/>
      <c r="J129" s="169"/>
      <c r="K129" s="224"/>
      <c r="L129" s="599"/>
      <c r="M129" s="600"/>
      <c r="N129" s="183" t="s">
        <v>3496</v>
      </c>
      <c r="O129" s="193"/>
      <c r="P129" s="198"/>
      <c r="Q129" s="196"/>
      <c r="R129" s="196"/>
      <c r="S129" s="196"/>
      <c r="T129" s="196"/>
      <c r="U129" s="197"/>
      <c r="V129" s="198"/>
      <c r="W129" s="199"/>
      <c r="X129" s="197"/>
    </row>
    <row r="130" spans="1:24" ht="16.5" customHeight="1" x14ac:dyDescent="0.15">
      <c r="A130" s="227">
        <v>10</v>
      </c>
      <c r="B130" s="228"/>
      <c r="C130" s="152"/>
      <c r="D130" s="152"/>
      <c r="E130" s="152"/>
      <c r="F130" s="575" t="s">
        <v>3161</v>
      </c>
      <c r="G130" s="635"/>
      <c r="H130" s="694"/>
      <c r="I130" s="139"/>
      <c r="J130" s="140"/>
      <c r="K130" s="1024" t="s">
        <v>1925</v>
      </c>
      <c r="L130" s="593"/>
      <c r="M130" s="594"/>
      <c r="N130" s="158"/>
      <c r="O130" s="159"/>
      <c r="P130" s="160"/>
      <c r="Q130" s="161"/>
      <c r="R130" s="161"/>
      <c r="S130" s="161"/>
      <c r="T130" s="161"/>
      <c r="U130" s="162"/>
      <c r="V130" s="160"/>
      <c r="W130" s="163"/>
      <c r="X130" s="162"/>
    </row>
    <row r="131" spans="1:24" ht="16.5" customHeight="1" x14ac:dyDescent="0.15">
      <c r="A131" s="164"/>
      <c r="B131" s="165"/>
      <c r="C131" s="166"/>
      <c r="D131" s="166"/>
      <c r="E131" s="166"/>
      <c r="F131" s="435"/>
      <c r="G131" s="634"/>
      <c r="H131" s="688"/>
      <c r="I131" s="168"/>
      <c r="J131" s="169"/>
      <c r="K131" s="170"/>
      <c r="L131" s="599"/>
      <c r="M131" s="600"/>
      <c r="N131" s="183"/>
      <c r="O131" s="193"/>
      <c r="P131" s="198"/>
      <c r="Q131" s="196"/>
      <c r="R131" s="196"/>
      <c r="S131" s="196"/>
      <c r="T131" s="196"/>
      <c r="U131" s="197"/>
      <c r="V131" s="198"/>
      <c r="W131" s="199"/>
      <c r="X131" s="197"/>
    </row>
    <row r="132" spans="1:24" ht="16.5" customHeight="1" x14ac:dyDescent="0.15">
      <c r="A132" s="150">
        <v>10</v>
      </c>
      <c r="B132" s="151" t="s">
        <v>3265</v>
      </c>
      <c r="C132" s="152" t="s">
        <v>1604</v>
      </c>
      <c r="D132" s="152" t="s">
        <v>89</v>
      </c>
      <c r="E132" s="152">
        <v>39</v>
      </c>
      <c r="F132" s="456" t="s">
        <v>3139</v>
      </c>
      <c r="G132" s="635"/>
      <c r="H132" s="687">
        <v>44866</v>
      </c>
      <c r="I132" s="179"/>
      <c r="J132" s="180"/>
      <c r="K132" s="181"/>
      <c r="L132" s="593">
        <v>50000</v>
      </c>
      <c r="M132" s="594">
        <v>50000</v>
      </c>
      <c r="N132" s="158">
        <v>-50000</v>
      </c>
      <c r="O132" s="159"/>
      <c r="P132" s="160"/>
      <c r="Q132" s="161"/>
      <c r="R132" s="161"/>
      <c r="S132" s="161"/>
      <c r="T132" s="161">
        <v>4000</v>
      </c>
      <c r="U132" s="162"/>
      <c r="V132" s="160">
        <v>54000</v>
      </c>
      <c r="W132" s="163"/>
      <c r="X132" s="162"/>
    </row>
    <row r="133" spans="1:24" ht="16.5" customHeight="1" x14ac:dyDescent="0.15">
      <c r="A133" s="164"/>
      <c r="B133" s="165"/>
      <c r="C133" s="166"/>
      <c r="D133" s="166"/>
      <c r="E133" s="166"/>
      <c r="F133" s="435"/>
      <c r="G133" s="634"/>
      <c r="H133" s="688"/>
      <c r="I133" s="168"/>
      <c r="J133" s="169"/>
      <c r="K133" s="170"/>
      <c r="L133" s="595"/>
      <c r="M133" s="596"/>
      <c r="N133" s="183" t="s">
        <v>3393</v>
      </c>
      <c r="O133" s="174"/>
      <c r="P133" s="175"/>
      <c r="Q133" s="176"/>
      <c r="R133" s="176"/>
      <c r="S133" s="176"/>
      <c r="T133" s="176"/>
      <c r="U133" s="177"/>
      <c r="V133" s="175"/>
      <c r="W133" s="178"/>
      <c r="X133" s="177"/>
    </row>
    <row r="134" spans="1:24" ht="16.5" customHeight="1" x14ac:dyDescent="0.15">
      <c r="A134" s="150">
        <v>11</v>
      </c>
      <c r="B134" s="151" t="s">
        <v>3288</v>
      </c>
      <c r="C134" s="152" t="s">
        <v>1600</v>
      </c>
      <c r="D134" s="152" t="s">
        <v>32</v>
      </c>
      <c r="E134" s="152">
        <v>38</v>
      </c>
      <c r="F134" s="456" t="s">
        <v>3138</v>
      </c>
      <c r="G134" s="635"/>
      <c r="H134" s="687">
        <v>44986</v>
      </c>
      <c r="I134" s="179"/>
      <c r="J134" s="229"/>
      <c r="K134" s="224"/>
      <c r="L134" s="593">
        <v>50000</v>
      </c>
      <c r="M134" s="594">
        <v>50000</v>
      </c>
      <c r="N134" s="158">
        <v>-50000</v>
      </c>
      <c r="O134" s="159"/>
      <c r="P134" s="160"/>
      <c r="Q134" s="161"/>
      <c r="R134" s="161"/>
      <c r="S134" s="161"/>
      <c r="T134" s="161">
        <v>4600</v>
      </c>
      <c r="U134" s="162"/>
      <c r="V134" s="160">
        <v>54600</v>
      </c>
      <c r="W134" s="163"/>
      <c r="X134" s="162"/>
    </row>
    <row r="135" spans="1:24" ht="16.5" customHeight="1" x14ac:dyDescent="0.15">
      <c r="A135" s="164"/>
      <c r="B135" s="165"/>
      <c r="C135" s="166"/>
      <c r="D135" s="166"/>
      <c r="E135" s="166"/>
      <c r="F135" s="458"/>
      <c r="G135" s="634"/>
      <c r="H135" s="688"/>
      <c r="I135" s="168"/>
      <c r="J135" s="169"/>
      <c r="K135" s="170"/>
      <c r="L135" s="595"/>
      <c r="M135" s="596"/>
      <c r="N135" s="183" t="s">
        <v>3502</v>
      </c>
      <c r="O135" s="174"/>
      <c r="P135" s="175"/>
      <c r="Q135" s="176"/>
      <c r="R135" s="176"/>
      <c r="S135" s="176"/>
      <c r="T135" s="176"/>
      <c r="U135" s="177"/>
      <c r="V135" s="175"/>
      <c r="W135" s="178"/>
      <c r="X135" s="177"/>
    </row>
    <row r="136" spans="1:24" ht="16.5" customHeight="1" x14ac:dyDescent="0.15">
      <c r="A136" s="150">
        <v>11</v>
      </c>
      <c r="B136" s="151">
        <v>13</v>
      </c>
      <c r="C136" s="152" t="s">
        <v>940</v>
      </c>
      <c r="D136" s="152" t="s">
        <v>4</v>
      </c>
      <c r="E136" s="152"/>
      <c r="F136" s="575" t="s">
        <v>3162</v>
      </c>
      <c r="G136" s="635"/>
      <c r="H136" s="694"/>
      <c r="I136" s="179"/>
      <c r="J136" s="180"/>
      <c r="K136" s="191" t="s">
        <v>1925</v>
      </c>
      <c r="L136" s="593"/>
      <c r="M136" s="594"/>
      <c r="N136" s="158"/>
      <c r="O136" s="159"/>
      <c r="P136" s="160"/>
      <c r="Q136" s="161"/>
      <c r="R136" s="161"/>
      <c r="S136" s="161"/>
      <c r="T136" s="161"/>
      <c r="U136" s="162"/>
      <c r="V136" s="160"/>
      <c r="W136" s="163"/>
      <c r="X136" s="162"/>
    </row>
    <row r="137" spans="1:24" ht="16.5" customHeight="1" x14ac:dyDescent="0.15">
      <c r="A137" s="164"/>
      <c r="B137" s="165"/>
      <c r="C137" s="166"/>
      <c r="D137" s="166"/>
      <c r="E137" s="166"/>
      <c r="F137" s="434"/>
      <c r="G137" s="634"/>
      <c r="H137" s="688"/>
      <c r="I137" s="168"/>
      <c r="J137" s="169"/>
      <c r="K137" s="170"/>
      <c r="L137" s="595"/>
      <c r="M137" s="596"/>
      <c r="N137" s="183"/>
      <c r="O137" s="174"/>
      <c r="P137" s="175"/>
      <c r="Q137" s="176"/>
      <c r="R137" s="176"/>
      <c r="S137" s="176"/>
      <c r="T137" s="176"/>
      <c r="U137" s="177"/>
      <c r="V137" s="175"/>
      <c r="W137" s="178"/>
      <c r="X137" s="177"/>
    </row>
    <row r="138" spans="1:24" ht="16.5" customHeight="1" x14ac:dyDescent="0.15">
      <c r="A138" s="150">
        <v>11</v>
      </c>
      <c r="B138" s="151" t="s">
        <v>3290</v>
      </c>
      <c r="C138" s="152" t="s">
        <v>940</v>
      </c>
      <c r="D138" s="152" t="s">
        <v>73</v>
      </c>
      <c r="E138" s="152">
        <v>24</v>
      </c>
      <c r="F138" s="436" t="s">
        <v>3291</v>
      </c>
      <c r="G138" s="635"/>
      <c r="H138" s="687"/>
      <c r="I138" s="179"/>
      <c r="J138" s="180"/>
      <c r="K138" s="181"/>
      <c r="L138" s="593">
        <v>50000</v>
      </c>
      <c r="M138" s="594"/>
      <c r="N138" s="158"/>
      <c r="O138" s="159"/>
      <c r="P138" s="160"/>
      <c r="Q138" s="161"/>
      <c r="R138" s="161"/>
      <c r="S138" s="161"/>
      <c r="T138" s="161"/>
      <c r="U138" s="162"/>
      <c r="V138" s="160"/>
      <c r="W138" s="163"/>
      <c r="X138" s="162"/>
    </row>
    <row r="139" spans="1:24" ht="16.5" customHeight="1" x14ac:dyDescent="0.15">
      <c r="A139" s="164"/>
      <c r="B139" s="165"/>
      <c r="C139" s="166"/>
      <c r="D139" s="166"/>
      <c r="E139" s="166"/>
      <c r="F139" s="434" t="s">
        <v>3292</v>
      </c>
      <c r="G139" s="634"/>
      <c r="H139" s="693"/>
      <c r="I139" s="168"/>
      <c r="J139" s="169"/>
      <c r="K139" s="170"/>
      <c r="L139" s="595"/>
      <c r="M139" s="596"/>
      <c r="N139" s="183"/>
      <c r="O139" s="174"/>
      <c r="P139" s="175"/>
      <c r="Q139" s="176"/>
      <c r="R139" s="176"/>
      <c r="S139" s="176"/>
      <c r="T139" s="176"/>
      <c r="U139" s="177"/>
      <c r="V139" s="175"/>
      <c r="W139" s="178"/>
      <c r="X139" s="177"/>
    </row>
    <row r="140" spans="1:24" ht="16.5" customHeight="1" x14ac:dyDescent="0.15">
      <c r="A140" s="150">
        <v>11</v>
      </c>
      <c r="B140" s="151" t="s">
        <v>3293</v>
      </c>
      <c r="C140" s="152" t="s">
        <v>989</v>
      </c>
      <c r="D140" s="152" t="s">
        <v>92</v>
      </c>
      <c r="E140" s="152">
        <v>23</v>
      </c>
      <c r="F140" s="436" t="s">
        <v>3140</v>
      </c>
      <c r="G140" s="635"/>
      <c r="H140" s="687">
        <v>44958</v>
      </c>
      <c r="I140" s="179"/>
      <c r="J140" s="180"/>
      <c r="K140" s="181"/>
      <c r="L140" s="593">
        <v>30000</v>
      </c>
      <c r="M140" s="594">
        <v>30000</v>
      </c>
      <c r="N140" s="158">
        <v>-30000</v>
      </c>
      <c r="O140" s="159"/>
      <c r="P140" s="160"/>
      <c r="Q140" s="161"/>
      <c r="R140" s="161"/>
      <c r="S140" s="161"/>
      <c r="T140" s="161">
        <v>76800</v>
      </c>
      <c r="U140" s="162"/>
      <c r="V140" s="160">
        <v>106800</v>
      </c>
      <c r="W140" s="163"/>
      <c r="X140" s="162"/>
    </row>
    <row r="141" spans="1:24" ht="16.5" customHeight="1" x14ac:dyDescent="0.15">
      <c r="A141" s="164"/>
      <c r="B141" s="165"/>
      <c r="C141" s="166"/>
      <c r="D141" s="166"/>
      <c r="E141" s="166"/>
      <c r="F141" s="435"/>
      <c r="G141" s="634"/>
      <c r="H141" s="688"/>
      <c r="I141" s="168"/>
      <c r="J141" s="169"/>
      <c r="K141" s="170"/>
      <c r="L141" s="595"/>
      <c r="M141" s="596"/>
      <c r="N141" s="183" t="s">
        <v>3502</v>
      </c>
      <c r="O141" s="174"/>
      <c r="P141" s="175"/>
      <c r="Q141" s="176"/>
      <c r="R141" s="176"/>
      <c r="S141" s="176"/>
      <c r="T141" s="176"/>
      <c r="U141" s="177"/>
      <c r="V141" s="175"/>
      <c r="W141" s="178"/>
      <c r="X141" s="177"/>
    </row>
    <row r="142" spans="1:24" ht="16.5" customHeight="1" x14ac:dyDescent="0.15">
      <c r="A142" s="150">
        <v>11</v>
      </c>
      <c r="B142" s="151" t="s">
        <v>3293</v>
      </c>
      <c r="C142" s="152" t="s">
        <v>3269</v>
      </c>
      <c r="D142" s="152" t="s">
        <v>32</v>
      </c>
      <c r="E142" s="152">
        <v>71</v>
      </c>
      <c r="F142" s="456" t="s">
        <v>3304</v>
      </c>
      <c r="G142" s="635"/>
      <c r="H142" s="687">
        <v>44899</v>
      </c>
      <c r="I142" s="179"/>
      <c r="J142" s="180"/>
      <c r="K142" s="462"/>
      <c r="L142" s="593">
        <v>10000</v>
      </c>
      <c r="M142" s="594">
        <v>10000</v>
      </c>
      <c r="N142" s="185">
        <v>-10000</v>
      </c>
      <c r="O142" s="159"/>
      <c r="P142" s="160"/>
      <c r="Q142" s="161"/>
      <c r="R142" s="161"/>
      <c r="S142" s="161"/>
      <c r="T142" s="161"/>
      <c r="U142" s="162"/>
      <c r="V142" s="160"/>
      <c r="W142" s="163"/>
      <c r="X142" s="162"/>
    </row>
    <row r="143" spans="1:24" ht="16.5" customHeight="1" x14ac:dyDescent="0.15">
      <c r="A143" s="164"/>
      <c r="B143" s="165"/>
      <c r="C143" s="166"/>
      <c r="D143" s="166"/>
      <c r="E143" s="166"/>
      <c r="F143" s="463">
        <v>10000</v>
      </c>
      <c r="G143" s="634"/>
      <c r="H143" s="688"/>
      <c r="I143" s="465"/>
      <c r="J143" s="466"/>
      <c r="K143" s="467"/>
      <c r="L143" s="595"/>
      <c r="M143" s="596"/>
      <c r="N143" s="183" t="s">
        <v>3496</v>
      </c>
      <c r="O143" s="174"/>
      <c r="P143" s="230"/>
      <c r="Q143" s="172"/>
      <c r="R143" s="176"/>
      <c r="S143" s="176"/>
      <c r="T143" s="176"/>
      <c r="U143" s="177"/>
      <c r="V143" s="175"/>
      <c r="W143" s="178"/>
      <c r="X143" s="177"/>
    </row>
    <row r="144" spans="1:24" ht="16.5" customHeight="1" x14ac:dyDescent="0.15">
      <c r="A144" s="150"/>
      <c r="B144" s="1076" t="s">
        <v>3305</v>
      </c>
      <c r="C144" s="152"/>
      <c r="D144" s="152" t="s">
        <v>28</v>
      </c>
      <c r="E144" s="152">
        <v>52</v>
      </c>
      <c r="F144" s="574" t="s">
        <v>3142</v>
      </c>
      <c r="G144" s="635"/>
      <c r="H144" s="687">
        <v>44893</v>
      </c>
      <c r="I144" s="179"/>
      <c r="J144" s="180"/>
      <c r="K144" s="157"/>
      <c r="L144" s="593">
        <v>10000</v>
      </c>
      <c r="M144" s="594">
        <v>10000</v>
      </c>
      <c r="N144" s="158">
        <v>-10000</v>
      </c>
      <c r="O144" s="159"/>
      <c r="P144" s="160"/>
      <c r="Q144" s="161"/>
      <c r="R144" s="161"/>
      <c r="S144" s="161"/>
      <c r="T144" s="161">
        <v>5600</v>
      </c>
      <c r="U144" s="162"/>
      <c r="V144" s="160">
        <v>15600</v>
      </c>
      <c r="W144" s="163"/>
      <c r="X144" s="162"/>
    </row>
    <row r="145" spans="1:24" ht="16.5" customHeight="1" x14ac:dyDescent="0.15">
      <c r="A145" s="164"/>
      <c r="B145" s="165"/>
      <c r="C145" s="166"/>
      <c r="D145" s="166"/>
      <c r="E145" s="166"/>
      <c r="F145" s="435"/>
      <c r="G145" s="634"/>
      <c r="H145" s="688"/>
      <c r="I145" s="168"/>
      <c r="J145" s="169"/>
      <c r="K145" s="170"/>
      <c r="L145" s="595"/>
      <c r="M145" s="596"/>
      <c r="N145" s="183" t="s">
        <v>3496</v>
      </c>
      <c r="O145" s="174"/>
      <c r="P145" s="175"/>
      <c r="Q145" s="176"/>
      <c r="R145" s="176"/>
      <c r="S145" s="176"/>
      <c r="T145" s="176"/>
      <c r="U145" s="177"/>
      <c r="V145" s="175"/>
      <c r="W145" s="178"/>
      <c r="X145" s="177"/>
    </row>
    <row r="146" spans="1:24" ht="16.5" customHeight="1" x14ac:dyDescent="0.15">
      <c r="A146" s="194">
        <v>12</v>
      </c>
      <c r="B146" s="214" t="s">
        <v>1305</v>
      </c>
      <c r="C146" s="152" t="s">
        <v>989</v>
      </c>
      <c r="D146" s="152" t="s">
        <v>32</v>
      </c>
      <c r="E146" s="215">
        <v>40</v>
      </c>
      <c r="F146" s="457" t="s">
        <v>3143</v>
      </c>
      <c r="G146" s="636"/>
      <c r="H146" s="689">
        <v>44907</v>
      </c>
      <c r="I146" s="179"/>
      <c r="J146" s="180"/>
      <c r="K146" s="224"/>
      <c r="L146" s="599">
        <v>10000</v>
      </c>
      <c r="M146" s="600">
        <v>10000</v>
      </c>
      <c r="N146" s="185">
        <v>-10000</v>
      </c>
      <c r="O146" s="193"/>
      <c r="P146" s="198"/>
      <c r="Q146" s="196"/>
      <c r="R146" s="196"/>
      <c r="S146" s="196"/>
      <c r="T146" s="196">
        <v>2400</v>
      </c>
      <c r="U146" s="197"/>
      <c r="V146" s="198">
        <v>12400</v>
      </c>
      <c r="W146" s="199"/>
      <c r="X146" s="197"/>
    </row>
    <row r="147" spans="1:24" ht="16.5" customHeight="1" x14ac:dyDescent="0.15">
      <c r="A147" s="194"/>
      <c r="B147" s="214"/>
      <c r="C147" s="215"/>
      <c r="D147" s="215"/>
      <c r="E147" s="215"/>
      <c r="F147" s="441"/>
      <c r="G147" s="636"/>
      <c r="H147" s="689"/>
      <c r="I147" s="223"/>
      <c r="J147" s="229"/>
      <c r="K147" s="224"/>
      <c r="L147" s="599"/>
      <c r="M147" s="600"/>
      <c r="N147" s="185" t="s">
        <v>3496</v>
      </c>
      <c r="O147" s="193"/>
      <c r="P147" s="198"/>
      <c r="Q147" s="196"/>
      <c r="R147" s="196"/>
      <c r="S147" s="196"/>
      <c r="T147" s="196"/>
      <c r="U147" s="197"/>
      <c r="V147" s="198"/>
      <c r="W147" s="199"/>
      <c r="X147" s="197"/>
    </row>
    <row r="148" spans="1:24" ht="16.5" customHeight="1" x14ac:dyDescent="0.15">
      <c r="A148" s="1036"/>
      <c r="B148" s="1070"/>
      <c r="C148" s="1037"/>
      <c r="D148" s="1072"/>
      <c r="E148" s="1037"/>
      <c r="F148" s="1074"/>
      <c r="G148" s="1062"/>
      <c r="H148" s="1066"/>
      <c r="I148" s="1068"/>
      <c r="J148" s="1063"/>
      <c r="K148" s="1038"/>
      <c r="L148" s="1052"/>
      <c r="M148" s="1058"/>
      <c r="N148" s="1039"/>
      <c r="O148" s="1060"/>
      <c r="P148" s="1040"/>
      <c r="Q148" s="1054"/>
      <c r="R148" s="1056"/>
      <c r="S148" s="1040"/>
      <c r="T148" s="1056"/>
      <c r="U148" s="1040"/>
      <c r="V148" s="1046"/>
      <c r="W148" s="1050"/>
      <c r="X148" s="1047"/>
    </row>
    <row r="149" spans="1:24" ht="16.5" customHeight="1" x14ac:dyDescent="0.15">
      <c r="A149" s="1041"/>
      <c r="B149" s="1071"/>
      <c r="C149" s="1042"/>
      <c r="D149" s="1073"/>
      <c r="E149" s="1042"/>
      <c r="F149" s="1075"/>
      <c r="G149" s="1064"/>
      <c r="H149" s="1067"/>
      <c r="I149" s="1069"/>
      <c r="J149" s="1065"/>
      <c r="K149" s="1043"/>
      <c r="L149" s="1053"/>
      <c r="M149" s="1059"/>
      <c r="N149" s="1044"/>
      <c r="O149" s="1061"/>
      <c r="P149" s="1045"/>
      <c r="Q149" s="1055"/>
      <c r="R149" s="1057"/>
      <c r="S149" s="1045"/>
      <c r="T149" s="1057"/>
      <c r="U149" s="1045"/>
      <c r="V149" s="1048"/>
      <c r="W149" s="1051"/>
      <c r="X149" s="1049"/>
    </row>
    <row r="150" spans="1:24" ht="16.5" customHeight="1" x14ac:dyDescent="0.15">
      <c r="A150" s="194"/>
      <c r="B150" s="214"/>
      <c r="C150" s="215"/>
      <c r="D150" s="215" t="s">
        <v>1616</v>
      </c>
      <c r="E150" s="215">
        <v>73</v>
      </c>
      <c r="F150" s="457" t="s">
        <v>3165</v>
      </c>
      <c r="G150" s="636"/>
      <c r="H150" s="689">
        <v>44993</v>
      </c>
      <c r="I150" s="223"/>
      <c r="J150" s="229"/>
      <c r="K150" s="213"/>
      <c r="L150" s="599">
        <v>10000</v>
      </c>
      <c r="M150" s="600">
        <v>10000</v>
      </c>
      <c r="N150" s="185">
        <v>-10000</v>
      </c>
      <c r="O150" s="193"/>
      <c r="P150" s="198"/>
      <c r="Q150" s="196"/>
      <c r="R150" s="196"/>
      <c r="S150" s="196"/>
      <c r="T150" s="196">
        <v>2200</v>
      </c>
      <c r="U150" s="197"/>
      <c r="V150" s="198"/>
      <c r="W150" s="199"/>
      <c r="X150" s="197"/>
    </row>
    <row r="151" spans="1:24" ht="16.5" customHeight="1" x14ac:dyDescent="0.15">
      <c r="A151" s="164"/>
      <c r="B151" s="165"/>
      <c r="C151" s="166"/>
      <c r="D151" s="166"/>
      <c r="E151" s="166"/>
      <c r="F151" s="463">
        <v>10000</v>
      </c>
      <c r="G151" s="634"/>
      <c r="H151" s="688"/>
      <c r="I151" s="168"/>
      <c r="J151" s="169"/>
      <c r="K151" s="226"/>
      <c r="L151" s="595"/>
      <c r="M151" s="596"/>
      <c r="N151" s="183" t="s">
        <v>3502</v>
      </c>
      <c r="O151" s="174"/>
      <c r="P151" s="175"/>
      <c r="Q151" s="176"/>
      <c r="R151" s="176"/>
      <c r="S151" s="176"/>
      <c r="T151" s="176"/>
      <c r="U151" s="177"/>
      <c r="V151" s="175"/>
      <c r="W151" s="178"/>
      <c r="X151" s="177"/>
    </row>
    <row r="152" spans="1:24" ht="16.5" customHeight="1" x14ac:dyDescent="0.15">
      <c r="A152" s="150"/>
      <c r="B152" s="151"/>
      <c r="C152" s="152"/>
      <c r="D152" s="152" t="s">
        <v>1521</v>
      </c>
      <c r="E152" s="152"/>
      <c r="F152" s="456" t="s">
        <v>2812</v>
      </c>
      <c r="G152" s="635"/>
      <c r="H152" s="687"/>
      <c r="I152" s="179"/>
      <c r="J152" s="229"/>
      <c r="K152" s="224"/>
      <c r="L152" s="593">
        <v>30000</v>
      </c>
      <c r="M152" s="594"/>
      <c r="N152" s="158"/>
      <c r="O152" s="159"/>
      <c r="P152" s="160"/>
      <c r="Q152" s="161"/>
      <c r="R152" s="161"/>
      <c r="S152" s="161"/>
      <c r="T152" s="161"/>
      <c r="U152" s="162"/>
      <c r="V152" s="160"/>
      <c r="W152" s="163"/>
      <c r="X152" s="162"/>
    </row>
    <row r="153" spans="1:24" ht="16.5" customHeight="1" thickBot="1" x14ac:dyDescent="0.2">
      <c r="A153" s="164"/>
      <c r="B153" s="165"/>
      <c r="C153" s="166"/>
      <c r="D153" s="166"/>
      <c r="E153" s="166"/>
      <c r="F153" s="463">
        <v>30000</v>
      </c>
      <c r="G153" s="634"/>
      <c r="H153" s="688"/>
      <c r="I153" s="168"/>
      <c r="J153" s="169"/>
      <c r="K153" s="170"/>
      <c r="L153" s="595"/>
      <c r="M153" s="596"/>
      <c r="N153" s="183"/>
      <c r="O153" s="174"/>
      <c r="P153" s="175"/>
      <c r="Q153" s="176"/>
      <c r="R153" s="176"/>
      <c r="S153" s="176"/>
      <c r="T153" s="176"/>
      <c r="U153" s="177"/>
      <c r="V153" s="175"/>
      <c r="W153" s="178"/>
      <c r="X153" s="177"/>
    </row>
    <row r="154" spans="1:24" ht="16.5" customHeight="1" thickBot="1" x14ac:dyDescent="0.2">
      <c r="A154" s="1225" t="s">
        <v>3146</v>
      </c>
      <c r="B154" s="1226"/>
      <c r="C154" s="1227" t="s">
        <v>899</v>
      </c>
      <c r="D154" s="1230" t="s">
        <v>900</v>
      </c>
      <c r="E154" s="839"/>
      <c r="F154" s="1233" t="s">
        <v>901</v>
      </c>
      <c r="G154" s="1236" t="s">
        <v>1924</v>
      </c>
      <c r="H154" s="1239" t="s">
        <v>903</v>
      </c>
      <c r="I154" s="582"/>
      <c r="J154" s="583"/>
      <c r="K154" s="1242" t="s">
        <v>904</v>
      </c>
      <c r="L154" s="1249" t="s">
        <v>3113</v>
      </c>
      <c r="M154" s="590" t="s">
        <v>906</v>
      </c>
      <c r="N154" s="136">
        <f>M156+N156</f>
        <v>0</v>
      </c>
      <c r="O154" s="1247" t="s">
        <v>907</v>
      </c>
      <c r="P154" s="1207" t="s">
        <v>908</v>
      </c>
      <c r="Q154" s="1209" t="s">
        <v>909</v>
      </c>
      <c r="R154" s="1211" t="s">
        <v>910</v>
      </c>
      <c r="S154" s="138" t="s">
        <v>910</v>
      </c>
      <c r="T154" s="1211" t="s">
        <v>911</v>
      </c>
      <c r="U154" s="1213" t="s">
        <v>912</v>
      </c>
      <c r="V154" s="1215" t="s">
        <v>913</v>
      </c>
      <c r="W154" s="1217" t="s">
        <v>914</v>
      </c>
      <c r="X154" s="1219" t="s">
        <v>915</v>
      </c>
    </row>
    <row r="155" spans="1:24" ht="16.5" customHeight="1" x14ac:dyDescent="0.15">
      <c r="A155" s="1221" t="s">
        <v>916</v>
      </c>
      <c r="B155" s="1223" t="s">
        <v>917</v>
      </c>
      <c r="C155" s="1228"/>
      <c r="D155" s="1231"/>
      <c r="E155" s="840" t="s">
        <v>2578</v>
      </c>
      <c r="F155" s="1234"/>
      <c r="G155" s="1237"/>
      <c r="H155" s="1240"/>
      <c r="I155" s="584" t="s">
        <v>918</v>
      </c>
      <c r="J155" s="585" t="s">
        <v>919</v>
      </c>
      <c r="K155" s="1243"/>
      <c r="L155" s="1250"/>
      <c r="M155" s="591" t="s">
        <v>920</v>
      </c>
      <c r="N155" s="143" t="s">
        <v>921</v>
      </c>
      <c r="O155" s="1248"/>
      <c r="P155" s="1208"/>
      <c r="Q155" s="1210"/>
      <c r="R155" s="1212"/>
      <c r="S155" s="142" t="s">
        <v>922</v>
      </c>
      <c r="T155" s="1212"/>
      <c r="U155" s="1214"/>
      <c r="V155" s="1216"/>
      <c r="W155" s="1218"/>
      <c r="X155" s="1220"/>
    </row>
    <row r="156" spans="1:24" ht="16.5" customHeight="1" thickBot="1" x14ac:dyDescent="0.2">
      <c r="A156" s="1222"/>
      <c r="B156" s="1224"/>
      <c r="C156" s="1229"/>
      <c r="D156" s="1232"/>
      <c r="E156" s="841"/>
      <c r="F156" s="1235"/>
      <c r="G156" s="1238"/>
      <c r="H156" s="1241"/>
      <c r="I156" s="586" t="s">
        <v>923</v>
      </c>
      <c r="J156" s="587" t="s">
        <v>924</v>
      </c>
      <c r="K156" s="1244"/>
      <c r="L156" s="592">
        <f>SUM(L157:L225)</f>
        <v>820000</v>
      </c>
      <c r="M156" s="592">
        <f t="shared" ref="M156:X156" si="2">SUM(M157:M225)</f>
        <v>250000</v>
      </c>
      <c r="N156" s="592">
        <f t="shared" si="2"/>
        <v>-250000</v>
      </c>
      <c r="O156" s="630">
        <f t="shared" si="2"/>
        <v>0</v>
      </c>
      <c r="P156" s="592">
        <f t="shared" si="2"/>
        <v>0</v>
      </c>
      <c r="Q156" s="592">
        <f t="shared" si="2"/>
        <v>0</v>
      </c>
      <c r="R156" s="592">
        <f t="shared" si="2"/>
        <v>555</v>
      </c>
      <c r="S156" s="592">
        <f t="shared" si="2"/>
        <v>0</v>
      </c>
      <c r="T156" s="592">
        <f t="shared" si="2"/>
        <v>147000</v>
      </c>
      <c r="U156" s="630">
        <f t="shared" si="2"/>
        <v>0</v>
      </c>
      <c r="V156" s="592">
        <f t="shared" si="2"/>
        <v>407000</v>
      </c>
      <c r="W156" s="592">
        <f t="shared" si="2"/>
        <v>0</v>
      </c>
      <c r="X156" s="630">
        <f t="shared" si="2"/>
        <v>0</v>
      </c>
    </row>
    <row r="157" spans="1:24" ht="16.5" customHeight="1" x14ac:dyDescent="0.15">
      <c r="A157" s="150"/>
      <c r="B157" s="151"/>
      <c r="C157" s="152" t="s">
        <v>926</v>
      </c>
      <c r="D157" s="152" t="s">
        <v>73</v>
      </c>
      <c r="E157" s="215">
        <v>11</v>
      </c>
      <c r="F157" s="433" t="s">
        <v>3123</v>
      </c>
      <c r="G157" s="633"/>
      <c r="H157" s="687"/>
      <c r="I157" s="155"/>
      <c r="J157" s="156"/>
      <c r="K157" s="157"/>
      <c r="L157" s="593">
        <v>30000</v>
      </c>
      <c r="M157" s="594"/>
      <c r="N157" s="158"/>
      <c r="O157" s="159"/>
      <c r="P157" s="160"/>
      <c r="Q157" s="161"/>
      <c r="R157" s="161"/>
      <c r="S157" s="161"/>
      <c r="T157" s="161"/>
      <c r="U157" s="162"/>
      <c r="V157" s="160"/>
      <c r="W157" s="163"/>
      <c r="X157" s="162"/>
    </row>
    <row r="158" spans="1:24" ht="16.5" customHeight="1" x14ac:dyDescent="0.15">
      <c r="A158" s="164"/>
      <c r="B158" s="165"/>
      <c r="C158" s="166"/>
      <c r="D158" s="166"/>
      <c r="E158" s="166"/>
      <c r="F158" s="434" t="s">
        <v>3147</v>
      </c>
      <c r="G158" s="634"/>
      <c r="H158" s="688"/>
      <c r="I158" s="168"/>
      <c r="J158" s="169"/>
      <c r="K158" s="170"/>
      <c r="L158" s="595"/>
      <c r="M158" s="596"/>
      <c r="N158" s="173"/>
      <c r="O158" s="174"/>
      <c r="P158" s="175"/>
      <c r="Q158" s="176"/>
      <c r="R158" s="176"/>
      <c r="S158" s="176"/>
      <c r="T158" s="176"/>
      <c r="U158" s="177"/>
      <c r="V158" s="175"/>
      <c r="W158" s="178"/>
      <c r="X158" s="177"/>
    </row>
    <row r="159" spans="1:24" ht="16.5" customHeight="1" x14ac:dyDescent="0.15">
      <c r="A159" s="150">
        <v>4</v>
      </c>
      <c r="B159" s="151" t="s">
        <v>3148</v>
      </c>
      <c r="C159" s="152" t="s">
        <v>931</v>
      </c>
      <c r="D159" s="152" t="s">
        <v>32</v>
      </c>
      <c r="E159" s="152">
        <v>31</v>
      </c>
      <c r="F159" s="456" t="s">
        <v>3124</v>
      </c>
      <c r="G159" s="635"/>
      <c r="H159" s="692">
        <v>44309</v>
      </c>
      <c r="I159" s="179"/>
      <c r="J159" s="180"/>
      <c r="K159" s="181"/>
      <c r="L159" s="593">
        <v>30000</v>
      </c>
      <c r="M159" s="594">
        <v>30000</v>
      </c>
      <c r="N159" s="158">
        <v>-30000</v>
      </c>
      <c r="O159" s="159"/>
      <c r="P159" s="160"/>
      <c r="Q159" s="161"/>
      <c r="R159" s="161">
        <v>52</v>
      </c>
      <c r="S159" s="161"/>
      <c r="T159" s="161">
        <v>10400</v>
      </c>
      <c r="U159" s="162"/>
      <c r="V159" s="160">
        <v>40400</v>
      </c>
      <c r="W159" s="163"/>
      <c r="X159" s="162"/>
    </row>
    <row r="160" spans="1:24" ht="16.5" customHeight="1" x14ac:dyDescent="0.15">
      <c r="A160" s="164"/>
      <c r="B160" s="165"/>
      <c r="C160" s="166"/>
      <c r="D160" s="166"/>
      <c r="E160" s="166"/>
      <c r="F160" s="435"/>
      <c r="G160" s="634"/>
      <c r="H160" s="688"/>
      <c r="I160" s="168"/>
      <c r="J160" s="169"/>
      <c r="K160" s="631"/>
      <c r="L160" s="597"/>
      <c r="M160" s="596"/>
      <c r="N160" s="173" t="s">
        <v>3178</v>
      </c>
      <c r="O160" s="174"/>
      <c r="P160" s="175"/>
      <c r="Q160" s="176"/>
      <c r="R160" s="176"/>
      <c r="S160" s="176"/>
      <c r="T160" s="176"/>
      <c r="U160" s="177"/>
      <c r="V160" s="175"/>
      <c r="W160" s="178"/>
      <c r="X160" s="177"/>
    </row>
    <row r="161" spans="1:24" ht="16.5" customHeight="1" x14ac:dyDescent="0.15">
      <c r="A161" s="150"/>
      <c r="B161" s="151"/>
      <c r="C161" s="152" t="s">
        <v>1041</v>
      </c>
      <c r="D161" s="152" t="s">
        <v>935</v>
      </c>
      <c r="E161" s="152">
        <v>12</v>
      </c>
      <c r="F161" s="436" t="s">
        <v>3125</v>
      </c>
      <c r="G161" s="635"/>
      <c r="H161" s="687"/>
      <c r="I161" s="179"/>
      <c r="J161" s="180"/>
      <c r="K161" s="184"/>
      <c r="L161" s="593">
        <v>10000</v>
      </c>
      <c r="M161" s="594"/>
      <c r="N161" s="185"/>
      <c r="O161" s="159"/>
      <c r="P161" s="160"/>
      <c r="Q161" s="161"/>
      <c r="R161" s="161"/>
      <c r="S161" s="161"/>
      <c r="T161" s="161"/>
      <c r="U161" s="162"/>
      <c r="V161" s="160"/>
      <c r="W161" s="163"/>
      <c r="X161" s="162"/>
    </row>
    <row r="162" spans="1:24" ht="16.5" customHeight="1" x14ac:dyDescent="0.15">
      <c r="A162" s="164"/>
      <c r="B162" s="165"/>
      <c r="C162" s="166"/>
      <c r="D162" s="166" t="s">
        <v>938</v>
      </c>
      <c r="E162" s="166"/>
      <c r="F162" s="435"/>
      <c r="G162" s="634"/>
      <c r="H162" s="688"/>
      <c r="I162" s="168"/>
      <c r="J162" s="225"/>
      <c r="K162" s="182"/>
      <c r="L162" s="595"/>
      <c r="M162" s="596"/>
      <c r="N162" s="173"/>
      <c r="O162" s="174"/>
      <c r="P162" s="175"/>
      <c r="Q162" s="176"/>
      <c r="R162" s="176"/>
      <c r="S162" s="176"/>
      <c r="T162" s="176"/>
      <c r="U162" s="177"/>
      <c r="V162" s="175"/>
      <c r="W162" s="178"/>
      <c r="X162" s="177"/>
    </row>
    <row r="163" spans="1:24" ht="16.5" customHeight="1" x14ac:dyDescent="0.15">
      <c r="A163" s="150"/>
      <c r="B163" s="151"/>
      <c r="C163" s="152" t="s">
        <v>931</v>
      </c>
      <c r="D163" s="152" t="s">
        <v>73</v>
      </c>
      <c r="E163" s="152">
        <v>13</v>
      </c>
      <c r="F163" s="436" t="s">
        <v>3149</v>
      </c>
      <c r="G163" s="635"/>
      <c r="H163" s="687"/>
      <c r="I163" s="179"/>
      <c r="J163" s="180"/>
      <c r="K163" s="184"/>
      <c r="L163" s="593">
        <v>10000</v>
      </c>
      <c r="M163" s="594"/>
      <c r="N163" s="158"/>
      <c r="O163" s="159"/>
      <c r="P163" s="160"/>
      <c r="Q163" s="161"/>
      <c r="R163" s="161"/>
      <c r="S163" s="161"/>
      <c r="T163" s="161"/>
      <c r="U163" s="162"/>
      <c r="V163" s="943"/>
      <c r="W163" s="163"/>
      <c r="X163" s="162"/>
    </row>
    <row r="164" spans="1:24" ht="16.5" customHeight="1" x14ac:dyDescent="0.15">
      <c r="A164" s="164"/>
      <c r="B164" s="165"/>
      <c r="C164" s="166"/>
      <c r="D164" s="166"/>
      <c r="E164" s="166"/>
      <c r="F164" s="434" t="s">
        <v>3150</v>
      </c>
      <c r="G164" s="634"/>
      <c r="H164" s="688"/>
      <c r="I164" s="168"/>
      <c r="J164" s="169"/>
      <c r="K164" s="182"/>
      <c r="L164" s="595"/>
      <c r="M164" s="596"/>
      <c r="N164" s="183"/>
      <c r="O164" s="174"/>
      <c r="P164" s="175"/>
      <c r="Q164" s="176"/>
      <c r="R164" s="176"/>
      <c r="S164" s="176"/>
      <c r="T164" s="176"/>
      <c r="U164" s="177"/>
      <c r="V164" s="175"/>
      <c r="W164" s="178"/>
      <c r="X164" s="177"/>
    </row>
    <row r="165" spans="1:24" ht="16.5" customHeight="1" x14ac:dyDescent="0.15">
      <c r="A165" s="150"/>
      <c r="B165" s="151"/>
      <c r="C165" s="152" t="s">
        <v>926</v>
      </c>
      <c r="D165" s="152" t="s">
        <v>73</v>
      </c>
      <c r="E165" s="152">
        <v>14</v>
      </c>
      <c r="F165" s="436" t="s">
        <v>3151</v>
      </c>
      <c r="G165" s="635"/>
      <c r="H165" s="687"/>
      <c r="I165" s="179"/>
      <c r="J165" s="180"/>
      <c r="K165" s="141"/>
      <c r="L165" s="593">
        <v>10000</v>
      </c>
      <c r="M165" s="594"/>
      <c r="N165" s="185"/>
      <c r="O165" s="159"/>
      <c r="P165" s="186"/>
      <c r="Q165" s="138"/>
      <c r="R165" s="161"/>
      <c r="S165" s="161"/>
      <c r="T165" s="161"/>
      <c r="U165" s="162"/>
      <c r="V165" s="160"/>
      <c r="W165" s="163"/>
      <c r="X165" s="162"/>
    </row>
    <row r="166" spans="1:24" ht="16.5" customHeight="1" x14ac:dyDescent="0.15">
      <c r="A166" s="164"/>
      <c r="B166" s="165"/>
      <c r="C166" s="166"/>
      <c r="D166" s="166"/>
      <c r="E166" s="166"/>
      <c r="F166" s="434" t="s">
        <v>3152</v>
      </c>
      <c r="G166" s="636"/>
      <c r="H166" s="689"/>
      <c r="I166" s="168"/>
      <c r="J166" s="169"/>
      <c r="K166" s="170"/>
      <c r="L166" s="595"/>
      <c r="M166" s="598"/>
      <c r="N166" s="173"/>
      <c r="O166" s="174"/>
      <c r="P166" s="175"/>
      <c r="Q166" s="176"/>
      <c r="R166" s="176"/>
      <c r="S166" s="176"/>
      <c r="T166" s="176"/>
      <c r="U166" s="177"/>
      <c r="V166" s="175"/>
      <c r="W166" s="178"/>
      <c r="X166" s="177"/>
    </row>
    <row r="167" spans="1:24" ht="16.5" customHeight="1" x14ac:dyDescent="0.15">
      <c r="A167" s="188"/>
      <c r="B167" s="189"/>
      <c r="C167" s="215" t="s">
        <v>931</v>
      </c>
      <c r="D167" s="215" t="s">
        <v>4</v>
      </c>
      <c r="E167" s="215"/>
      <c r="F167" s="575" t="s">
        <v>3153</v>
      </c>
      <c r="G167" s="635"/>
      <c r="H167" s="687"/>
      <c r="I167" s="190"/>
      <c r="J167" s="140"/>
      <c r="K167" s="191" t="s">
        <v>1925</v>
      </c>
      <c r="L167" s="599"/>
      <c r="M167" s="600"/>
      <c r="N167" s="185"/>
      <c r="O167" s="193"/>
      <c r="P167" s="194"/>
      <c r="Q167" s="195"/>
      <c r="R167" s="196"/>
      <c r="S167" s="196"/>
      <c r="T167" s="196"/>
      <c r="U167" s="197"/>
      <c r="V167" s="198"/>
      <c r="W167" s="199"/>
      <c r="X167" s="197"/>
    </row>
    <row r="168" spans="1:24" ht="16.5" customHeight="1" thickBot="1" x14ac:dyDescent="0.2">
      <c r="A168" s="200"/>
      <c r="B168" s="201"/>
      <c r="C168" s="202"/>
      <c r="D168" s="202"/>
      <c r="E168" s="202"/>
      <c r="F168" s="438"/>
      <c r="G168" s="637"/>
      <c r="H168" s="690"/>
      <c r="I168" s="204"/>
      <c r="J168" s="205"/>
      <c r="K168" s="206"/>
      <c r="L168" s="601"/>
      <c r="M168" s="602"/>
      <c r="N168" s="207"/>
      <c r="O168" s="208"/>
      <c r="P168" s="209"/>
      <c r="Q168" s="210"/>
      <c r="R168" s="210"/>
      <c r="S168" s="210"/>
      <c r="T168" s="210"/>
      <c r="U168" s="211"/>
      <c r="V168" s="209"/>
      <c r="W168" s="212"/>
      <c r="X168" s="211"/>
    </row>
    <row r="169" spans="1:24" ht="16.5" customHeight="1" x14ac:dyDescent="0.15">
      <c r="A169" s="188"/>
      <c r="B169" s="189"/>
      <c r="C169" s="215" t="s">
        <v>931</v>
      </c>
      <c r="D169" s="215" t="s">
        <v>4</v>
      </c>
      <c r="E169" s="215"/>
      <c r="F169" s="576" t="s">
        <v>3154</v>
      </c>
      <c r="G169" s="636"/>
      <c r="H169" s="691"/>
      <c r="I169" s="155"/>
      <c r="J169" s="156"/>
      <c r="K169" s="191" t="s">
        <v>1925</v>
      </c>
      <c r="L169" s="599"/>
      <c r="M169" s="600"/>
      <c r="N169" s="185"/>
      <c r="O169" s="193"/>
      <c r="P169" s="198"/>
      <c r="Q169" s="196"/>
      <c r="R169" s="196"/>
      <c r="S169" s="196"/>
      <c r="T169" s="196"/>
      <c r="U169" s="197"/>
      <c r="V169" s="198"/>
      <c r="W169" s="199"/>
      <c r="X169" s="197"/>
    </row>
    <row r="170" spans="1:24" ht="16.5" customHeight="1" x14ac:dyDescent="0.15">
      <c r="A170" s="164"/>
      <c r="B170" s="165"/>
      <c r="C170" s="166"/>
      <c r="D170" s="166"/>
      <c r="E170" s="166"/>
      <c r="F170" s="435"/>
      <c r="G170" s="634"/>
      <c r="H170" s="688"/>
      <c r="I170" s="168"/>
      <c r="J170" s="169"/>
      <c r="K170" s="170"/>
      <c r="L170" s="595"/>
      <c r="M170" s="596"/>
      <c r="N170" s="183"/>
      <c r="O170" s="174"/>
      <c r="P170" s="175"/>
      <c r="Q170" s="176"/>
      <c r="R170" s="176"/>
      <c r="S170" s="176"/>
      <c r="T170" s="176"/>
      <c r="U170" s="177"/>
      <c r="V170" s="175"/>
      <c r="W170" s="178"/>
      <c r="X170" s="177"/>
    </row>
    <row r="171" spans="1:24" ht="16.5" customHeight="1" x14ac:dyDescent="0.15">
      <c r="A171" s="194">
        <v>8</v>
      </c>
      <c r="B171" s="214" t="s">
        <v>3230</v>
      </c>
      <c r="C171" s="215" t="s">
        <v>931</v>
      </c>
      <c r="D171" s="215" t="s">
        <v>956</v>
      </c>
      <c r="E171" s="215">
        <v>32</v>
      </c>
      <c r="F171" s="457" t="s">
        <v>3127</v>
      </c>
      <c r="G171" s="636"/>
      <c r="H171" s="691">
        <v>44505</v>
      </c>
      <c r="I171" s="179"/>
      <c r="J171" s="180"/>
      <c r="K171" s="157"/>
      <c r="L171" s="599">
        <v>50000</v>
      </c>
      <c r="M171" s="600">
        <v>50000</v>
      </c>
      <c r="N171" s="185">
        <v>-50000</v>
      </c>
      <c r="O171" s="193"/>
      <c r="P171" s="198"/>
      <c r="Q171" s="196"/>
      <c r="R171" s="196">
        <v>32</v>
      </c>
      <c r="S171" s="196"/>
      <c r="T171" s="196">
        <v>6400</v>
      </c>
      <c r="U171" s="197"/>
      <c r="V171" s="198">
        <v>56400</v>
      </c>
      <c r="W171" s="199"/>
      <c r="X171" s="197"/>
    </row>
    <row r="172" spans="1:24" ht="16.5" customHeight="1" x14ac:dyDescent="0.15">
      <c r="A172" s="164"/>
      <c r="B172" s="165"/>
      <c r="C172" s="166"/>
      <c r="D172" s="166"/>
      <c r="E172" s="166"/>
      <c r="F172" s="458"/>
      <c r="G172" s="634"/>
      <c r="H172" s="688"/>
      <c r="I172" s="168"/>
      <c r="J172" s="169"/>
      <c r="K172" s="170"/>
      <c r="L172" s="595"/>
      <c r="M172" s="596"/>
      <c r="N172" s="173" t="s">
        <v>3329</v>
      </c>
      <c r="O172" s="193"/>
      <c r="P172" s="175"/>
      <c r="Q172" s="176"/>
      <c r="R172" s="176"/>
      <c r="S172" s="176"/>
      <c r="T172" s="176"/>
      <c r="U172" s="177"/>
      <c r="V172" s="175"/>
      <c r="W172" s="178"/>
      <c r="X172" s="177"/>
    </row>
    <row r="173" spans="1:24" ht="16.5" customHeight="1" x14ac:dyDescent="0.15">
      <c r="A173" s="194">
        <v>7</v>
      </c>
      <c r="B173" s="214" t="s">
        <v>3231</v>
      </c>
      <c r="C173" s="215" t="s">
        <v>931</v>
      </c>
      <c r="D173" s="215" t="s">
        <v>956</v>
      </c>
      <c r="E173" s="215">
        <v>33</v>
      </c>
      <c r="F173" s="457" t="s">
        <v>3128</v>
      </c>
      <c r="G173" s="636"/>
      <c r="H173" s="691">
        <v>44505</v>
      </c>
      <c r="I173" s="179"/>
      <c r="J173" s="180"/>
      <c r="K173" s="157"/>
      <c r="L173" s="599">
        <v>50000</v>
      </c>
      <c r="M173" s="600">
        <v>50000</v>
      </c>
      <c r="N173" s="216">
        <v>-50000</v>
      </c>
      <c r="O173" s="217"/>
      <c r="P173" s="218"/>
      <c r="Q173" s="196"/>
      <c r="R173" s="196">
        <v>16</v>
      </c>
      <c r="S173" s="196"/>
      <c r="T173" s="196">
        <v>3200</v>
      </c>
      <c r="U173" s="197"/>
      <c r="V173" s="198">
        <v>53200</v>
      </c>
      <c r="W173" s="199"/>
      <c r="X173" s="197"/>
    </row>
    <row r="174" spans="1:24" ht="16.5" customHeight="1" x14ac:dyDescent="0.15">
      <c r="A174" s="164"/>
      <c r="B174" s="165"/>
      <c r="C174" s="166"/>
      <c r="D174" s="166"/>
      <c r="E174" s="166"/>
      <c r="F174" s="435"/>
      <c r="G174" s="634"/>
      <c r="H174" s="688"/>
      <c r="I174" s="168"/>
      <c r="J174" s="169"/>
      <c r="K174" s="170"/>
      <c r="L174" s="595"/>
      <c r="M174" s="596"/>
      <c r="N174" s="173" t="s">
        <v>3329</v>
      </c>
      <c r="O174" s="220"/>
      <c r="P174" s="171"/>
      <c r="Q174" s="176"/>
      <c r="R174" s="176"/>
      <c r="S174" s="172"/>
      <c r="T174" s="176"/>
      <c r="U174" s="177"/>
      <c r="V174" s="175"/>
      <c r="W174" s="178"/>
      <c r="X174" s="177"/>
    </row>
    <row r="175" spans="1:24" ht="16.5" customHeight="1" x14ac:dyDescent="0.15">
      <c r="A175" s="150"/>
      <c r="B175" s="151"/>
      <c r="C175" s="152" t="s">
        <v>949</v>
      </c>
      <c r="D175" s="152" t="s">
        <v>73</v>
      </c>
      <c r="E175" s="152">
        <v>15</v>
      </c>
      <c r="F175" s="436" t="s">
        <v>3126</v>
      </c>
      <c r="G175" s="635"/>
      <c r="H175" s="692"/>
      <c r="I175" s="134"/>
      <c r="J175" s="135"/>
      <c r="K175" s="181"/>
      <c r="L175" s="593">
        <v>30000</v>
      </c>
      <c r="M175" s="594"/>
      <c r="N175" s="158"/>
      <c r="O175" s="270"/>
      <c r="P175" s="198"/>
      <c r="Q175" s="196"/>
      <c r="R175" s="196"/>
      <c r="S175" s="196"/>
      <c r="T175" s="196"/>
      <c r="U175" s="197"/>
      <c r="V175" s="198"/>
      <c r="W175" s="199"/>
      <c r="X175" s="197"/>
    </row>
    <row r="176" spans="1:24" ht="16.5" customHeight="1" x14ac:dyDescent="0.15">
      <c r="A176" s="164"/>
      <c r="B176" s="165"/>
      <c r="C176" s="166"/>
      <c r="D176" s="166"/>
      <c r="E176" s="166"/>
      <c r="F176" s="435"/>
      <c r="G176" s="634"/>
      <c r="H176" s="688"/>
      <c r="I176" s="168"/>
      <c r="J176" s="169"/>
      <c r="K176" s="170"/>
      <c r="L176" s="595"/>
      <c r="M176" s="596"/>
      <c r="N176" s="183"/>
      <c r="O176" s="174"/>
      <c r="P176" s="175"/>
      <c r="Q176" s="176"/>
      <c r="R176" s="176"/>
      <c r="S176" s="176"/>
      <c r="T176" s="176"/>
      <c r="U176" s="177"/>
      <c r="V176" s="175"/>
      <c r="W176" s="178"/>
      <c r="X176" s="177"/>
    </row>
    <row r="177" spans="1:24" ht="16.5" customHeight="1" x14ac:dyDescent="0.15">
      <c r="A177" s="150"/>
      <c r="B177" s="151"/>
      <c r="C177" s="215" t="s">
        <v>926</v>
      </c>
      <c r="D177" s="152" t="s">
        <v>73</v>
      </c>
      <c r="E177" s="152">
        <v>17</v>
      </c>
      <c r="F177" s="436" t="s">
        <v>3308</v>
      </c>
      <c r="G177" s="635"/>
      <c r="H177" s="687"/>
      <c r="I177" s="155"/>
      <c r="J177" s="156"/>
      <c r="K177" s="157"/>
      <c r="L177" s="593">
        <v>10000</v>
      </c>
      <c r="M177" s="594"/>
      <c r="N177" s="158"/>
      <c r="O177" s="193"/>
      <c r="P177" s="160"/>
      <c r="Q177" s="161"/>
      <c r="R177" s="161"/>
      <c r="S177" s="161"/>
      <c r="T177" s="161"/>
      <c r="U177" s="162"/>
      <c r="V177" s="886"/>
      <c r="W177" s="163"/>
      <c r="X177" s="162"/>
    </row>
    <row r="178" spans="1:24" ht="16.5" customHeight="1" x14ac:dyDescent="0.15">
      <c r="A178" s="164"/>
      <c r="B178" s="165"/>
      <c r="C178" s="166"/>
      <c r="D178" s="166"/>
      <c r="E178" s="166"/>
      <c r="F178" s="434"/>
      <c r="G178" s="634"/>
      <c r="H178" s="688"/>
      <c r="I178" s="168"/>
      <c r="J178" s="169"/>
      <c r="K178" s="170"/>
      <c r="L178" s="595"/>
      <c r="M178" s="596"/>
      <c r="N178" s="183"/>
      <c r="O178" s="174"/>
      <c r="P178" s="175"/>
      <c r="Q178" s="176"/>
      <c r="R178" s="176"/>
      <c r="S178" s="176"/>
      <c r="T178" s="176"/>
      <c r="U178" s="177"/>
      <c r="V178" s="175"/>
      <c r="W178" s="178"/>
      <c r="X178" s="177"/>
    </row>
    <row r="179" spans="1:24" ht="16.5" customHeight="1" x14ac:dyDescent="0.15">
      <c r="A179" s="150"/>
      <c r="B179" s="151"/>
      <c r="C179" s="152" t="s">
        <v>931</v>
      </c>
      <c r="D179" s="152" t="s">
        <v>73</v>
      </c>
      <c r="E179" s="152">
        <v>16</v>
      </c>
      <c r="F179" s="436" t="s">
        <v>3129</v>
      </c>
      <c r="G179" s="635"/>
      <c r="H179" s="692"/>
      <c r="I179" s="179"/>
      <c r="J179" s="180"/>
      <c r="K179" s="181"/>
      <c r="L179" s="593">
        <v>10000</v>
      </c>
      <c r="M179" s="594"/>
      <c r="N179" s="158"/>
      <c r="O179" s="217"/>
      <c r="P179" s="160"/>
      <c r="Q179" s="161"/>
      <c r="R179" s="161"/>
      <c r="S179" s="161"/>
      <c r="T179" s="161"/>
      <c r="U179" s="162"/>
      <c r="V179" s="160"/>
      <c r="W179" s="163"/>
      <c r="X179" s="162"/>
    </row>
    <row r="180" spans="1:24" ht="16.5" customHeight="1" x14ac:dyDescent="0.15">
      <c r="A180" s="222"/>
      <c r="B180" s="214"/>
      <c r="C180" s="215"/>
      <c r="D180" s="215"/>
      <c r="E180" s="215"/>
      <c r="F180" s="981"/>
      <c r="G180" s="636"/>
      <c r="H180" s="689"/>
      <c r="I180" s="223"/>
      <c r="J180" s="229"/>
      <c r="K180" s="224"/>
      <c r="L180" s="599"/>
      <c r="M180" s="600"/>
      <c r="N180" s="185"/>
      <c r="O180" s="193"/>
      <c r="P180" s="198"/>
      <c r="Q180" s="196"/>
      <c r="R180" s="196"/>
      <c r="S180" s="196"/>
      <c r="T180" s="196"/>
      <c r="U180" s="197"/>
      <c r="V180" s="198"/>
      <c r="W180" s="199"/>
      <c r="X180" s="197"/>
    </row>
    <row r="181" spans="1:24" ht="16.5" customHeight="1" x14ac:dyDescent="0.15">
      <c r="A181" s="150"/>
      <c r="B181" s="151"/>
      <c r="C181" s="152" t="s">
        <v>931</v>
      </c>
      <c r="D181" s="152" t="s">
        <v>28</v>
      </c>
      <c r="E181" s="152">
        <v>51</v>
      </c>
      <c r="F181" s="574" t="s">
        <v>3130</v>
      </c>
      <c r="G181" s="635"/>
      <c r="H181" s="692"/>
      <c r="I181" s="179"/>
      <c r="J181" s="180"/>
      <c r="K181" s="181"/>
      <c r="L181" s="593">
        <v>50000</v>
      </c>
      <c r="M181" s="594"/>
      <c r="N181" s="158"/>
      <c r="O181" s="159"/>
      <c r="P181" s="160"/>
      <c r="Q181" s="161"/>
      <c r="R181" s="161"/>
      <c r="S181" s="161"/>
      <c r="T181" s="161"/>
      <c r="U181" s="162"/>
      <c r="V181" s="160"/>
      <c r="W181" s="163"/>
      <c r="X181" s="162"/>
    </row>
    <row r="182" spans="1:24" ht="16.5" customHeight="1" x14ac:dyDescent="0.15">
      <c r="A182" s="164"/>
      <c r="B182" s="165"/>
      <c r="C182" s="166"/>
      <c r="D182" s="166"/>
      <c r="E182" s="166"/>
      <c r="F182" s="435"/>
      <c r="G182" s="634"/>
      <c r="H182" s="688"/>
      <c r="I182" s="168"/>
      <c r="J182" s="169"/>
      <c r="K182" s="170"/>
      <c r="L182" s="595"/>
      <c r="M182" s="596"/>
      <c r="N182" s="173"/>
      <c r="O182" s="174"/>
      <c r="P182" s="175"/>
      <c r="Q182" s="176"/>
      <c r="R182" s="176"/>
      <c r="S182" s="176"/>
      <c r="T182" s="176"/>
      <c r="U182" s="177"/>
      <c r="V182" s="175"/>
      <c r="W182" s="178"/>
      <c r="X182" s="177"/>
    </row>
    <row r="183" spans="1:24" ht="16.5" customHeight="1" x14ac:dyDescent="0.15">
      <c r="A183" s="150"/>
      <c r="B183" s="151"/>
      <c r="C183" s="152" t="s">
        <v>926</v>
      </c>
      <c r="D183" s="152" t="s">
        <v>64</v>
      </c>
      <c r="E183" s="152">
        <v>34</v>
      </c>
      <c r="F183" s="456" t="s">
        <v>3132</v>
      </c>
      <c r="G183" s="635"/>
      <c r="H183" s="687"/>
      <c r="I183" s="179"/>
      <c r="J183" s="180"/>
      <c r="K183" s="181"/>
      <c r="L183" s="593">
        <v>50000</v>
      </c>
      <c r="M183" s="594"/>
      <c r="N183" s="185"/>
      <c r="O183" s="159"/>
      <c r="P183" s="160"/>
      <c r="Q183" s="161"/>
      <c r="R183" s="161"/>
      <c r="S183" s="161"/>
      <c r="T183" s="161"/>
      <c r="U183" s="162"/>
      <c r="V183" s="160"/>
      <c r="W183" s="163"/>
      <c r="X183" s="162"/>
    </row>
    <row r="184" spans="1:24" ht="16.5" customHeight="1" x14ac:dyDescent="0.15">
      <c r="A184" s="164"/>
      <c r="B184" s="165"/>
      <c r="C184" s="166"/>
      <c r="D184" s="166"/>
      <c r="E184" s="166"/>
      <c r="F184" s="435"/>
      <c r="G184" s="634"/>
      <c r="H184" s="688"/>
      <c r="I184" s="168"/>
      <c r="J184" s="169"/>
      <c r="K184" s="170"/>
      <c r="L184" s="595"/>
      <c r="M184" s="596"/>
      <c r="N184" s="183"/>
      <c r="O184" s="174"/>
      <c r="P184" s="175"/>
      <c r="Q184" s="176"/>
      <c r="R184" s="176"/>
      <c r="S184" s="176"/>
      <c r="T184" s="176"/>
      <c r="U184" s="177"/>
      <c r="V184" s="175"/>
      <c r="W184" s="178"/>
      <c r="X184" s="177"/>
    </row>
    <row r="185" spans="1:24" ht="16.5" customHeight="1" x14ac:dyDescent="0.15">
      <c r="A185" s="150"/>
      <c r="B185" s="151"/>
      <c r="C185" s="152" t="s">
        <v>940</v>
      </c>
      <c r="D185" s="152" t="s">
        <v>64</v>
      </c>
      <c r="E185" s="152">
        <v>19</v>
      </c>
      <c r="F185" s="436" t="s">
        <v>3155</v>
      </c>
      <c r="G185" s="635"/>
      <c r="H185" s="687"/>
      <c r="I185" s="179"/>
      <c r="J185" s="180"/>
      <c r="K185" s="338"/>
      <c r="L185" s="593">
        <v>30000</v>
      </c>
      <c r="M185" s="594"/>
      <c r="N185" s="158"/>
      <c r="O185" s="159"/>
      <c r="P185" s="160"/>
      <c r="Q185" s="161"/>
      <c r="R185" s="161"/>
      <c r="S185" s="161"/>
      <c r="T185" s="161"/>
      <c r="U185" s="162"/>
      <c r="V185" s="160"/>
      <c r="W185" s="163"/>
      <c r="X185" s="162"/>
    </row>
    <row r="186" spans="1:24" ht="16.5" customHeight="1" x14ac:dyDescent="0.15">
      <c r="A186" s="194"/>
      <c r="B186" s="214"/>
      <c r="C186" s="215"/>
      <c r="D186" s="215"/>
      <c r="E186" s="215"/>
      <c r="F186" s="433" t="s">
        <v>3156</v>
      </c>
      <c r="G186" s="636"/>
      <c r="H186" s="689"/>
      <c r="I186" s="223"/>
      <c r="J186" s="229"/>
      <c r="K186" s="339"/>
      <c r="L186" s="599"/>
      <c r="M186" s="600"/>
      <c r="N186" s="185"/>
      <c r="O186" s="193"/>
      <c r="P186" s="198"/>
      <c r="Q186" s="196"/>
      <c r="R186" s="196"/>
      <c r="S186" s="196"/>
      <c r="T186" s="196"/>
      <c r="U186" s="197"/>
      <c r="V186" s="198"/>
      <c r="W186" s="199"/>
      <c r="X186" s="197"/>
    </row>
    <row r="187" spans="1:24" ht="16.5" customHeight="1" x14ac:dyDescent="0.15">
      <c r="A187" s="164"/>
      <c r="B187" s="165"/>
      <c r="C187" s="166"/>
      <c r="D187" s="166"/>
      <c r="E187" s="166"/>
      <c r="F187" s="434" t="s">
        <v>3157</v>
      </c>
      <c r="G187" s="634"/>
      <c r="H187" s="688"/>
      <c r="I187" s="168"/>
      <c r="J187" s="169"/>
      <c r="K187" s="170"/>
      <c r="L187" s="595"/>
      <c r="M187" s="596"/>
      <c r="N187" s="183"/>
      <c r="O187" s="174"/>
      <c r="P187" s="175"/>
      <c r="Q187" s="176"/>
      <c r="R187" s="176"/>
      <c r="S187" s="176"/>
      <c r="T187" s="176"/>
      <c r="U187" s="177"/>
      <c r="V187" s="175"/>
      <c r="W187" s="178"/>
      <c r="X187" s="177"/>
    </row>
    <row r="188" spans="1:24" ht="16.5" customHeight="1" x14ac:dyDescent="0.15">
      <c r="A188" s="150"/>
      <c r="B188" s="151"/>
      <c r="C188" s="152" t="s">
        <v>989</v>
      </c>
      <c r="D188" s="152" t="s">
        <v>73</v>
      </c>
      <c r="E188" s="152">
        <v>25</v>
      </c>
      <c r="F188" s="436" t="s">
        <v>3158</v>
      </c>
      <c r="G188" s="635"/>
      <c r="H188" s="687"/>
      <c r="I188" s="179"/>
      <c r="J188" s="180"/>
      <c r="K188" s="181"/>
      <c r="L188" s="593">
        <v>30000</v>
      </c>
      <c r="M188" s="594"/>
      <c r="N188" s="185"/>
      <c r="O188" s="159"/>
      <c r="P188" s="160"/>
      <c r="Q188" s="161"/>
      <c r="R188" s="161"/>
      <c r="S188" s="161"/>
      <c r="T188" s="161"/>
      <c r="U188" s="162"/>
      <c r="V188" s="160"/>
      <c r="W188" s="163"/>
      <c r="X188" s="162"/>
    </row>
    <row r="189" spans="1:24" ht="16.5" customHeight="1" x14ac:dyDescent="0.15">
      <c r="A189" s="164"/>
      <c r="B189" s="165"/>
      <c r="C189" s="166"/>
      <c r="D189" s="166"/>
      <c r="E189" s="166"/>
      <c r="F189" s="434" t="s">
        <v>2668</v>
      </c>
      <c r="G189" s="634"/>
      <c r="H189" s="688"/>
      <c r="I189" s="168"/>
      <c r="J189" s="169"/>
      <c r="K189" s="226"/>
      <c r="L189" s="595"/>
      <c r="M189" s="596"/>
      <c r="N189" s="183"/>
      <c r="O189" s="174"/>
      <c r="P189" s="175"/>
      <c r="Q189" s="176"/>
      <c r="R189" s="176"/>
      <c r="S189" s="176"/>
      <c r="T189" s="176"/>
      <c r="U189" s="177"/>
      <c r="V189" s="175"/>
      <c r="W189" s="178"/>
      <c r="X189" s="177"/>
    </row>
    <row r="190" spans="1:24" ht="16.5" customHeight="1" x14ac:dyDescent="0.15">
      <c r="A190" s="150">
        <v>7</v>
      </c>
      <c r="B190" s="151" t="s">
        <v>3212</v>
      </c>
      <c r="C190" s="152" t="s">
        <v>931</v>
      </c>
      <c r="D190" s="152" t="s">
        <v>89</v>
      </c>
      <c r="E190" s="152">
        <v>35</v>
      </c>
      <c r="F190" s="456" t="s">
        <v>3133</v>
      </c>
      <c r="G190" s="635"/>
      <c r="H190" s="687">
        <v>44398</v>
      </c>
      <c r="I190" s="179"/>
      <c r="J190" s="180"/>
      <c r="K190" s="184"/>
      <c r="L190" s="593">
        <v>10000</v>
      </c>
      <c r="M190" s="594">
        <v>10000</v>
      </c>
      <c r="N190" s="185">
        <v>-10000</v>
      </c>
      <c r="O190" s="159"/>
      <c r="P190" s="160"/>
      <c r="Q190" s="161"/>
      <c r="R190" s="161">
        <v>10</v>
      </c>
      <c r="S190" s="161"/>
      <c r="T190" s="161">
        <v>2000</v>
      </c>
      <c r="U190" s="162"/>
      <c r="V190" s="160">
        <v>12000</v>
      </c>
      <c r="W190" s="163"/>
      <c r="X190" s="162"/>
    </row>
    <row r="191" spans="1:24" ht="16.5" customHeight="1" x14ac:dyDescent="0.15">
      <c r="A191" s="194"/>
      <c r="B191" s="214"/>
      <c r="C191" s="215"/>
      <c r="D191" s="215"/>
      <c r="E191" s="215"/>
      <c r="F191" s="441"/>
      <c r="G191" s="636"/>
      <c r="H191" s="689"/>
      <c r="I191" s="168"/>
      <c r="J191" s="169"/>
      <c r="K191" s="182"/>
      <c r="L191" s="599"/>
      <c r="M191" s="600"/>
      <c r="N191" s="173" t="s">
        <v>3329</v>
      </c>
      <c r="O191" s="193"/>
      <c r="P191" s="198"/>
      <c r="Q191" s="196"/>
      <c r="R191" s="196"/>
      <c r="S191" s="196"/>
      <c r="T191" s="196"/>
      <c r="U191" s="197"/>
      <c r="V191" s="198"/>
      <c r="W191" s="199"/>
      <c r="X191" s="197"/>
    </row>
    <row r="192" spans="1:24" ht="16.5" customHeight="1" x14ac:dyDescent="0.15">
      <c r="A192" s="150">
        <v>8</v>
      </c>
      <c r="B192" s="151">
        <v>1</v>
      </c>
      <c r="C192" s="152" t="s">
        <v>926</v>
      </c>
      <c r="D192" s="152" t="s">
        <v>73</v>
      </c>
      <c r="E192" s="152">
        <v>21</v>
      </c>
      <c r="F192" s="436" t="s">
        <v>3134</v>
      </c>
      <c r="G192" s="635"/>
      <c r="H192" s="687">
        <v>44925</v>
      </c>
      <c r="I192" s="179"/>
      <c r="J192" s="180"/>
      <c r="K192" s="181"/>
      <c r="L192" s="593">
        <v>10000</v>
      </c>
      <c r="M192" s="594">
        <v>10000</v>
      </c>
      <c r="N192" s="158">
        <v>-10000</v>
      </c>
      <c r="O192" s="159"/>
      <c r="P192" s="160"/>
      <c r="Q192" s="161"/>
      <c r="R192" s="161"/>
      <c r="S192" s="161"/>
      <c r="T192" s="1200">
        <v>36000</v>
      </c>
      <c r="U192" s="162"/>
      <c r="V192" s="160">
        <v>46000</v>
      </c>
      <c r="W192" s="163"/>
      <c r="X192" s="162"/>
    </row>
    <row r="193" spans="1:24" ht="16.5" customHeight="1" x14ac:dyDescent="0.15">
      <c r="A193" s="164"/>
      <c r="B193" s="165"/>
      <c r="C193" s="166"/>
      <c r="D193" s="166"/>
      <c r="E193" s="166"/>
      <c r="F193" s="435"/>
      <c r="G193" s="634"/>
      <c r="H193" s="688">
        <v>44936</v>
      </c>
      <c r="I193" s="168"/>
      <c r="J193" s="169"/>
      <c r="K193" s="170"/>
      <c r="L193" s="595"/>
      <c r="M193" s="596"/>
      <c r="N193" s="183" t="s">
        <v>3496</v>
      </c>
      <c r="O193" s="174"/>
      <c r="P193" s="175"/>
      <c r="Q193" s="176"/>
      <c r="R193" s="176"/>
      <c r="S193" s="176"/>
      <c r="T193" s="176"/>
      <c r="U193" s="177"/>
      <c r="V193" s="175"/>
      <c r="W193" s="178"/>
      <c r="X193" s="177"/>
    </row>
    <row r="194" spans="1:24" ht="16.5" customHeight="1" x14ac:dyDescent="0.15">
      <c r="A194" s="150">
        <v>8</v>
      </c>
      <c r="B194" s="151"/>
      <c r="C194" s="152" t="s">
        <v>989</v>
      </c>
      <c r="D194" s="152" t="s">
        <v>32</v>
      </c>
      <c r="E194" s="152">
        <v>36</v>
      </c>
      <c r="F194" s="456" t="s">
        <v>3135</v>
      </c>
      <c r="G194" s="635"/>
      <c r="H194" s="687"/>
      <c r="I194" s="179"/>
      <c r="J194" s="180"/>
      <c r="K194" s="181"/>
      <c r="L194" s="593">
        <v>50000</v>
      </c>
      <c r="M194" s="594"/>
      <c r="N194" s="158"/>
      <c r="O194" s="159"/>
      <c r="P194" s="160"/>
      <c r="Q194" s="161"/>
      <c r="R194" s="161"/>
      <c r="S194" s="161"/>
      <c r="T194" s="161"/>
      <c r="U194" s="162"/>
      <c r="V194" s="160"/>
      <c r="W194" s="163"/>
      <c r="X194" s="162"/>
    </row>
    <row r="195" spans="1:24" ht="16.5" customHeight="1" x14ac:dyDescent="0.15">
      <c r="A195" s="194"/>
      <c r="B195" s="214"/>
      <c r="C195" s="215"/>
      <c r="D195" s="215"/>
      <c r="E195" s="215"/>
      <c r="F195" s="441"/>
      <c r="G195" s="636"/>
      <c r="H195" s="689"/>
      <c r="I195" s="168"/>
      <c r="J195" s="225"/>
      <c r="K195" s="170"/>
      <c r="L195" s="599"/>
      <c r="M195" s="600"/>
      <c r="N195" s="173"/>
      <c r="O195" s="193"/>
      <c r="P195" s="198"/>
      <c r="Q195" s="196"/>
      <c r="R195" s="196"/>
      <c r="S195" s="196"/>
      <c r="T195" s="196"/>
      <c r="U195" s="197"/>
      <c r="V195" s="198"/>
      <c r="W195" s="199"/>
      <c r="X195" s="197"/>
    </row>
    <row r="196" spans="1:24" ht="16.5" customHeight="1" x14ac:dyDescent="0.15">
      <c r="A196" s="150">
        <v>9</v>
      </c>
      <c r="B196" s="151"/>
      <c r="C196" s="152" t="s">
        <v>931</v>
      </c>
      <c r="D196" s="152" t="s">
        <v>73</v>
      </c>
      <c r="E196" s="152">
        <v>20</v>
      </c>
      <c r="F196" s="436" t="s">
        <v>3159</v>
      </c>
      <c r="G196" s="635"/>
      <c r="H196" s="687"/>
      <c r="I196" s="179"/>
      <c r="J196" s="180"/>
      <c r="K196" s="338"/>
      <c r="L196" s="593">
        <v>30000</v>
      </c>
      <c r="M196" s="594"/>
      <c r="N196" s="158"/>
      <c r="O196" s="159"/>
      <c r="P196" s="160"/>
      <c r="Q196" s="161"/>
      <c r="R196" s="161"/>
      <c r="S196" s="161"/>
      <c r="T196" s="161"/>
      <c r="U196" s="162"/>
      <c r="V196" s="160"/>
      <c r="W196" s="163"/>
      <c r="X196" s="162"/>
    </row>
    <row r="197" spans="1:24" ht="16.5" customHeight="1" x14ac:dyDescent="0.15">
      <c r="A197" s="194"/>
      <c r="B197" s="214"/>
      <c r="C197" s="215"/>
      <c r="D197" s="215"/>
      <c r="E197" s="215"/>
      <c r="F197" s="433" t="s">
        <v>3160</v>
      </c>
      <c r="G197" s="636"/>
      <c r="H197" s="689"/>
      <c r="I197" s="168"/>
      <c r="J197" s="169"/>
      <c r="K197" s="224"/>
      <c r="L197" s="599"/>
      <c r="M197" s="600"/>
      <c r="N197" s="183"/>
      <c r="O197" s="193"/>
      <c r="P197" s="198"/>
      <c r="Q197" s="196"/>
      <c r="R197" s="196"/>
      <c r="S197" s="196"/>
      <c r="T197" s="196"/>
      <c r="U197" s="197"/>
      <c r="V197" s="198"/>
      <c r="W197" s="199"/>
      <c r="X197" s="197"/>
    </row>
    <row r="198" spans="1:24" ht="16.5" customHeight="1" x14ac:dyDescent="0.15">
      <c r="A198" s="150">
        <v>11</v>
      </c>
      <c r="B198" s="151">
        <v>23</v>
      </c>
      <c r="C198" s="152" t="s">
        <v>931</v>
      </c>
      <c r="D198" s="152" t="s">
        <v>32</v>
      </c>
      <c r="E198" s="152">
        <v>37</v>
      </c>
      <c r="F198" s="456" t="s">
        <v>3137</v>
      </c>
      <c r="G198" s="635"/>
      <c r="H198" s="687">
        <v>44637</v>
      </c>
      <c r="I198" s="179"/>
      <c r="J198" s="180"/>
      <c r="K198" s="181"/>
      <c r="L198" s="593">
        <v>10000</v>
      </c>
      <c r="M198" s="594">
        <v>10000</v>
      </c>
      <c r="N198" s="158">
        <v>-10000</v>
      </c>
      <c r="O198" s="159"/>
      <c r="P198" s="160"/>
      <c r="Q198" s="161"/>
      <c r="R198" s="161">
        <v>32</v>
      </c>
      <c r="S198" s="161"/>
      <c r="T198" s="161">
        <v>6400</v>
      </c>
      <c r="U198" s="162"/>
      <c r="V198" s="160">
        <v>26400</v>
      </c>
      <c r="W198" s="163"/>
      <c r="X198" s="162"/>
    </row>
    <row r="199" spans="1:24" ht="16.5" customHeight="1" x14ac:dyDescent="0.15">
      <c r="A199" s="164"/>
      <c r="B199" s="165"/>
      <c r="C199" s="166"/>
      <c r="D199" s="166" t="s">
        <v>1008</v>
      </c>
      <c r="E199" s="166"/>
      <c r="F199" s="458"/>
      <c r="G199" s="634"/>
      <c r="H199" s="688"/>
      <c r="I199" s="168"/>
      <c r="J199" s="169"/>
      <c r="K199" s="170"/>
      <c r="L199" s="595"/>
      <c r="M199" s="596"/>
      <c r="N199" s="183" t="s">
        <v>3384</v>
      </c>
      <c r="O199" s="174"/>
      <c r="P199" s="175"/>
      <c r="Q199" s="176"/>
      <c r="R199" s="176"/>
      <c r="S199" s="176"/>
      <c r="T199" s="176"/>
      <c r="U199" s="177"/>
      <c r="V199" s="175"/>
      <c r="W199" s="178"/>
      <c r="X199" s="177"/>
    </row>
    <row r="200" spans="1:24" ht="16.5" customHeight="1" x14ac:dyDescent="0.15">
      <c r="A200" s="227">
        <v>10</v>
      </c>
      <c r="B200" s="228"/>
      <c r="C200" s="152"/>
      <c r="D200" s="152"/>
      <c r="E200" s="152"/>
      <c r="F200" s="575" t="s">
        <v>3161</v>
      </c>
      <c r="G200" s="635"/>
      <c r="H200" s="694"/>
      <c r="I200" s="139"/>
      <c r="J200" s="140"/>
      <c r="K200" s="191" t="s">
        <v>1925</v>
      </c>
      <c r="L200" s="593"/>
      <c r="M200" s="594"/>
      <c r="N200" s="158"/>
      <c r="O200" s="159"/>
      <c r="P200" s="160"/>
      <c r="Q200" s="161"/>
      <c r="R200" s="161"/>
      <c r="S200" s="161"/>
      <c r="T200" s="161"/>
      <c r="U200" s="162"/>
      <c r="V200" s="160"/>
      <c r="W200" s="163"/>
      <c r="X200" s="162"/>
    </row>
    <row r="201" spans="1:24" ht="16.5" customHeight="1" x14ac:dyDescent="0.15">
      <c r="A201" s="164"/>
      <c r="B201" s="165"/>
      <c r="C201" s="166"/>
      <c r="D201" s="166"/>
      <c r="E201" s="166"/>
      <c r="F201" s="435"/>
      <c r="G201" s="634"/>
      <c r="H201" s="688"/>
      <c r="I201" s="168"/>
      <c r="J201" s="169"/>
      <c r="K201" s="170"/>
      <c r="L201" s="599"/>
      <c r="M201" s="600"/>
      <c r="N201" s="183"/>
      <c r="O201" s="193"/>
      <c r="P201" s="198"/>
      <c r="Q201" s="196"/>
      <c r="R201" s="196"/>
      <c r="S201" s="196"/>
      <c r="T201" s="196"/>
      <c r="U201" s="197"/>
      <c r="V201" s="198"/>
      <c r="W201" s="199"/>
      <c r="X201" s="197"/>
    </row>
    <row r="202" spans="1:24" ht="16.5" customHeight="1" x14ac:dyDescent="0.15">
      <c r="A202" s="150">
        <v>10</v>
      </c>
      <c r="B202" s="151"/>
      <c r="C202" s="152" t="s">
        <v>997</v>
      </c>
      <c r="D202" s="152" t="s">
        <v>73</v>
      </c>
      <c r="E202" s="152">
        <v>22</v>
      </c>
      <c r="F202" s="436" t="s">
        <v>3136</v>
      </c>
      <c r="G202" s="635"/>
      <c r="H202" s="687"/>
      <c r="I202" s="179"/>
      <c r="J202" s="180"/>
      <c r="K202" s="157"/>
      <c r="L202" s="593">
        <v>30000</v>
      </c>
      <c r="M202" s="594"/>
      <c r="N202" s="158"/>
      <c r="O202" s="159"/>
      <c r="P202" s="160"/>
      <c r="Q202" s="161"/>
      <c r="R202" s="161"/>
      <c r="S202" s="161"/>
      <c r="T202" s="161"/>
      <c r="U202" s="162"/>
      <c r="V202" s="160"/>
      <c r="W202" s="163"/>
      <c r="X202" s="162"/>
    </row>
    <row r="203" spans="1:24" ht="16.5" customHeight="1" x14ac:dyDescent="0.15">
      <c r="A203" s="164"/>
      <c r="B203" s="165"/>
      <c r="C203" s="166"/>
      <c r="D203" s="166"/>
      <c r="E203" s="166"/>
      <c r="F203" s="435"/>
      <c r="G203" s="634"/>
      <c r="H203" s="688"/>
      <c r="I203" s="168"/>
      <c r="J203" s="169"/>
      <c r="K203" s="170"/>
      <c r="L203" s="595"/>
      <c r="M203" s="596"/>
      <c r="N203" s="183"/>
      <c r="O203" s="174"/>
      <c r="P203" s="175"/>
      <c r="Q203" s="176"/>
      <c r="R203" s="176"/>
      <c r="S203" s="176"/>
      <c r="T203" s="176"/>
      <c r="U203" s="177"/>
      <c r="V203" s="175"/>
      <c r="W203" s="178"/>
      <c r="X203" s="177"/>
    </row>
    <row r="204" spans="1:24" ht="16.5" customHeight="1" x14ac:dyDescent="0.15">
      <c r="A204" s="150">
        <v>12</v>
      </c>
      <c r="B204" s="151" t="s">
        <v>3262</v>
      </c>
      <c r="C204" s="152" t="s">
        <v>931</v>
      </c>
      <c r="D204" s="152" t="s">
        <v>89</v>
      </c>
      <c r="E204" s="152">
        <v>39</v>
      </c>
      <c r="F204" s="456" t="s">
        <v>3139</v>
      </c>
      <c r="G204" s="635"/>
      <c r="H204" s="687">
        <v>44540</v>
      </c>
      <c r="I204" s="179"/>
      <c r="J204" s="180"/>
      <c r="K204" s="181"/>
      <c r="L204" s="593">
        <v>50000</v>
      </c>
      <c r="M204" s="594">
        <v>50000</v>
      </c>
      <c r="N204" s="158">
        <v>-50000</v>
      </c>
      <c r="O204" s="159"/>
      <c r="P204" s="160"/>
      <c r="Q204" s="161"/>
      <c r="R204" s="161">
        <v>20</v>
      </c>
      <c r="S204" s="161"/>
      <c r="T204" s="161">
        <v>4000</v>
      </c>
      <c r="U204" s="162"/>
      <c r="V204" s="160">
        <v>54000</v>
      </c>
      <c r="W204" s="163"/>
      <c r="X204" s="162"/>
    </row>
    <row r="205" spans="1:24" ht="16.5" customHeight="1" x14ac:dyDescent="0.15">
      <c r="A205" s="164"/>
      <c r="B205" s="165"/>
      <c r="C205" s="166"/>
      <c r="D205" s="166"/>
      <c r="E205" s="166"/>
      <c r="F205" s="435"/>
      <c r="G205" s="634"/>
      <c r="H205" s="688"/>
      <c r="I205" s="168"/>
      <c r="J205" s="169"/>
      <c r="K205" s="170"/>
      <c r="L205" s="595"/>
      <c r="M205" s="596"/>
      <c r="N205" s="183" t="s">
        <v>3329</v>
      </c>
      <c r="O205" s="174"/>
      <c r="P205" s="175"/>
      <c r="Q205" s="176"/>
      <c r="R205" s="176"/>
      <c r="S205" s="176"/>
      <c r="T205" s="176"/>
      <c r="U205" s="177"/>
      <c r="V205" s="175"/>
      <c r="W205" s="178"/>
      <c r="X205" s="177"/>
    </row>
    <row r="206" spans="1:24" ht="16.5" customHeight="1" x14ac:dyDescent="0.15">
      <c r="A206" s="150">
        <v>11</v>
      </c>
      <c r="B206" s="151"/>
      <c r="C206" s="152" t="s">
        <v>989</v>
      </c>
      <c r="D206" s="152" t="s">
        <v>32</v>
      </c>
      <c r="E206" s="152">
        <v>38</v>
      </c>
      <c r="F206" s="456" t="s">
        <v>3138</v>
      </c>
      <c r="G206" s="635"/>
      <c r="H206" s="687"/>
      <c r="I206" s="179"/>
      <c r="J206" s="229"/>
      <c r="K206" s="224"/>
      <c r="L206" s="593">
        <v>50000</v>
      </c>
      <c r="M206" s="594"/>
      <c r="N206" s="158"/>
      <c r="O206" s="159"/>
      <c r="P206" s="160"/>
      <c r="Q206" s="161"/>
      <c r="R206" s="161"/>
      <c r="S206" s="161"/>
      <c r="T206" s="161"/>
      <c r="U206" s="162"/>
      <c r="V206" s="160"/>
      <c r="W206" s="163"/>
      <c r="X206" s="162"/>
    </row>
    <row r="207" spans="1:24" ht="16.5" customHeight="1" x14ac:dyDescent="0.15">
      <c r="A207" s="164"/>
      <c r="B207" s="165"/>
      <c r="C207" s="166"/>
      <c r="D207" s="166"/>
      <c r="E207" s="166"/>
      <c r="F207" s="458"/>
      <c r="G207" s="634"/>
      <c r="H207" s="688"/>
      <c r="I207" s="168"/>
      <c r="J207" s="169"/>
      <c r="K207" s="170"/>
      <c r="L207" s="595"/>
      <c r="M207" s="596"/>
      <c r="N207" s="183"/>
      <c r="O207" s="174"/>
      <c r="P207" s="175"/>
      <c r="Q207" s="176"/>
      <c r="R207" s="176"/>
      <c r="S207" s="176"/>
      <c r="T207" s="176"/>
      <c r="U207" s="177"/>
      <c r="V207" s="175"/>
      <c r="W207" s="178"/>
      <c r="X207" s="177"/>
    </row>
    <row r="208" spans="1:24" ht="16.5" customHeight="1" x14ac:dyDescent="0.15">
      <c r="A208" s="150">
        <v>11</v>
      </c>
      <c r="B208" s="151" t="s">
        <v>3229</v>
      </c>
      <c r="C208" s="152" t="s">
        <v>989</v>
      </c>
      <c r="D208" s="152" t="s">
        <v>92</v>
      </c>
      <c r="E208" s="152">
        <v>23</v>
      </c>
      <c r="F208" s="436" t="s">
        <v>3140</v>
      </c>
      <c r="G208" s="635"/>
      <c r="H208" s="687">
        <v>44510</v>
      </c>
      <c r="I208" s="179"/>
      <c r="J208" s="180"/>
      <c r="K208" s="181"/>
      <c r="L208" s="593">
        <v>30000</v>
      </c>
      <c r="M208" s="594">
        <v>30000</v>
      </c>
      <c r="N208" s="158">
        <v>-30000</v>
      </c>
      <c r="O208" s="159"/>
      <c r="P208" s="160"/>
      <c r="Q208" s="161"/>
      <c r="R208" s="161">
        <v>379</v>
      </c>
      <c r="S208" s="161"/>
      <c r="T208" s="161">
        <v>75800</v>
      </c>
      <c r="U208" s="162"/>
      <c r="V208" s="160">
        <v>105800</v>
      </c>
      <c r="W208" s="163"/>
      <c r="X208" s="162"/>
    </row>
    <row r="209" spans="1:24" ht="16.5" customHeight="1" x14ac:dyDescent="0.15">
      <c r="A209" s="164"/>
      <c r="B209" s="165"/>
      <c r="C209" s="166"/>
      <c r="D209" s="166"/>
      <c r="E209" s="166"/>
      <c r="F209" s="435"/>
      <c r="G209" s="634"/>
      <c r="H209" s="688"/>
      <c r="I209" s="168"/>
      <c r="J209" s="169"/>
      <c r="K209" s="170"/>
      <c r="L209" s="595"/>
      <c r="M209" s="596"/>
      <c r="N209" s="183" t="s">
        <v>3329</v>
      </c>
      <c r="O209" s="174"/>
      <c r="P209" s="175"/>
      <c r="Q209" s="176"/>
      <c r="R209" s="176"/>
      <c r="S209" s="176"/>
      <c r="T209" s="176"/>
      <c r="U209" s="177"/>
      <c r="V209" s="175"/>
      <c r="W209" s="178"/>
      <c r="X209" s="177"/>
    </row>
    <row r="210" spans="1:24" ht="16.5" customHeight="1" x14ac:dyDescent="0.15">
      <c r="A210" s="150">
        <v>11</v>
      </c>
      <c r="B210" s="151"/>
      <c r="C210" s="152" t="s">
        <v>931</v>
      </c>
      <c r="D210" s="152" t="s">
        <v>4</v>
      </c>
      <c r="E210" s="152"/>
      <c r="F210" s="575" t="s">
        <v>3162</v>
      </c>
      <c r="G210" s="635"/>
      <c r="H210" s="694"/>
      <c r="I210" s="179"/>
      <c r="J210" s="180"/>
      <c r="K210" s="191" t="s">
        <v>1925</v>
      </c>
      <c r="L210" s="593"/>
      <c r="M210" s="594"/>
      <c r="N210" s="158"/>
      <c r="O210" s="159"/>
      <c r="P210" s="160"/>
      <c r="Q210" s="161"/>
      <c r="R210" s="161"/>
      <c r="S210" s="161"/>
      <c r="T210" s="161"/>
      <c r="U210" s="162"/>
      <c r="V210" s="160"/>
      <c r="W210" s="163"/>
      <c r="X210" s="162"/>
    </row>
    <row r="211" spans="1:24" ht="16.5" customHeight="1" x14ac:dyDescent="0.15">
      <c r="A211" s="164"/>
      <c r="B211" s="165"/>
      <c r="C211" s="166"/>
      <c r="D211" s="166"/>
      <c r="E211" s="166"/>
      <c r="F211" s="434"/>
      <c r="G211" s="634"/>
      <c r="H211" s="688"/>
      <c r="I211" s="168"/>
      <c r="J211" s="169"/>
      <c r="K211" s="170"/>
      <c r="L211" s="595"/>
      <c r="M211" s="596"/>
      <c r="N211" s="183"/>
      <c r="O211" s="174"/>
      <c r="P211" s="175"/>
      <c r="Q211" s="176"/>
      <c r="R211" s="176"/>
      <c r="S211" s="176"/>
      <c r="T211" s="176"/>
      <c r="U211" s="177"/>
      <c r="V211" s="175"/>
      <c r="W211" s="178"/>
      <c r="X211" s="177"/>
    </row>
    <row r="212" spans="1:24" ht="16.5" customHeight="1" x14ac:dyDescent="0.15">
      <c r="A212" s="150">
        <v>11</v>
      </c>
      <c r="B212" s="151"/>
      <c r="C212" s="152" t="s">
        <v>940</v>
      </c>
      <c r="D212" s="152" t="s">
        <v>73</v>
      </c>
      <c r="E212" s="152">
        <v>24</v>
      </c>
      <c r="F212" s="436" t="s">
        <v>3163</v>
      </c>
      <c r="G212" s="635"/>
      <c r="H212" s="687"/>
      <c r="I212" s="179"/>
      <c r="J212" s="180"/>
      <c r="K212" s="181"/>
      <c r="L212" s="593">
        <v>50000</v>
      </c>
      <c r="M212" s="594"/>
      <c r="N212" s="158"/>
      <c r="O212" s="159"/>
      <c r="P212" s="160"/>
      <c r="Q212" s="161"/>
      <c r="R212" s="161"/>
      <c r="S212" s="161"/>
      <c r="T212" s="161"/>
      <c r="U212" s="162"/>
      <c r="V212" s="160"/>
      <c r="W212" s="163"/>
      <c r="X212" s="162"/>
    </row>
    <row r="213" spans="1:24" ht="16.5" customHeight="1" x14ac:dyDescent="0.15">
      <c r="A213" s="164"/>
      <c r="B213" s="165"/>
      <c r="C213" s="166"/>
      <c r="D213" s="166"/>
      <c r="E213" s="166"/>
      <c r="F213" s="434" t="s">
        <v>3164</v>
      </c>
      <c r="G213" s="634"/>
      <c r="H213" s="693"/>
      <c r="I213" s="168"/>
      <c r="J213" s="169"/>
      <c r="K213" s="170"/>
      <c r="L213" s="595"/>
      <c r="M213" s="596"/>
      <c r="N213" s="183"/>
      <c r="O213" s="174"/>
      <c r="P213" s="175"/>
      <c r="Q213" s="176"/>
      <c r="R213" s="176"/>
      <c r="S213" s="176"/>
      <c r="T213" s="176"/>
      <c r="U213" s="177"/>
      <c r="V213" s="175"/>
      <c r="W213" s="178"/>
      <c r="X213" s="177"/>
    </row>
    <row r="214" spans="1:24" ht="16.5" customHeight="1" x14ac:dyDescent="0.15">
      <c r="A214" s="150">
        <v>11</v>
      </c>
      <c r="B214" s="151"/>
      <c r="C214" s="152"/>
      <c r="D214" s="152" t="s">
        <v>28</v>
      </c>
      <c r="E214" s="152">
        <v>52</v>
      </c>
      <c r="F214" s="574" t="s">
        <v>3142</v>
      </c>
      <c r="G214" s="635"/>
      <c r="H214" s="687"/>
      <c r="I214" s="179"/>
      <c r="J214" s="180"/>
      <c r="K214" s="157"/>
      <c r="L214" s="593">
        <v>10000</v>
      </c>
      <c r="M214" s="594"/>
      <c r="N214" s="158"/>
      <c r="O214" s="159"/>
      <c r="P214" s="160"/>
      <c r="Q214" s="161"/>
      <c r="R214" s="161"/>
      <c r="S214" s="161"/>
      <c r="T214" s="161"/>
      <c r="U214" s="162"/>
      <c r="V214" s="160"/>
      <c r="W214" s="163"/>
      <c r="X214" s="162"/>
    </row>
    <row r="215" spans="1:24" ht="16.5" customHeight="1" x14ac:dyDescent="0.15">
      <c r="A215" s="164"/>
      <c r="B215" s="165"/>
      <c r="C215" s="166"/>
      <c r="D215" s="166"/>
      <c r="E215" s="166"/>
      <c r="F215" s="435"/>
      <c r="G215" s="634"/>
      <c r="H215" s="688"/>
      <c r="I215" s="168"/>
      <c r="J215" s="169"/>
      <c r="K215" s="170"/>
      <c r="L215" s="595"/>
      <c r="M215" s="596"/>
      <c r="N215" s="183"/>
      <c r="O215" s="174"/>
      <c r="P215" s="175"/>
      <c r="Q215" s="176"/>
      <c r="R215" s="176"/>
      <c r="S215" s="176"/>
      <c r="T215" s="176"/>
      <c r="U215" s="177"/>
      <c r="V215" s="175"/>
      <c r="W215" s="178"/>
      <c r="X215" s="177"/>
    </row>
    <row r="216" spans="1:24" ht="16.5" customHeight="1" x14ac:dyDescent="0.15">
      <c r="A216" s="194">
        <v>12</v>
      </c>
      <c r="B216" s="214" t="s">
        <v>2341</v>
      </c>
      <c r="C216" s="152" t="s">
        <v>926</v>
      </c>
      <c r="D216" s="152" t="s">
        <v>32</v>
      </c>
      <c r="E216" s="215">
        <v>40</v>
      </c>
      <c r="F216" s="457" t="s">
        <v>3143</v>
      </c>
      <c r="G216" s="636"/>
      <c r="H216" s="689">
        <v>44621</v>
      </c>
      <c r="I216" s="179"/>
      <c r="J216" s="180"/>
      <c r="K216" s="224"/>
      <c r="L216" s="599">
        <v>10000</v>
      </c>
      <c r="M216" s="600">
        <v>10000</v>
      </c>
      <c r="N216" s="185">
        <v>-10000</v>
      </c>
      <c r="O216" s="193"/>
      <c r="P216" s="198"/>
      <c r="Q216" s="196"/>
      <c r="R216" s="196">
        <v>14</v>
      </c>
      <c r="S216" s="196"/>
      <c r="T216" s="196">
        <v>2800</v>
      </c>
      <c r="U216" s="197"/>
      <c r="V216" s="198">
        <v>12800</v>
      </c>
      <c r="W216" s="199"/>
      <c r="X216" s="197"/>
    </row>
    <row r="217" spans="1:24" ht="16.5" customHeight="1" x14ac:dyDescent="0.15">
      <c r="A217" s="194"/>
      <c r="B217" s="214"/>
      <c r="C217" s="215"/>
      <c r="D217" s="215"/>
      <c r="E217" s="215"/>
      <c r="F217" s="441"/>
      <c r="G217" s="636"/>
      <c r="H217" s="689"/>
      <c r="I217" s="168"/>
      <c r="J217" s="169"/>
      <c r="K217" s="170"/>
      <c r="L217" s="599"/>
      <c r="M217" s="600"/>
      <c r="N217" s="183" t="s">
        <v>3384</v>
      </c>
      <c r="O217" s="193"/>
      <c r="P217" s="198"/>
      <c r="Q217" s="196"/>
      <c r="R217" s="196"/>
      <c r="S217" s="196"/>
      <c r="T217" s="196"/>
      <c r="U217" s="197"/>
      <c r="V217" s="198"/>
      <c r="W217" s="199"/>
      <c r="X217" s="197"/>
    </row>
    <row r="218" spans="1:24" ht="16.5" customHeight="1" x14ac:dyDescent="0.15">
      <c r="A218" s="150"/>
      <c r="B218" s="151"/>
      <c r="C218" s="152"/>
      <c r="D218" s="152" t="s">
        <v>1687</v>
      </c>
      <c r="E218" s="152"/>
      <c r="F218" s="456" t="s">
        <v>2812</v>
      </c>
      <c r="G218" s="635"/>
      <c r="H218" s="687"/>
      <c r="I218" s="179"/>
      <c r="J218" s="229"/>
      <c r="K218" s="224"/>
      <c r="L218" s="593">
        <v>30000</v>
      </c>
      <c r="M218" s="594"/>
      <c r="N218" s="158"/>
      <c r="O218" s="159"/>
      <c r="P218" s="160"/>
      <c r="Q218" s="161"/>
      <c r="R218" s="161"/>
      <c r="S218" s="161"/>
      <c r="T218" s="161"/>
      <c r="U218" s="162"/>
      <c r="V218" s="160"/>
      <c r="W218" s="163"/>
      <c r="X218" s="162"/>
    </row>
    <row r="219" spans="1:24" ht="16.5" customHeight="1" x14ac:dyDescent="0.15">
      <c r="A219" s="164"/>
      <c r="B219" s="165"/>
      <c r="C219" s="166"/>
      <c r="D219" s="166"/>
      <c r="E219" s="166"/>
      <c r="F219" s="463">
        <v>30000</v>
      </c>
      <c r="G219" s="634"/>
      <c r="H219" s="688"/>
      <c r="I219" s="168"/>
      <c r="J219" s="169"/>
      <c r="K219" s="170"/>
      <c r="L219" s="595"/>
      <c r="M219" s="596"/>
      <c r="N219" s="183"/>
      <c r="O219" s="174"/>
      <c r="P219" s="175"/>
      <c r="Q219" s="176"/>
      <c r="R219" s="176"/>
      <c r="S219" s="176"/>
      <c r="T219" s="176"/>
      <c r="U219" s="177"/>
      <c r="V219" s="175"/>
      <c r="W219" s="178"/>
      <c r="X219" s="177"/>
    </row>
    <row r="220" spans="1:24" ht="16.5" customHeight="1" x14ac:dyDescent="0.15">
      <c r="A220" s="150"/>
      <c r="B220" s="151"/>
      <c r="C220" s="152"/>
      <c r="D220" s="152" t="s">
        <v>1671</v>
      </c>
      <c r="E220" s="152">
        <v>73</v>
      </c>
      <c r="F220" s="456" t="s">
        <v>3165</v>
      </c>
      <c r="G220" s="635"/>
      <c r="H220" s="687"/>
      <c r="I220" s="179"/>
      <c r="J220" s="229"/>
      <c r="K220" s="221"/>
      <c r="L220" s="593">
        <v>10000</v>
      </c>
      <c r="M220" s="594"/>
      <c r="N220" s="158"/>
      <c r="O220" s="159"/>
      <c r="P220" s="160"/>
      <c r="Q220" s="161"/>
      <c r="R220" s="161"/>
      <c r="S220" s="161"/>
      <c r="T220" s="161"/>
      <c r="U220" s="162"/>
      <c r="V220" s="160"/>
      <c r="W220" s="163"/>
      <c r="X220" s="162"/>
    </row>
    <row r="221" spans="1:24" ht="16.5" customHeight="1" x14ac:dyDescent="0.15">
      <c r="A221" s="164"/>
      <c r="B221" s="165"/>
      <c r="C221" s="166"/>
      <c r="D221" s="166"/>
      <c r="E221" s="166"/>
      <c r="F221" s="463">
        <v>10000</v>
      </c>
      <c r="G221" s="634"/>
      <c r="H221" s="688"/>
      <c r="I221" s="168"/>
      <c r="J221" s="169"/>
      <c r="K221" s="226"/>
      <c r="L221" s="595"/>
      <c r="M221" s="596"/>
      <c r="N221" s="183"/>
      <c r="O221" s="174"/>
      <c r="P221" s="175"/>
      <c r="Q221" s="176"/>
      <c r="R221" s="176"/>
      <c r="S221" s="176"/>
      <c r="T221" s="176"/>
      <c r="U221" s="177"/>
      <c r="V221" s="175"/>
      <c r="W221" s="178"/>
      <c r="X221" s="177"/>
    </row>
    <row r="222" spans="1:24" ht="16.5" customHeight="1" x14ac:dyDescent="0.15">
      <c r="A222" s="150"/>
      <c r="B222" s="151"/>
      <c r="C222" s="152"/>
      <c r="D222" s="152" t="s">
        <v>32</v>
      </c>
      <c r="E222" s="152">
        <v>71</v>
      </c>
      <c r="F222" s="456" t="s">
        <v>3166</v>
      </c>
      <c r="G222" s="635"/>
      <c r="H222" s="687"/>
      <c r="I222" s="179"/>
      <c r="J222" s="180"/>
      <c r="K222" s="462"/>
      <c r="L222" s="593">
        <v>10000</v>
      </c>
      <c r="M222" s="594"/>
      <c r="N222" s="185"/>
      <c r="O222" s="159"/>
      <c r="P222" s="160"/>
      <c r="Q222" s="161"/>
      <c r="R222" s="161"/>
      <c r="S222" s="161"/>
      <c r="T222" s="161"/>
      <c r="U222" s="162"/>
      <c r="V222" s="160"/>
      <c r="W222" s="163"/>
      <c r="X222" s="162"/>
    </row>
    <row r="223" spans="1:24" ht="16.5" customHeight="1" x14ac:dyDescent="0.15">
      <c r="A223" s="164"/>
      <c r="B223" s="165"/>
      <c r="C223" s="166"/>
      <c r="D223" s="166"/>
      <c r="E223" s="166"/>
      <c r="F223" s="463">
        <v>10000</v>
      </c>
      <c r="G223" s="634"/>
      <c r="H223" s="688"/>
      <c r="I223" s="465"/>
      <c r="J223" s="466"/>
      <c r="K223" s="467"/>
      <c r="L223" s="595"/>
      <c r="M223" s="596"/>
      <c r="N223" s="183"/>
      <c r="O223" s="174"/>
      <c r="P223" s="230"/>
      <c r="Q223" s="172"/>
      <c r="R223" s="176"/>
      <c r="S223" s="176"/>
      <c r="T223" s="176"/>
      <c r="U223" s="177"/>
      <c r="V223" s="175"/>
      <c r="W223" s="178"/>
      <c r="X223" s="177"/>
    </row>
    <row r="224" spans="1:24" ht="16.5" customHeight="1" x14ac:dyDescent="0.15">
      <c r="A224" s="150"/>
      <c r="B224" s="151"/>
      <c r="C224" s="152"/>
      <c r="D224" s="152" t="s">
        <v>32</v>
      </c>
      <c r="E224" s="152">
        <v>72</v>
      </c>
      <c r="F224" s="456" t="s">
        <v>3167</v>
      </c>
      <c r="G224" s="638"/>
      <c r="H224" s="694"/>
      <c r="I224" s="179"/>
      <c r="J224" s="180"/>
      <c r="K224" s="462"/>
      <c r="L224" s="593">
        <v>30000</v>
      </c>
      <c r="M224" s="594"/>
      <c r="N224" s="158"/>
      <c r="O224" s="159"/>
      <c r="P224" s="160"/>
      <c r="Q224" s="161"/>
      <c r="R224" s="161"/>
      <c r="S224" s="161"/>
      <c r="T224" s="161"/>
      <c r="U224" s="162"/>
      <c r="V224" s="160"/>
      <c r="W224" s="163"/>
      <c r="X224" s="162"/>
    </row>
    <row r="225" spans="1:24" ht="16.5" customHeight="1" thickBot="1" x14ac:dyDescent="0.2">
      <c r="A225" s="232"/>
      <c r="B225" s="233"/>
      <c r="C225" s="234"/>
      <c r="D225" s="234"/>
      <c r="E225" s="234"/>
      <c r="F225" s="468">
        <v>30000</v>
      </c>
      <c r="G225" s="639"/>
      <c r="H225" s="695"/>
      <c r="I225" s="470"/>
      <c r="J225" s="471"/>
      <c r="K225" s="472"/>
      <c r="L225" s="603"/>
      <c r="M225" s="604"/>
      <c r="N225" s="604"/>
      <c r="O225" s="240"/>
      <c r="P225" s="241"/>
      <c r="Q225" s="242"/>
      <c r="R225" s="242"/>
      <c r="S225" s="242"/>
      <c r="T225" s="242"/>
      <c r="U225" s="243"/>
      <c r="V225" s="241"/>
      <c r="W225" s="244"/>
      <c r="X225" s="243"/>
    </row>
    <row r="226" spans="1:24" ht="16.5" customHeight="1" thickTop="1" thickBot="1" x14ac:dyDescent="0.2">
      <c r="A226" s="1225" t="s">
        <v>2870</v>
      </c>
      <c r="B226" s="1226"/>
      <c r="C226" s="1227" t="s">
        <v>899</v>
      </c>
      <c r="D226" s="1230" t="s">
        <v>900</v>
      </c>
      <c r="E226" s="839"/>
      <c r="F226" s="1233" t="s">
        <v>901</v>
      </c>
      <c r="G226" s="1236" t="s">
        <v>1924</v>
      </c>
      <c r="H226" s="1239" t="s">
        <v>903</v>
      </c>
      <c r="I226" s="582"/>
      <c r="J226" s="583"/>
      <c r="K226" s="1242" t="s">
        <v>904</v>
      </c>
      <c r="L226" s="1249" t="s">
        <v>1624</v>
      </c>
      <c r="M226" s="590" t="s">
        <v>906</v>
      </c>
      <c r="N226" s="136">
        <f>M228+N228</f>
        <v>0</v>
      </c>
      <c r="O226" s="1247" t="s">
        <v>907</v>
      </c>
      <c r="P226" s="1207" t="s">
        <v>908</v>
      </c>
      <c r="Q226" s="1209" t="s">
        <v>909</v>
      </c>
      <c r="R226" s="1211" t="s">
        <v>910</v>
      </c>
      <c r="S226" s="138" t="s">
        <v>910</v>
      </c>
      <c r="T226" s="1211" t="s">
        <v>911</v>
      </c>
      <c r="U226" s="1213" t="s">
        <v>912</v>
      </c>
      <c r="V226" s="1215" t="s">
        <v>913</v>
      </c>
      <c r="W226" s="1217" t="s">
        <v>914</v>
      </c>
      <c r="X226" s="1219" t="s">
        <v>915</v>
      </c>
    </row>
    <row r="227" spans="1:24" ht="16.5" customHeight="1" x14ac:dyDescent="0.15">
      <c r="A227" s="1221" t="s">
        <v>916</v>
      </c>
      <c r="B227" s="1223" t="s">
        <v>917</v>
      </c>
      <c r="C227" s="1228"/>
      <c r="D227" s="1231"/>
      <c r="E227" s="840" t="s">
        <v>2578</v>
      </c>
      <c r="F227" s="1234"/>
      <c r="G227" s="1237"/>
      <c r="H227" s="1240"/>
      <c r="I227" s="584" t="s">
        <v>918</v>
      </c>
      <c r="J227" s="585" t="s">
        <v>919</v>
      </c>
      <c r="K227" s="1243"/>
      <c r="L227" s="1250"/>
      <c r="M227" s="591" t="s">
        <v>920</v>
      </c>
      <c r="N227" s="143" t="s">
        <v>921</v>
      </c>
      <c r="O227" s="1248"/>
      <c r="P227" s="1208"/>
      <c r="Q227" s="1210"/>
      <c r="R227" s="1212"/>
      <c r="S227" s="142" t="s">
        <v>922</v>
      </c>
      <c r="T227" s="1212"/>
      <c r="U227" s="1214"/>
      <c r="V227" s="1216"/>
      <c r="W227" s="1218"/>
      <c r="X227" s="1220"/>
    </row>
    <row r="228" spans="1:24" ht="16.5" customHeight="1" thickBot="1" x14ac:dyDescent="0.2">
      <c r="A228" s="1222"/>
      <c r="B228" s="1224"/>
      <c r="C228" s="1229"/>
      <c r="D228" s="1232"/>
      <c r="E228" s="841"/>
      <c r="F228" s="1235"/>
      <c r="G228" s="1238"/>
      <c r="H228" s="1241"/>
      <c r="I228" s="586" t="s">
        <v>923</v>
      </c>
      <c r="J228" s="587" t="s">
        <v>924</v>
      </c>
      <c r="K228" s="1244"/>
      <c r="L228" s="592">
        <f t="shared" ref="L228:X228" si="3">SUM(L229:L299)</f>
        <v>1090000</v>
      </c>
      <c r="M228" s="592">
        <f t="shared" si="3"/>
        <v>100000</v>
      </c>
      <c r="N228" s="592">
        <f t="shared" si="3"/>
        <v>-100000</v>
      </c>
      <c r="O228" s="630">
        <f t="shared" si="3"/>
        <v>0</v>
      </c>
      <c r="P228" s="592">
        <f t="shared" si="3"/>
        <v>50000</v>
      </c>
      <c r="Q228" s="592">
        <f t="shared" si="3"/>
        <v>0</v>
      </c>
      <c r="R228" s="592">
        <f t="shared" si="3"/>
        <v>800</v>
      </c>
      <c r="S228" s="592">
        <f t="shared" si="3"/>
        <v>0</v>
      </c>
      <c r="T228" s="592">
        <f t="shared" si="3"/>
        <v>162000</v>
      </c>
      <c r="U228" s="630">
        <f t="shared" si="3"/>
        <v>0</v>
      </c>
      <c r="V228" s="592">
        <f t="shared" si="3"/>
        <v>312000</v>
      </c>
      <c r="W228" s="592">
        <f t="shared" si="3"/>
        <v>0</v>
      </c>
      <c r="X228" s="630">
        <f t="shared" si="3"/>
        <v>0</v>
      </c>
    </row>
    <row r="229" spans="1:24" ht="16.5" customHeight="1" x14ac:dyDescent="0.15">
      <c r="A229" s="150">
        <v>1</v>
      </c>
      <c r="B229" s="151">
        <v>25.26</v>
      </c>
      <c r="C229" s="152" t="s">
        <v>926</v>
      </c>
      <c r="D229" s="152" t="s">
        <v>73</v>
      </c>
      <c r="E229" s="215">
        <v>11</v>
      </c>
      <c r="F229" s="433" t="s">
        <v>2871</v>
      </c>
      <c r="G229" s="633">
        <v>43887</v>
      </c>
      <c r="H229" s="687">
        <v>44064</v>
      </c>
      <c r="I229" s="155"/>
      <c r="J229" s="156"/>
      <c r="K229" s="157"/>
      <c r="L229" s="593">
        <v>40000</v>
      </c>
      <c r="M229" s="594">
        <v>30000</v>
      </c>
      <c r="N229" s="158">
        <v>-30000</v>
      </c>
      <c r="O229" s="159"/>
      <c r="P229" s="160">
        <v>10000</v>
      </c>
      <c r="Q229" s="161"/>
      <c r="R229" s="161">
        <v>238</v>
      </c>
      <c r="S229" s="161"/>
      <c r="T229" s="161">
        <v>47600</v>
      </c>
      <c r="U229" s="162"/>
      <c r="V229" s="160">
        <v>87600</v>
      </c>
      <c r="W229" s="163"/>
      <c r="X229" s="162"/>
    </row>
    <row r="230" spans="1:24" ht="16.5" customHeight="1" x14ac:dyDescent="0.15">
      <c r="A230" s="164"/>
      <c r="B230" s="165"/>
      <c r="C230" s="166"/>
      <c r="D230" s="166"/>
      <c r="E230" s="166"/>
      <c r="F230" s="434" t="s">
        <v>2872</v>
      </c>
      <c r="G230" s="634"/>
      <c r="H230" s="688"/>
      <c r="I230" s="168"/>
      <c r="J230" s="169"/>
      <c r="K230" s="170"/>
      <c r="L230" s="595"/>
      <c r="M230" s="596"/>
      <c r="N230" s="173" t="s">
        <v>3070</v>
      </c>
      <c r="O230" s="174"/>
      <c r="P230" s="175"/>
      <c r="Q230" s="176"/>
      <c r="R230" s="176"/>
      <c r="S230" s="176"/>
      <c r="T230" s="176"/>
      <c r="U230" s="177"/>
      <c r="V230" s="175"/>
      <c r="W230" s="178"/>
      <c r="X230" s="177"/>
    </row>
    <row r="231" spans="1:24" ht="16.5" customHeight="1" x14ac:dyDescent="0.15">
      <c r="A231" s="150">
        <v>2</v>
      </c>
      <c r="B231" s="151" t="s">
        <v>2874</v>
      </c>
      <c r="C231" s="152" t="s">
        <v>931</v>
      </c>
      <c r="D231" s="152" t="s">
        <v>32</v>
      </c>
      <c r="E231" s="152">
        <v>31</v>
      </c>
      <c r="F231" s="456" t="s">
        <v>2875</v>
      </c>
      <c r="G231" s="635">
        <v>43892</v>
      </c>
      <c r="H231" s="692">
        <v>43866</v>
      </c>
      <c r="I231" s="179"/>
      <c r="J231" s="180"/>
      <c r="K231" s="181"/>
      <c r="L231" s="593">
        <v>40000</v>
      </c>
      <c r="M231" s="594">
        <v>30000</v>
      </c>
      <c r="N231" s="158">
        <v>-30000</v>
      </c>
      <c r="O231" s="159"/>
      <c r="P231" s="160">
        <v>10000</v>
      </c>
      <c r="Q231" s="161"/>
      <c r="R231" s="161">
        <v>56</v>
      </c>
      <c r="S231" s="161"/>
      <c r="T231" s="161">
        <v>11200</v>
      </c>
      <c r="U231" s="162"/>
      <c r="V231" s="160">
        <v>51200</v>
      </c>
      <c r="W231" s="163"/>
      <c r="X231" s="162"/>
    </row>
    <row r="232" spans="1:24" ht="16.5" customHeight="1" x14ac:dyDescent="0.15">
      <c r="A232" s="164"/>
      <c r="B232" s="165"/>
      <c r="C232" s="166"/>
      <c r="D232" s="166"/>
      <c r="E232" s="166"/>
      <c r="F232" s="435"/>
      <c r="G232" s="634"/>
      <c r="H232" s="688"/>
      <c r="I232" s="168"/>
      <c r="J232" s="169"/>
      <c r="K232" s="631"/>
      <c r="L232" s="597"/>
      <c r="M232" s="596"/>
      <c r="N232" s="173" t="s">
        <v>3070</v>
      </c>
      <c r="O232" s="174"/>
      <c r="P232" s="175"/>
      <c r="Q232" s="176"/>
      <c r="R232" s="176"/>
      <c r="S232" s="176"/>
      <c r="T232" s="176"/>
      <c r="U232" s="177"/>
      <c r="V232" s="175"/>
      <c r="W232" s="178"/>
      <c r="X232" s="177"/>
    </row>
    <row r="233" spans="1:24" ht="16.5" customHeight="1" x14ac:dyDescent="0.15">
      <c r="A233" s="150">
        <v>2</v>
      </c>
      <c r="B233" s="151">
        <v>9</v>
      </c>
      <c r="C233" s="152" t="s">
        <v>1041</v>
      </c>
      <c r="D233" s="152" t="s">
        <v>935</v>
      </c>
      <c r="E233" s="152">
        <v>12</v>
      </c>
      <c r="F233" s="436" t="s">
        <v>2876</v>
      </c>
      <c r="G233" s="635">
        <v>43899</v>
      </c>
      <c r="H233" s="687">
        <v>43873</v>
      </c>
      <c r="I233" s="179"/>
      <c r="J233" s="180"/>
      <c r="K233" s="184"/>
      <c r="L233" s="593">
        <v>20000</v>
      </c>
      <c r="M233" s="594">
        <v>10000</v>
      </c>
      <c r="N233" s="185">
        <v>-10000</v>
      </c>
      <c r="O233" s="159"/>
      <c r="P233" s="160">
        <v>10000</v>
      </c>
      <c r="Q233" s="161"/>
      <c r="R233" s="161">
        <v>253</v>
      </c>
      <c r="S233" s="161"/>
      <c r="T233" s="161">
        <v>50600</v>
      </c>
      <c r="U233" s="162"/>
      <c r="V233" s="160">
        <v>70600</v>
      </c>
      <c r="W233" s="163"/>
      <c r="X233" s="162"/>
    </row>
    <row r="234" spans="1:24" ht="16.5" customHeight="1" x14ac:dyDescent="0.15">
      <c r="A234" s="164"/>
      <c r="B234" s="165"/>
      <c r="C234" s="166"/>
      <c r="D234" s="166" t="s">
        <v>938</v>
      </c>
      <c r="E234" s="166"/>
      <c r="F234" s="435"/>
      <c r="G234" s="634"/>
      <c r="H234" s="688"/>
      <c r="I234" s="168"/>
      <c r="J234" s="225"/>
      <c r="K234" s="182"/>
      <c r="L234" s="595"/>
      <c r="M234" s="596"/>
      <c r="N234" s="173" t="s">
        <v>3070</v>
      </c>
      <c r="O234" s="174"/>
      <c r="P234" s="175"/>
      <c r="Q234" s="176"/>
      <c r="R234" s="176"/>
      <c r="S234" s="176"/>
      <c r="T234" s="176"/>
      <c r="U234" s="177"/>
      <c r="V234" s="175"/>
      <c r="W234" s="178"/>
      <c r="X234" s="177"/>
    </row>
    <row r="235" spans="1:24" ht="16.5" customHeight="1" x14ac:dyDescent="0.15">
      <c r="A235" s="150">
        <v>2</v>
      </c>
      <c r="B235" s="151" t="s">
        <v>2934</v>
      </c>
      <c r="C235" s="152" t="s">
        <v>931</v>
      </c>
      <c r="D235" s="152" t="s">
        <v>73</v>
      </c>
      <c r="E235" s="152">
        <v>13</v>
      </c>
      <c r="F235" s="436" t="s">
        <v>2936</v>
      </c>
      <c r="G235" s="635">
        <v>43906</v>
      </c>
      <c r="H235" s="687">
        <v>44064</v>
      </c>
      <c r="I235" s="179"/>
      <c r="J235" s="180"/>
      <c r="K235" s="184"/>
      <c r="L235" s="593">
        <v>20000</v>
      </c>
      <c r="M235" s="594">
        <v>10000</v>
      </c>
      <c r="N235" s="158">
        <v>-10000</v>
      </c>
      <c r="O235" s="159"/>
      <c r="P235" s="160">
        <v>10000</v>
      </c>
      <c r="Q235" s="161"/>
      <c r="R235" s="161">
        <v>253</v>
      </c>
      <c r="S235" s="161"/>
      <c r="T235" s="161">
        <v>50600</v>
      </c>
      <c r="U235" s="162"/>
      <c r="V235" s="943">
        <v>70600</v>
      </c>
      <c r="W235" s="163"/>
      <c r="X235" s="162"/>
    </row>
    <row r="236" spans="1:24" ht="16.5" customHeight="1" x14ac:dyDescent="0.15">
      <c r="A236" s="164"/>
      <c r="B236" s="165"/>
      <c r="C236" s="166"/>
      <c r="D236" s="166"/>
      <c r="E236" s="166"/>
      <c r="F236" s="434" t="s">
        <v>2937</v>
      </c>
      <c r="G236" s="634"/>
      <c r="H236" s="688"/>
      <c r="I236" s="168"/>
      <c r="J236" s="169"/>
      <c r="K236" s="182"/>
      <c r="L236" s="595"/>
      <c r="M236" s="596"/>
      <c r="N236" s="183" t="s">
        <v>3070</v>
      </c>
      <c r="O236" s="174"/>
      <c r="P236" s="175"/>
      <c r="Q236" s="176"/>
      <c r="R236" s="176"/>
      <c r="S236" s="176"/>
      <c r="T236" s="176"/>
      <c r="U236" s="177"/>
      <c r="V236" s="175"/>
      <c r="W236" s="178"/>
      <c r="X236" s="177"/>
    </row>
    <row r="237" spans="1:24" ht="16.5" customHeight="1" x14ac:dyDescent="0.15">
      <c r="A237" s="150">
        <v>3</v>
      </c>
      <c r="B237" s="151" t="s">
        <v>2935</v>
      </c>
      <c r="C237" s="152" t="s">
        <v>926</v>
      </c>
      <c r="D237" s="152" t="s">
        <v>73</v>
      </c>
      <c r="E237" s="152">
        <v>14</v>
      </c>
      <c r="F237" s="436" t="s">
        <v>2938</v>
      </c>
      <c r="G237" s="635">
        <v>43936</v>
      </c>
      <c r="H237" s="687"/>
      <c r="I237" s="179"/>
      <c r="J237" s="180"/>
      <c r="K237" s="141"/>
      <c r="L237" s="593">
        <v>20000</v>
      </c>
      <c r="M237" s="594"/>
      <c r="N237" s="185"/>
      <c r="O237" s="159"/>
      <c r="P237" s="186"/>
      <c r="Q237" s="138"/>
      <c r="R237" s="161"/>
      <c r="S237" s="161"/>
      <c r="T237" s="161"/>
      <c r="U237" s="162"/>
      <c r="V237" s="160"/>
      <c r="W237" s="163"/>
      <c r="X237" s="162"/>
    </row>
    <row r="238" spans="1:24" ht="16.5" customHeight="1" x14ac:dyDescent="0.15">
      <c r="A238" s="164"/>
      <c r="B238" s="165"/>
      <c r="C238" s="166"/>
      <c r="D238" s="166"/>
      <c r="E238" s="166"/>
      <c r="F238" s="434" t="s">
        <v>2939</v>
      </c>
      <c r="G238" s="636"/>
      <c r="H238" s="689"/>
      <c r="I238" s="168"/>
      <c r="J238" s="169"/>
      <c r="K238" s="170"/>
      <c r="L238" s="595"/>
      <c r="M238" s="598"/>
      <c r="N238" s="173"/>
      <c r="O238" s="174"/>
      <c r="P238" s="175"/>
      <c r="Q238" s="176"/>
      <c r="R238" s="176"/>
      <c r="S238" s="176"/>
      <c r="T238" s="176"/>
      <c r="U238" s="177"/>
      <c r="V238" s="175"/>
      <c r="W238" s="178"/>
      <c r="X238" s="177"/>
    </row>
    <row r="239" spans="1:24" ht="16.5" customHeight="1" x14ac:dyDescent="0.15">
      <c r="A239" s="188">
        <v>3</v>
      </c>
      <c r="B239" s="189">
        <v>22</v>
      </c>
      <c r="C239" s="215" t="s">
        <v>931</v>
      </c>
      <c r="D239" s="215" t="s">
        <v>4</v>
      </c>
      <c r="E239" s="215"/>
      <c r="F239" s="575" t="s">
        <v>2940</v>
      </c>
      <c r="G239" s="635"/>
      <c r="H239" s="687"/>
      <c r="I239" s="190"/>
      <c r="J239" s="140"/>
      <c r="K239" s="191" t="s">
        <v>1925</v>
      </c>
      <c r="L239" s="599"/>
      <c r="M239" s="600"/>
      <c r="N239" s="185"/>
      <c r="O239" s="193"/>
      <c r="P239" s="194"/>
      <c r="Q239" s="195"/>
      <c r="R239" s="196"/>
      <c r="S239" s="196"/>
      <c r="T239" s="196"/>
      <c r="U239" s="197"/>
      <c r="V239" s="198"/>
      <c r="W239" s="199"/>
      <c r="X239" s="197"/>
    </row>
    <row r="240" spans="1:24" ht="16.5" customHeight="1" thickBot="1" x14ac:dyDescent="0.2">
      <c r="A240" s="200"/>
      <c r="B240" s="201"/>
      <c r="C240" s="202"/>
      <c r="D240" s="202"/>
      <c r="E240" s="202"/>
      <c r="F240" s="438"/>
      <c r="G240" s="637"/>
      <c r="H240" s="690"/>
      <c r="I240" s="204"/>
      <c r="J240" s="205"/>
      <c r="K240" s="206"/>
      <c r="L240" s="601"/>
      <c r="M240" s="602"/>
      <c r="N240" s="207"/>
      <c r="O240" s="208"/>
      <c r="P240" s="209"/>
      <c r="Q240" s="210"/>
      <c r="R240" s="210"/>
      <c r="S240" s="210"/>
      <c r="T240" s="210"/>
      <c r="U240" s="211"/>
      <c r="V240" s="209"/>
      <c r="W240" s="212"/>
      <c r="X240" s="211"/>
    </row>
    <row r="241" spans="1:24" ht="16.5" customHeight="1" x14ac:dyDescent="0.15">
      <c r="A241" s="188">
        <v>4</v>
      </c>
      <c r="B241" s="189">
        <v>19</v>
      </c>
      <c r="C241" s="215" t="s">
        <v>931</v>
      </c>
      <c r="D241" s="215" t="s">
        <v>4</v>
      </c>
      <c r="E241" s="215"/>
      <c r="F241" s="576" t="s">
        <v>2941</v>
      </c>
      <c r="G241" s="636"/>
      <c r="H241" s="691"/>
      <c r="I241" s="155"/>
      <c r="J241" s="156"/>
      <c r="K241" s="191" t="s">
        <v>1925</v>
      </c>
      <c r="L241" s="599"/>
      <c r="M241" s="600"/>
      <c r="N241" s="185"/>
      <c r="O241" s="193"/>
      <c r="P241" s="198"/>
      <c r="Q241" s="196"/>
      <c r="R241" s="196"/>
      <c r="S241" s="196"/>
      <c r="T241" s="196"/>
      <c r="U241" s="197"/>
      <c r="V241" s="198"/>
      <c r="W241" s="199"/>
      <c r="X241" s="197"/>
    </row>
    <row r="242" spans="1:24" ht="16.5" customHeight="1" x14ac:dyDescent="0.15">
      <c r="A242" s="164"/>
      <c r="B242" s="165"/>
      <c r="C242" s="166"/>
      <c r="D242" s="166"/>
      <c r="E242" s="166"/>
      <c r="F242" s="435"/>
      <c r="G242" s="634"/>
      <c r="H242" s="688"/>
      <c r="I242" s="168"/>
      <c r="J242" s="169"/>
      <c r="K242" s="170"/>
      <c r="L242" s="595"/>
      <c r="M242" s="596"/>
      <c r="N242" s="183"/>
      <c r="O242" s="174"/>
      <c r="P242" s="175"/>
      <c r="Q242" s="176"/>
      <c r="R242" s="176"/>
      <c r="S242" s="176"/>
      <c r="T242" s="176"/>
      <c r="U242" s="177"/>
      <c r="V242" s="175"/>
      <c r="W242" s="178"/>
      <c r="X242" s="177"/>
    </row>
    <row r="243" spans="1:24" ht="16.5" customHeight="1" x14ac:dyDescent="0.15">
      <c r="A243" s="194">
        <v>5</v>
      </c>
      <c r="B243" s="214" t="s">
        <v>952</v>
      </c>
      <c r="C243" s="215" t="s">
        <v>931</v>
      </c>
      <c r="D243" s="215" t="s">
        <v>956</v>
      </c>
      <c r="E243" s="215">
        <v>32</v>
      </c>
      <c r="F243" s="457" t="s">
        <v>2878</v>
      </c>
      <c r="G243" s="636">
        <v>43987</v>
      </c>
      <c r="H243" s="691"/>
      <c r="I243" s="179"/>
      <c r="J243" s="180"/>
      <c r="K243" s="157"/>
      <c r="L243" s="599">
        <v>60000</v>
      </c>
      <c r="M243" s="600"/>
      <c r="N243" s="185"/>
      <c r="O243" s="193"/>
      <c r="P243" s="198"/>
      <c r="Q243" s="196"/>
      <c r="R243" s="196"/>
      <c r="S243" s="196"/>
      <c r="T243" s="196"/>
      <c r="U243" s="197"/>
      <c r="V243" s="198"/>
      <c r="W243" s="199"/>
      <c r="X243" s="197"/>
    </row>
    <row r="244" spans="1:24" ht="16.5" customHeight="1" x14ac:dyDescent="0.15">
      <c r="A244" s="164"/>
      <c r="B244" s="165"/>
      <c r="C244" s="166"/>
      <c r="D244" s="166"/>
      <c r="E244" s="166"/>
      <c r="F244" s="458"/>
      <c r="G244" s="634"/>
      <c r="H244" s="688"/>
      <c r="I244" s="168"/>
      <c r="J244" s="169"/>
      <c r="K244" s="170"/>
      <c r="L244" s="595"/>
      <c r="M244" s="596"/>
      <c r="N244" s="173"/>
      <c r="O244" s="193"/>
      <c r="P244" s="175"/>
      <c r="Q244" s="176"/>
      <c r="R244" s="176"/>
      <c r="S244" s="176"/>
      <c r="T244" s="176"/>
      <c r="U244" s="177"/>
      <c r="V244" s="175"/>
      <c r="W244" s="178"/>
      <c r="X244" s="177"/>
    </row>
    <row r="245" spans="1:24" ht="16.5" customHeight="1" x14ac:dyDescent="0.15">
      <c r="A245" s="194">
        <v>5</v>
      </c>
      <c r="B245" s="214" t="s">
        <v>2942</v>
      </c>
      <c r="C245" s="215" t="s">
        <v>931</v>
      </c>
      <c r="D245" s="215" t="s">
        <v>956</v>
      </c>
      <c r="E245" s="215">
        <v>33</v>
      </c>
      <c r="F245" s="457" t="s">
        <v>2879</v>
      </c>
      <c r="G245" s="636">
        <v>43999</v>
      </c>
      <c r="H245" s="691"/>
      <c r="I245" s="179"/>
      <c r="J245" s="180"/>
      <c r="K245" s="157"/>
      <c r="L245" s="599">
        <v>60000</v>
      </c>
      <c r="M245" s="600"/>
      <c r="N245" s="216"/>
      <c r="O245" s="217"/>
      <c r="P245" s="218"/>
      <c r="Q245" s="196"/>
      <c r="R245" s="196"/>
      <c r="S245" s="196"/>
      <c r="T245" s="196"/>
      <c r="U245" s="197"/>
      <c r="V245" s="198"/>
      <c r="W245" s="199"/>
      <c r="X245" s="197"/>
    </row>
    <row r="246" spans="1:24" ht="16.5" customHeight="1" x14ac:dyDescent="0.15">
      <c r="A246" s="164"/>
      <c r="B246" s="165"/>
      <c r="C246" s="166"/>
      <c r="D246" s="166"/>
      <c r="E246" s="166"/>
      <c r="F246" s="435"/>
      <c r="G246" s="634"/>
      <c r="H246" s="688"/>
      <c r="I246" s="168"/>
      <c r="J246" s="169"/>
      <c r="K246" s="170"/>
      <c r="L246" s="595"/>
      <c r="M246" s="596"/>
      <c r="N246" s="173"/>
      <c r="O246" s="220"/>
      <c r="P246" s="171"/>
      <c r="Q246" s="176"/>
      <c r="R246" s="176"/>
      <c r="S246" s="172"/>
      <c r="T246" s="176"/>
      <c r="U246" s="177"/>
      <c r="V246" s="175"/>
      <c r="W246" s="178"/>
      <c r="X246" s="177"/>
    </row>
    <row r="247" spans="1:24" ht="16.5" customHeight="1" x14ac:dyDescent="0.15">
      <c r="A247" s="150">
        <v>5</v>
      </c>
      <c r="B247" s="151" t="s">
        <v>2942</v>
      </c>
      <c r="C247" s="152" t="s">
        <v>949</v>
      </c>
      <c r="D247" s="152" t="s">
        <v>73</v>
      </c>
      <c r="E247" s="152">
        <v>15</v>
      </c>
      <c r="F247" s="436" t="s">
        <v>2877</v>
      </c>
      <c r="G247" s="635">
        <v>43999</v>
      </c>
      <c r="H247" s="692"/>
      <c r="I247" s="134"/>
      <c r="J247" s="135"/>
      <c r="K247" s="181"/>
      <c r="L247" s="593">
        <v>40000</v>
      </c>
      <c r="M247" s="594"/>
      <c r="N247" s="158"/>
      <c r="O247" s="270"/>
      <c r="P247" s="198"/>
      <c r="Q247" s="196"/>
      <c r="R247" s="196"/>
      <c r="S247" s="196"/>
      <c r="T247" s="196"/>
      <c r="U247" s="197"/>
      <c r="V247" s="198"/>
      <c r="W247" s="199"/>
      <c r="X247" s="197"/>
    </row>
    <row r="248" spans="1:24" ht="16.5" customHeight="1" x14ac:dyDescent="0.15">
      <c r="A248" s="164"/>
      <c r="B248" s="165"/>
      <c r="C248" s="166"/>
      <c r="D248" s="166"/>
      <c r="E248" s="166"/>
      <c r="F248" s="435"/>
      <c r="G248" s="634"/>
      <c r="H248" s="688"/>
      <c r="I248" s="168"/>
      <c r="J248" s="169"/>
      <c r="K248" s="170"/>
      <c r="L248" s="595"/>
      <c r="M248" s="596"/>
      <c r="N248" s="183"/>
      <c r="O248" s="174"/>
      <c r="P248" s="175"/>
      <c r="Q248" s="176"/>
      <c r="R248" s="176"/>
      <c r="S248" s="176"/>
      <c r="T248" s="176"/>
      <c r="U248" s="177"/>
      <c r="V248" s="175"/>
      <c r="W248" s="178"/>
      <c r="X248" s="177"/>
    </row>
    <row r="249" spans="1:24" ht="16.5" customHeight="1" x14ac:dyDescent="0.15">
      <c r="A249" s="150">
        <v>5</v>
      </c>
      <c r="B249" s="151" t="s">
        <v>2943</v>
      </c>
      <c r="C249" s="215" t="s">
        <v>931</v>
      </c>
      <c r="D249" s="152" t="s">
        <v>73</v>
      </c>
      <c r="E249" s="152">
        <v>16</v>
      </c>
      <c r="F249" s="436" t="s">
        <v>2880</v>
      </c>
      <c r="G249" s="635">
        <v>44006</v>
      </c>
      <c r="H249" s="687"/>
      <c r="I249" s="155"/>
      <c r="J249" s="156"/>
      <c r="K249" s="157"/>
      <c r="L249" s="593">
        <v>20000</v>
      </c>
      <c r="M249" s="594"/>
      <c r="N249" s="158"/>
      <c r="O249" s="193"/>
      <c r="P249" s="160"/>
      <c r="Q249" s="161"/>
      <c r="R249" s="161"/>
      <c r="S249" s="161"/>
      <c r="T249" s="161"/>
      <c r="U249" s="162"/>
      <c r="V249" s="886"/>
      <c r="W249" s="163"/>
      <c r="X249" s="162"/>
    </row>
    <row r="250" spans="1:24" ht="16.5" customHeight="1" x14ac:dyDescent="0.15">
      <c r="A250" s="164"/>
      <c r="B250" s="165"/>
      <c r="C250" s="166"/>
      <c r="D250" s="166"/>
      <c r="E250" s="166"/>
      <c r="F250" s="434"/>
      <c r="G250" s="634"/>
      <c r="H250" s="688"/>
      <c r="I250" s="168"/>
      <c r="J250" s="169"/>
      <c r="K250" s="170"/>
      <c r="L250" s="595"/>
      <c r="M250" s="596"/>
      <c r="N250" s="183"/>
      <c r="O250" s="174"/>
      <c r="P250" s="175"/>
      <c r="Q250" s="176"/>
      <c r="R250" s="176"/>
      <c r="S250" s="176"/>
      <c r="T250" s="176"/>
      <c r="U250" s="177"/>
      <c r="V250" s="175"/>
      <c r="W250" s="178"/>
      <c r="X250" s="177"/>
    </row>
    <row r="251" spans="1:24" ht="16.5" customHeight="1" x14ac:dyDescent="0.15">
      <c r="A251" s="150">
        <v>5</v>
      </c>
      <c r="B251" s="151" t="s">
        <v>2943</v>
      </c>
      <c r="C251" s="152" t="s">
        <v>926</v>
      </c>
      <c r="D251" s="152" t="s">
        <v>73</v>
      </c>
      <c r="E251" s="152">
        <v>17</v>
      </c>
      <c r="F251" s="436" t="s">
        <v>2881</v>
      </c>
      <c r="G251" s="635">
        <v>44006</v>
      </c>
      <c r="H251" s="692"/>
      <c r="I251" s="179"/>
      <c r="J251" s="180"/>
      <c r="K251" s="181"/>
      <c r="L251" s="593">
        <v>20000</v>
      </c>
      <c r="M251" s="594"/>
      <c r="N251" s="158"/>
      <c r="O251" s="217"/>
      <c r="P251" s="160"/>
      <c r="Q251" s="161"/>
      <c r="R251" s="161"/>
      <c r="S251" s="161"/>
      <c r="T251" s="161"/>
      <c r="U251" s="162"/>
      <c r="V251" s="160"/>
      <c r="W251" s="163"/>
      <c r="X251" s="162"/>
    </row>
    <row r="252" spans="1:24" ht="16.5" customHeight="1" x14ac:dyDescent="0.15">
      <c r="A252" s="222"/>
      <c r="B252" s="214"/>
      <c r="C252" s="215"/>
      <c r="D252" s="215"/>
      <c r="E252" s="215"/>
      <c r="F252" s="433"/>
      <c r="G252" s="636"/>
      <c r="H252" s="689"/>
      <c r="I252" s="223"/>
      <c r="J252" s="229"/>
      <c r="K252" s="224"/>
      <c r="L252" s="599"/>
      <c r="M252" s="600"/>
      <c r="N252" s="185"/>
      <c r="O252" s="193"/>
      <c r="P252" s="198"/>
      <c r="Q252" s="196"/>
      <c r="R252" s="196"/>
      <c r="S252" s="196"/>
      <c r="T252" s="196"/>
      <c r="U252" s="197"/>
      <c r="V252" s="198"/>
      <c r="W252" s="199"/>
      <c r="X252" s="197"/>
    </row>
    <row r="253" spans="1:24" ht="16.5" customHeight="1" x14ac:dyDescent="0.15">
      <c r="A253" s="150">
        <v>5</v>
      </c>
      <c r="B253" s="151" t="s">
        <v>2943</v>
      </c>
      <c r="C253" s="152" t="s">
        <v>931</v>
      </c>
      <c r="D253" s="152" t="s">
        <v>28</v>
      </c>
      <c r="E253" s="152">
        <v>51</v>
      </c>
      <c r="F253" s="574" t="s">
        <v>2882</v>
      </c>
      <c r="G253" s="635">
        <v>44006</v>
      </c>
      <c r="H253" s="692"/>
      <c r="I253" s="179"/>
      <c r="J253" s="180"/>
      <c r="K253" s="181"/>
      <c r="L253" s="593">
        <v>60000</v>
      </c>
      <c r="M253" s="594"/>
      <c r="N253" s="158"/>
      <c r="O253" s="159"/>
      <c r="P253" s="160"/>
      <c r="Q253" s="161"/>
      <c r="R253" s="161"/>
      <c r="S253" s="161"/>
      <c r="T253" s="161"/>
      <c r="U253" s="162"/>
      <c r="V253" s="160"/>
      <c r="W253" s="163"/>
      <c r="X253" s="162"/>
    </row>
    <row r="254" spans="1:24" ht="16.5" customHeight="1" x14ac:dyDescent="0.15">
      <c r="A254" s="164"/>
      <c r="B254" s="165"/>
      <c r="C254" s="166"/>
      <c r="D254" s="166"/>
      <c r="E254" s="166"/>
      <c r="F254" s="435"/>
      <c r="G254" s="634"/>
      <c r="H254" s="688"/>
      <c r="I254" s="168"/>
      <c r="J254" s="169"/>
      <c r="K254" s="170"/>
      <c r="L254" s="595"/>
      <c r="M254" s="596"/>
      <c r="N254" s="173"/>
      <c r="O254" s="174"/>
      <c r="P254" s="175"/>
      <c r="Q254" s="176"/>
      <c r="R254" s="176"/>
      <c r="S254" s="176"/>
      <c r="T254" s="176"/>
      <c r="U254" s="177"/>
      <c r="V254" s="175"/>
      <c r="W254" s="178"/>
      <c r="X254" s="177"/>
    </row>
    <row r="255" spans="1:24" ht="16.5" customHeight="1" x14ac:dyDescent="0.15">
      <c r="A255" s="150">
        <v>6</v>
      </c>
      <c r="B255" s="151" t="s">
        <v>2944</v>
      </c>
      <c r="C255" s="152" t="s">
        <v>926</v>
      </c>
      <c r="D255" s="152" t="s">
        <v>64</v>
      </c>
      <c r="E255" s="152">
        <v>34</v>
      </c>
      <c r="F255" s="456" t="s">
        <v>2884</v>
      </c>
      <c r="G255" s="635">
        <v>44019</v>
      </c>
      <c r="H255" s="687"/>
      <c r="I255" s="179"/>
      <c r="J255" s="180"/>
      <c r="K255" s="181"/>
      <c r="L255" s="593">
        <v>60000</v>
      </c>
      <c r="M255" s="594"/>
      <c r="N255" s="185"/>
      <c r="O255" s="159"/>
      <c r="P255" s="160"/>
      <c r="Q255" s="161"/>
      <c r="R255" s="161"/>
      <c r="S255" s="161"/>
      <c r="T255" s="161"/>
      <c r="U255" s="162"/>
      <c r="V255" s="160"/>
      <c r="W255" s="163"/>
      <c r="X255" s="162"/>
    </row>
    <row r="256" spans="1:24" ht="16.5" customHeight="1" x14ac:dyDescent="0.15">
      <c r="A256" s="164"/>
      <c r="B256" s="165"/>
      <c r="C256" s="166"/>
      <c r="D256" s="166"/>
      <c r="E256" s="166"/>
      <c r="F256" s="435"/>
      <c r="G256" s="634"/>
      <c r="H256" s="688"/>
      <c r="I256" s="168"/>
      <c r="J256" s="169"/>
      <c r="K256" s="170"/>
      <c r="L256" s="595"/>
      <c r="M256" s="596"/>
      <c r="N256" s="183"/>
      <c r="O256" s="174"/>
      <c r="P256" s="175"/>
      <c r="Q256" s="176"/>
      <c r="R256" s="176"/>
      <c r="S256" s="176"/>
      <c r="T256" s="176"/>
      <c r="U256" s="177"/>
      <c r="V256" s="175"/>
      <c r="W256" s="178"/>
      <c r="X256" s="177"/>
    </row>
    <row r="257" spans="1:24" ht="16.5" customHeight="1" x14ac:dyDescent="0.15">
      <c r="A257" s="150">
        <v>6</v>
      </c>
      <c r="B257" s="151" t="s">
        <v>2945</v>
      </c>
      <c r="C257" s="152" t="s">
        <v>940</v>
      </c>
      <c r="D257" s="152" t="s">
        <v>64</v>
      </c>
      <c r="E257" s="152">
        <v>19</v>
      </c>
      <c r="F257" s="436" t="s">
        <v>2946</v>
      </c>
      <c r="G257" s="635">
        <v>44019</v>
      </c>
      <c r="H257" s="687"/>
      <c r="I257" s="179"/>
      <c r="J257" s="180"/>
      <c r="K257" s="338"/>
      <c r="L257" s="593">
        <v>40000</v>
      </c>
      <c r="M257" s="594"/>
      <c r="N257" s="158"/>
      <c r="O257" s="159"/>
      <c r="P257" s="160"/>
      <c r="Q257" s="161"/>
      <c r="R257" s="161"/>
      <c r="S257" s="161"/>
      <c r="T257" s="161"/>
      <c r="U257" s="162"/>
      <c r="V257" s="160"/>
      <c r="W257" s="163"/>
      <c r="X257" s="162"/>
    </row>
    <row r="258" spans="1:24" ht="16.5" customHeight="1" x14ac:dyDescent="0.15">
      <c r="A258" s="194"/>
      <c r="B258" s="214"/>
      <c r="C258" s="215"/>
      <c r="D258" s="215"/>
      <c r="E258" s="215"/>
      <c r="F258" s="433" t="s">
        <v>2947</v>
      </c>
      <c r="G258" s="636"/>
      <c r="H258" s="689"/>
      <c r="I258" s="223"/>
      <c r="J258" s="229"/>
      <c r="K258" s="339"/>
      <c r="L258" s="599"/>
      <c r="M258" s="600"/>
      <c r="N258" s="185"/>
      <c r="O258" s="193"/>
      <c r="P258" s="198"/>
      <c r="Q258" s="196"/>
      <c r="R258" s="196"/>
      <c r="S258" s="196"/>
      <c r="T258" s="196"/>
      <c r="U258" s="197"/>
      <c r="V258" s="198"/>
      <c r="W258" s="199"/>
      <c r="X258" s="197"/>
    </row>
    <row r="259" spans="1:24" ht="16.5" customHeight="1" x14ac:dyDescent="0.15">
      <c r="A259" s="164"/>
      <c r="B259" s="165"/>
      <c r="C259" s="166"/>
      <c r="D259" s="166"/>
      <c r="E259" s="166"/>
      <c r="F259" s="434" t="s">
        <v>2948</v>
      </c>
      <c r="G259" s="634"/>
      <c r="H259" s="688"/>
      <c r="I259" s="168"/>
      <c r="J259" s="169"/>
      <c r="K259" s="170"/>
      <c r="L259" s="595"/>
      <c r="M259" s="596"/>
      <c r="N259" s="183"/>
      <c r="O259" s="174"/>
      <c r="P259" s="175"/>
      <c r="Q259" s="176"/>
      <c r="R259" s="176"/>
      <c r="S259" s="176"/>
      <c r="T259" s="176"/>
      <c r="U259" s="177"/>
      <c r="V259" s="175"/>
      <c r="W259" s="178"/>
      <c r="X259" s="177"/>
    </row>
    <row r="260" spans="1:24" ht="16.5" customHeight="1" x14ac:dyDescent="0.15">
      <c r="A260" s="150">
        <v>6</v>
      </c>
      <c r="B260" s="151" t="s">
        <v>2949</v>
      </c>
      <c r="C260" s="152" t="s">
        <v>1049</v>
      </c>
      <c r="D260" s="152" t="s">
        <v>73</v>
      </c>
      <c r="E260" s="152">
        <v>18</v>
      </c>
      <c r="F260" s="436" t="s">
        <v>2883</v>
      </c>
      <c r="G260" s="635">
        <v>44033</v>
      </c>
      <c r="H260" s="687"/>
      <c r="I260" s="179"/>
      <c r="J260" s="180"/>
      <c r="K260" s="181"/>
      <c r="L260" s="593">
        <v>20000</v>
      </c>
      <c r="M260" s="594"/>
      <c r="N260" s="185"/>
      <c r="O260" s="159"/>
      <c r="P260" s="160"/>
      <c r="Q260" s="161"/>
      <c r="R260" s="161"/>
      <c r="S260" s="161"/>
      <c r="T260" s="161"/>
      <c r="U260" s="162"/>
      <c r="V260" s="160"/>
      <c r="W260" s="163"/>
      <c r="X260" s="162"/>
    </row>
    <row r="261" spans="1:24" ht="16.5" customHeight="1" x14ac:dyDescent="0.15">
      <c r="A261" s="164"/>
      <c r="B261" s="165"/>
      <c r="C261" s="166"/>
      <c r="D261" s="166"/>
      <c r="E261" s="166"/>
      <c r="F261" s="435"/>
      <c r="G261" s="634"/>
      <c r="H261" s="688"/>
      <c r="I261" s="168"/>
      <c r="J261" s="169"/>
      <c r="K261" s="226"/>
      <c r="L261" s="595"/>
      <c r="M261" s="596"/>
      <c r="N261" s="183"/>
      <c r="O261" s="174"/>
      <c r="P261" s="175"/>
      <c r="Q261" s="176"/>
      <c r="R261" s="176"/>
      <c r="S261" s="176"/>
      <c r="T261" s="176"/>
      <c r="U261" s="177"/>
      <c r="V261" s="175"/>
      <c r="W261" s="178"/>
      <c r="X261" s="177"/>
    </row>
    <row r="262" spans="1:24" ht="16.5" customHeight="1" x14ac:dyDescent="0.15">
      <c r="A262" s="150">
        <v>7</v>
      </c>
      <c r="B262" s="151" t="s">
        <v>2950</v>
      </c>
      <c r="C262" s="152" t="s">
        <v>931</v>
      </c>
      <c r="D262" s="152" t="s">
        <v>89</v>
      </c>
      <c r="E262" s="152">
        <v>35</v>
      </c>
      <c r="F262" s="456" t="s">
        <v>2885</v>
      </c>
      <c r="G262" s="635">
        <v>44048</v>
      </c>
      <c r="H262" s="687">
        <v>44141</v>
      </c>
      <c r="I262" s="179"/>
      <c r="J262" s="180"/>
      <c r="K262" s="184"/>
      <c r="L262" s="593">
        <v>20000</v>
      </c>
      <c r="M262" s="594">
        <v>10000</v>
      </c>
      <c r="N262" s="185">
        <v>-10000</v>
      </c>
      <c r="O262" s="159"/>
      <c r="P262" s="160">
        <v>10000</v>
      </c>
      <c r="Q262" s="161"/>
      <c r="R262" s="161"/>
      <c r="S262" s="161"/>
      <c r="T262" s="161">
        <v>2000</v>
      </c>
      <c r="U262" s="162"/>
      <c r="V262" s="160">
        <v>22000</v>
      </c>
      <c r="W262" s="163"/>
      <c r="X262" s="162"/>
    </row>
    <row r="263" spans="1:24" ht="16.5" customHeight="1" x14ac:dyDescent="0.15">
      <c r="A263" s="194"/>
      <c r="B263" s="214"/>
      <c r="C263" s="215"/>
      <c r="D263" s="215"/>
      <c r="E263" s="215"/>
      <c r="F263" s="441"/>
      <c r="G263" s="636"/>
      <c r="H263" s="689"/>
      <c r="I263" s="168"/>
      <c r="J263" s="169"/>
      <c r="K263" s="182"/>
      <c r="L263" s="599"/>
      <c r="M263" s="600"/>
      <c r="N263" s="173" t="s">
        <v>3178</v>
      </c>
      <c r="O263" s="193"/>
      <c r="P263" s="198"/>
      <c r="Q263" s="196"/>
      <c r="R263" s="196"/>
      <c r="S263" s="196"/>
      <c r="T263" s="196"/>
      <c r="U263" s="197"/>
      <c r="V263" s="198"/>
      <c r="W263" s="199"/>
      <c r="X263" s="197"/>
    </row>
    <row r="264" spans="1:24" ht="16.5" customHeight="1" x14ac:dyDescent="0.15">
      <c r="A264" s="150">
        <v>7</v>
      </c>
      <c r="B264" s="151" t="s">
        <v>2950</v>
      </c>
      <c r="C264" s="152" t="s">
        <v>989</v>
      </c>
      <c r="D264" s="152" t="s">
        <v>993</v>
      </c>
      <c r="E264" s="152">
        <v>25</v>
      </c>
      <c r="F264" s="436" t="s">
        <v>2888</v>
      </c>
      <c r="G264" s="635">
        <v>44048</v>
      </c>
      <c r="H264" s="687"/>
      <c r="I264" s="179"/>
      <c r="J264" s="180"/>
      <c r="K264" s="338"/>
      <c r="L264" s="593">
        <v>40000</v>
      </c>
      <c r="M264" s="594"/>
      <c r="N264" s="158"/>
      <c r="O264" s="159"/>
      <c r="P264" s="160"/>
      <c r="Q264" s="161"/>
      <c r="R264" s="161"/>
      <c r="S264" s="161"/>
      <c r="T264" s="161"/>
      <c r="U264" s="162"/>
      <c r="V264" s="886"/>
      <c r="W264" s="163"/>
      <c r="X264" s="162"/>
    </row>
    <row r="265" spans="1:24" ht="16.5" customHeight="1" x14ac:dyDescent="0.15">
      <c r="A265" s="164"/>
      <c r="B265" s="165"/>
      <c r="C265" s="166"/>
      <c r="D265" s="166"/>
      <c r="E265" s="166"/>
      <c r="F265" s="434" t="s">
        <v>2668</v>
      </c>
      <c r="G265" s="634"/>
      <c r="H265" s="693"/>
      <c r="I265" s="168"/>
      <c r="J265" s="169"/>
      <c r="K265" s="170"/>
      <c r="L265" s="595"/>
      <c r="M265" s="596"/>
      <c r="N265" s="183"/>
      <c r="O265" s="174"/>
      <c r="P265" s="175"/>
      <c r="Q265" s="176"/>
      <c r="R265" s="176"/>
      <c r="S265" s="176"/>
      <c r="T265" s="176"/>
      <c r="U265" s="177"/>
      <c r="V265" s="175"/>
      <c r="W265" s="178"/>
      <c r="X265" s="177"/>
    </row>
    <row r="266" spans="1:24" ht="16.5" customHeight="1" x14ac:dyDescent="0.15">
      <c r="A266" s="150">
        <v>8</v>
      </c>
      <c r="B266" s="151">
        <v>2</v>
      </c>
      <c r="C266" s="152" t="s">
        <v>926</v>
      </c>
      <c r="D266" s="152" t="s">
        <v>73</v>
      </c>
      <c r="E266" s="152">
        <v>21</v>
      </c>
      <c r="F266" s="436" t="s">
        <v>2886</v>
      </c>
      <c r="G266" s="635">
        <v>44076</v>
      </c>
      <c r="H266" s="687"/>
      <c r="I266" s="179"/>
      <c r="J266" s="180"/>
      <c r="K266" s="181"/>
      <c r="L266" s="593">
        <v>20000</v>
      </c>
      <c r="M266" s="594"/>
      <c r="N266" s="158"/>
      <c r="O266" s="159"/>
      <c r="P266" s="160"/>
      <c r="Q266" s="161"/>
      <c r="R266" s="161"/>
      <c r="S266" s="161"/>
      <c r="T266" s="161"/>
      <c r="U266" s="162"/>
      <c r="V266" s="160"/>
      <c r="W266" s="163"/>
      <c r="X266" s="162"/>
    </row>
    <row r="267" spans="1:24" ht="16.5" customHeight="1" x14ac:dyDescent="0.15">
      <c r="A267" s="164"/>
      <c r="B267" s="165"/>
      <c r="C267" s="166"/>
      <c r="D267" s="166"/>
      <c r="E267" s="166"/>
      <c r="F267" s="435"/>
      <c r="G267" s="634"/>
      <c r="H267" s="688"/>
      <c r="I267" s="168"/>
      <c r="J267" s="169"/>
      <c r="K267" s="170"/>
      <c r="L267" s="595"/>
      <c r="M267" s="596"/>
      <c r="N267" s="183"/>
      <c r="O267" s="174"/>
      <c r="P267" s="175"/>
      <c r="Q267" s="176"/>
      <c r="R267" s="176"/>
      <c r="S267" s="176"/>
      <c r="T267" s="176"/>
      <c r="U267" s="177"/>
      <c r="V267" s="175"/>
      <c r="W267" s="178"/>
      <c r="X267" s="177"/>
    </row>
    <row r="268" spans="1:24" ht="16.5" customHeight="1" x14ac:dyDescent="0.15">
      <c r="A268" s="150">
        <v>8</v>
      </c>
      <c r="B268" s="151" t="s">
        <v>2951</v>
      </c>
      <c r="C268" s="152" t="s">
        <v>989</v>
      </c>
      <c r="D268" s="152" t="s">
        <v>32</v>
      </c>
      <c r="E268" s="152">
        <v>36</v>
      </c>
      <c r="F268" s="456" t="s">
        <v>2887</v>
      </c>
      <c r="G268" s="635">
        <v>44104</v>
      </c>
      <c r="H268" s="687"/>
      <c r="I268" s="179"/>
      <c r="J268" s="180"/>
      <c r="K268" s="181"/>
      <c r="L268" s="593">
        <v>60000</v>
      </c>
      <c r="M268" s="594"/>
      <c r="N268" s="158"/>
      <c r="O268" s="159"/>
      <c r="P268" s="160"/>
      <c r="Q268" s="161"/>
      <c r="R268" s="161"/>
      <c r="S268" s="161"/>
      <c r="T268" s="161"/>
      <c r="U268" s="162"/>
      <c r="V268" s="160"/>
      <c r="W268" s="163"/>
      <c r="X268" s="162"/>
    </row>
    <row r="269" spans="1:24" ht="16.5" customHeight="1" x14ac:dyDescent="0.15">
      <c r="A269" s="194"/>
      <c r="B269" s="214"/>
      <c r="C269" s="215"/>
      <c r="D269" s="215"/>
      <c r="E269" s="215"/>
      <c r="F269" s="441"/>
      <c r="G269" s="636"/>
      <c r="H269" s="689"/>
      <c r="I269" s="168"/>
      <c r="J269" s="225"/>
      <c r="K269" s="170"/>
      <c r="L269" s="599"/>
      <c r="M269" s="600"/>
      <c r="N269" s="173"/>
      <c r="O269" s="193"/>
      <c r="P269" s="198"/>
      <c r="Q269" s="196"/>
      <c r="R269" s="196"/>
      <c r="S269" s="196"/>
      <c r="T269" s="196"/>
      <c r="U269" s="197"/>
      <c r="V269" s="198"/>
      <c r="W269" s="199"/>
      <c r="X269" s="197"/>
    </row>
    <row r="270" spans="1:24" ht="16.5" customHeight="1" x14ac:dyDescent="0.15">
      <c r="A270" s="150">
        <v>9</v>
      </c>
      <c r="B270" s="151" t="s">
        <v>2952</v>
      </c>
      <c r="C270" s="152" t="s">
        <v>931</v>
      </c>
      <c r="D270" s="152" t="s">
        <v>73</v>
      </c>
      <c r="E270" s="152">
        <v>20</v>
      </c>
      <c r="F270" s="436" t="s">
        <v>2953</v>
      </c>
      <c r="G270" s="635">
        <v>44126</v>
      </c>
      <c r="H270" s="687"/>
      <c r="I270" s="179"/>
      <c r="J270" s="180"/>
      <c r="K270" s="338"/>
      <c r="L270" s="593">
        <v>40000</v>
      </c>
      <c r="M270" s="594"/>
      <c r="N270" s="158"/>
      <c r="O270" s="159"/>
      <c r="P270" s="160"/>
      <c r="Q270" s="161"/>
      <c r="R270" s="161"/>
      <c r="S270" s="161"/>
      <c r="T270" s="161"/>
      <c r="U270" s="162"/>
      <c r="V270" s="160"/>
      <c r="W270" s="163"/>
      <c r="X270" s="162"/>
    </row>
    <row r="271" spans="1:24" ht="16.5" customHeight="1" x14ac:dyDescent="0.15">
      <c r="A271" s="194"/>
      <c r="B271" s="214"/>
      <c r="C271" s="215"/>
      <c r="D271" s="215"/>
      <c r="E271" s="215"/>
      <c r="F271" s="433" t="s">
        <v>2954</v>
      </c>
      <c r="G271" s="636"/>
      <c r="H271" s="689"/>
      <c r="I271" s="168"/>
      <c r="J271" s="169"/>
      <c r="K271" s="224"/>
      <c r="L271" s="599"/>
      <c r="M271" s="600"/>
      <c r="N271" s="183"/>
      <c r="O271" s="193"/>
      <c r="P271" s="198"/>
      <c r="Q271" s="196"/>
      <c r="R271" s="196"/>
      <c r="S271" s="196"/>
      <c r="T271" s="196"/>
      <c r="U271" s="197"/>
      <c r="V271" s="198"/>
      <c r="W271" s="199"/>
      <c r="X271" s="197"/>
    </row>
    <row r="272" spans="1:24" ht="16.5" customHeight="1" x14ac:dyDescent="0.15">
      <c r="A272" s="150">
        <v>9</v>
      </c>
      <c r="B272" s="151">
        <v>22</v>
      </c>
      <c r="C272" s="152" t="s">
        <v>931</v>
      </c>
      <c r="D272" s="152" t="s">
        <v>32</v>
      </c>
      <c r="E272" s="152">
        <v>37</v>
      </c>
      <c r="F272" s="456" t="s">
        <v>2890</v>
      </c>
      <c r="G272" s="635">
        <v>44126</v>
      </c>
      <c r="H272" s="687"/>
      <c r="I272" s="179"/>
      <c r="J272" s="180"/>
      <c r="K272" s="181"/>
      <c r="L272" s="593">
        <v>20000</v>
      </c>
      <c r="M272" s="594"/>
      <c r="N272" s="158"/>
      <c r="O272" s="159"/>
      <c r="P272" s="160"/>
      <c r="Q272" s="161"/>
      <c r="R272" s="161"/>
      <c r="S272" s="161"/>
      <c r="T272" s="161"/>
      <c r="U272" s="162"/>
      <c r="V272" s="160"/>
      <c r="W272" s="163"/>
      <c r="X272" s="162"/>
    </row>
    <row r="273" spans="1:24" ht="16.5" customHeight="1" x14ac:dyDescent="0.15">
      <c r="A273" s="164"/>
      <c r="B273" s="165"/>
      <c r="C273" s="166"/>
      <c r="D273" s="166" t="s">
        <v>1008</v>
      </c>
      <c r="E273" s="166"/>
      <c r="F273" s="458"/>
      <c r="G273" s="634"/>
      <c r="H273" s="688"/>
      <c r="I273" s="168"/>
      <c r="J273" s="169"/>
      <c r="K273" s="170"/>
      <c r="L273" s="595"/>
      <c r="M273" s="596"/>
      <c r="N273" s="183"/>
      <c r="O273" s="174"/>
      <c r="P273" s="175"/>
      <c r="Q273" s="176"/>
      <c r="R273" s="176"/>
      <c r="S273" s="176"/>
      <c r="T273" s="176"/>
      <c r="U273" s="177"/>
      <c r="V273" s="175"/>
      <c r="W273" s="178"/>
      <c r="X273" s="177"/>
    </row>
    <row r="274" spans="1:24" ht="16.5" customHeight="1" x14ac:dyDescent="0.15">
      <c r="A274" s="227">
        <v>10</v>
      </c>
      <c r="B274" s="228" t="s">
        <v>2376</v>
      </c>
      <c r="C274" s="152" t="s">
        <v>2955</v>
      </c>
      <c r="D274" s="152"/>
      <c r="E274" s="152"/>
      <c r="F274" s="575" t="s">
        <v>2956</v>
      </c>
      <c r="G274" s="635"/>
      <c r="H274" s="694"/>
      <c r="I274" s="139"/>
      <c r="J274" s="140"/>
      <c r="K274" s="191" t="s">
        <v>1925</v>
      </c>
      <c r="L274" s="593"/>
      <c r="M274" s="594"/>
      <c r="N274" s="158"/>
      <c r="O274" s="159"/>
      <c r="P274" s="160"/>
      <c r="Q274" s="161"/>
      <c r="R274" s="161"/>
      <c r="S274" s="161"/>
      <c r="T274" s="161"/>
      <c r="U274" s="162"/>
      <c r="V274" s="160"/>
      <c r="W274" s="163"/>
      <c r="X274" s="162"/>
    </row>
    <row r="275" spans="1:24" ht="16.5" customHeight="1" x14ac:dyDescent="0.15">
      <c r="A275" s="164"/>
      <c r="B275" s="165"/>
      <c r="C275" s="166"/>
      <c r="D275" s="166"/>
      <c r="E275" s="166"/>
      <c r="F275" s="435"/>
      <c r="G275" s="634"/>
      <c r="H275" s="688"/>
      <c r="I275" s="168"/>
      <c r="J275" s="169"/>
      <c r="K275" s="170"/>
      <c r="L275" s="599"/>
      <c r="M275" s="600"/>
      <c r="N275" s="183"/>
      <c r="O275" s="193"/>
      <c r="P275" s="198"/>
      <c r="Q275" s="196"/>
      <c r="R275" s="196"/>
      <c r="S275" s="196"/>
      <c r="T275" s="196"/>
      <c r="U275" s="197"/>
      <c r="V275" s="198"/>
      <c r="W275" s="199"/>
      <c r="X275" s="197"/>
    </row>
    <row r="276" spans="1:24" ht="16.5" customHeight="1" x14ac:dyDescent="0.15">
      <c r="A276" s="150">
        <v>10</v>
      </c>
      <c r="B276" s="151" t="s">
        <v>2331</v>
      </c>
      <c r="C276" s="152" t="s">
        <v>997</v>
      </c>
      <c r="D276" s="152" t="s">
        <v>73</v>
      </c>
      <c r="E276" s="152">
        <v>22</v>
      </c>
      <c r="F276" s="436" t="s">
        <v>2889</v>
      </c>
      <c r="G276" s="635">
        <v>44153</v>
      </c>
      <c r="H276" s="687"/>
      <c r="I276" s="179"/>
      <c r="J276" s="180"/>
      <c r="K276" s="157"/>
      <c r="L276" s="593">
        <v>40000</v>
      </c>
      <c r="M276" s="594"/>
      <c r="N276" s="158"/>
      <c r="O276" s="159"/>
      <c r="P276" s="160"/>
      <c r="Q276" s="161"/>
      <c r="R276" s="161"/>
      <c r="S276" s="161"/>
      <c r="T276" s="161"/>
      <c r="U276" s="162"/>
      <c r="V276" s="160"/>
      <c r="W276" s="163"/>
      <c r="X276" s="162"/>
    </row>
    <row r="277" spans="1:24" ht="16.5" customHeight="1" x14ac:dyDescent="0.15">
      <c r="A277" s="164"/>
      <c r="B277" s="165"/>
      <c r="C277" s="166"/>
      <c r="D277" s="166"/>
      <c r="E277" s="166"/>
      <c r="F277" s="435"/>
      <c r="G277" s="634"/>
      <c r="H277" s="688"/>
      <c r="I277" s="168"/>
      <c r="J277" s="169"/>
      <c r="K277" s="170"/>
      <c r="L277" s="595"/>
      <c r="M277" s="596"/>
      <c r="N277" s="183"/>
      <c r="O277" s="174"/>
      <c r="P277" s="175"/>
      <c r="Q277" s="176"/>
      <c r="R277" s="176"/>
      <c r="S277" s="176"/>
      <c r="T277" s="176"/>
      <c r="U277" s="177"/>
      <c r="V277" s="175"/>
      <c r="W277" s="178"/>
      <c r="X277" s="177"/>
    </row>
    <row r="278" spans="1:24" ht="16.5" customHeight="1" x14ac:dyDescent="0.15">
      <c r="A278" s="150">
        <v>10</v>
      </c>
      <c r="B278" s="151" t="s">
        <v>2957</v>
      </c>
      <c r="C278" s="152" t="s">
        <v>931</v>
      </c>
      <c r="D278" s="152" t="s">
        <v>89</v>
      </c>
      <c r="E278" s="152">
        <v>39</v>
      </c>
      <c r="F278" s="456" t="s">
        <v>2891</v>
      </c>
      <c r="G278" s="635">
        <v>44166</v>
      </c>
      <c r="H278" s="687"/>
      <c r="I278" s="179"/>
      <c r="J278" s="180"/>
      <c r="K278" s="181"/>
      <c r="L278" s="593">
        <v>60000</v>
      </c>
      <c r="M278" s="594"/>
      <c r="N278" s="158"/>
      <c r="O278" s="159"/>
      <c r="P278" s="160"/>
      <c r="Q278" s="161"/>
      <c r="R278" s="161"/>
      <c r="S278" s="161"/>
      <c r="T278" s="161"/>
      <c r="U278" s="162"/>
      <c r="V278" s="160"/>
      <c r="W278" s="163"/>
      <c r="X278" s="162"/>
    </row>
    <row r="279" spans="1:24" ht="16.5" customHeight="1" x14ac:dyDescent="0.15">
      <c r="A279" s="164"/>
      <c r="B279" s="165"/>
      <c r="C279" s="166"/>
      <c r="D279" s="166"/>
      <c r="E279" s="166"/>
      <c r="F279" s="435"/>
      <c r="G279" s="634"/>
      <c r="H279" s="688"/>
      <c r="I279" s="168"/>
      <c r="J279" s="169"/>
      <c r="K279" s="170"/>
      <c r="L279" s="595"/>
      <c r="M279" s="596"/>
      <c r="N279" s="183"/>
      <c r="O279" s="174"/>
      <c r="P279" s="175"/>
      <c r="Q279" s="176"/>
      <c r="R279" s="176"/>
      <c r="S279" s="176"/>
      <c r="T279" s="176"/>
      <c r="U279" s="177"/>
      <c r="V279" s="175"/>
      <c r="W279" s="178"/>
      <c r="X279" s="177"/>
    </row>
    <row r="280" spans="1:24" ht="16.5" customHeight="1" x14ac:dyDescent="0.15">
      <c r="A280" s="150">
        <v>11</v>
      </c>
      <c r="B280" s="151" t="s">
        <v>1274</v>
      </c>
      <c r="C280" s="152" t="s">
        <v>989</v>
      </c>
      <c r="D280" s="152" t="s">
        <v>32</v>
      </c>
      <c r="E280" s="152">
        <v>38</v>
      </c>
      <c r="F280" s="456" t="s">
        <v>2895</v>
      </c>
      <c r="G280" s="635">
        <v>44173</v>
      </c>
      <c r="H280" s="687"/>
      <c r="I280" s="179"/>
      <c r="J280" s="229"/>
      <c r="K280" s="224"/>
      <c r="L280" s="593">
        <v>60000</v>
      </c>
      <c r="M280" s="594"/>
      <c r="N280" s="158"/>
      <c r="O280" s="159"/>
      <c r="P280" s="160"/>
      <c r="Q280" s="161"/>
      <c r="R280" s="161"/>
      <c r="S280" s="161"/>
      <c r="T280" s="161"/>
      <c r="U280" s="162"/>
      <c r="V280" s="160"/>
      <c r="W280" s="163"/>
      <c r="X280" s="162"/>
    </row>
    <row r="281" spans="1:24" ht="16.5" customHeight="1" x14ac:dyDescent="0.15">
      <c r="A281" s="164"/>
      <c r="B281" s="165"/>
      <c r="C281" s="166"/>
      <c r="D281" s="166"/>
      <c r="E281" s="166"/>
      <c r="F281" s="458"/>
      <c r="G281" s="634"/>
      <c r="H281" s="688"/>
      <c r="I281" s="168"/>
      <c r="J281" s="169"/>
      <c r="K281" s="170"/>
      <c r="L281" s="595"/>
      <c r="M281" s="596"/>
      <c r="N281" s="183"/>
      <c r="O281" s="174"/>
      <c r="P281" s="175"/>
      <c r="Q281" s="176"/>
      <c r="R281" s="176"/>
      <c r="S281" s="176"/>
      <c r="T281" s="176"/>
      <c r="U281" s="177"/>
      <c r="V281" s="175"/>
      <c r="W281" s="178"/>
      <c r="X281" s="177"/>
    </row>
    <row r="282" spans="1:24" ht="16.5" customHeight="1" x14ac:dyDescent="0.15">
      <c r="A282" s="150">
        <v>11</v>
      </c>
      <c r="B282" s="151" t="s">
        <v>1274</v>
      </c>
      <c r="C282" s="152" t="s">
        <v>989</v>
      </c>
      <c r="D282" s="152" t="s">
        <v>92</v>
      </c>
      <c r="E282" s="152">
        <v>23</v>
      </c>
      <c r="F282" s="436" t="s">
        <v>2892</v>
      </c>
      <c r="G282" s="635">
        <v>44173</v>
      </c>
      <c r="H282" s="687"/>
      <c r="I282" s="179"/>
      <c r="J282" s="180"/>
      <c r="K282" s="181"/>
      <c r="L282" s="593">
        <v>40000</v>
      </c>
      <c r="M282" s="594"/>
      <c r="N282" s="158"/>
      <c r="O282" s="159"/>
      <c r="P282" s="160"/>
      <c r="Q282" s="161"/>
      <c r="R282" s="161"/>
      <c r="S282" s="161"/>
      <c r="T282" s="161"/>
      <c r="U282" s="162"/>
      <c r="V282" s="160"/>
      <c r="W282" s="163"/>
      <c r="X282" s="162"/>
    </row>
    <row r="283" spans="1:24" ht="16.5" customHeight="1" x14ac:dyDescent="0.15">
      <c r="A283" s="164"/>
      <c r="B283" s="165"/>
      <c r="C283" s="166"/>
      <c r="D283" s="166"/>
      <c r="E283" s="166"/>
      <c r="F283" s="435"/>
      <c r="G283" s="634"/>
      <c r="H283" s="688"/>
      <c r="I283" s="168"/>
      <c r="J283" s="169"/>
      <c r="K283" s="170"/>
      <c r="L283" s="595"/>
      <c r="M283" s="596"/>
      <c r="N283" s="183"/>
      <c r="O283" s="174"/>
      <c r="P283" s="175"/>
      <c r="Q283" s="176"/>
      <c r="R283" s="176"/>
      <c r="S283" s="176"/>
      <c r="T283" s="176"/>
      <c r="U283" s="177"/>
      <c r="V283" s="175"/>
      <c r="W283" s="178"/>
      <c r="X283" s="177"/>
    </row>
    <row r="284" spans="1:24" ht="16.5" customHeight="1" x14ac:dyDescent="0.15">
      <c r="A284" s="150">
        <v>11</v>
      </c>
      <c r="B284" s="151">
        <v>15</v>
      </c>
      <c r="C284" s="152" t="s">
        <v>931</v>
      </c>
      <c r="D284" s="152" t="s">
        <v>4</v>
      </c>
      <c r="E284" s="152"/>
      <c r="F284" s="575" t="s">
        <v>2958</v>
      </c>
      <c r="G284" s="635"/>
      <c r="H284" s="694"/>
      <c r="I284" s="179"/>
      <c r="J284" s="180"/>
      <c r="K284" s="191" t="s">
        <v>1925</v>
      </c>
      <c r="L284" s="593"/>
      <c r="M284" s="594"/>
      <c r="N284" s="158"/>
      <c r="O284" s="159"/>
      <c r="P284" s="160"/>
      <c r="Q284" s="161"/>
      <c r="R284" s="161"/>
      <c r="S284" s="161"/>
      <c r="T284" s="161"/>
      <c r="U284" s="162"/>
      <c r="V284" s="160"/>
      <c r="W284" s="163"/>
      <c r="X284" s="162"/>
    </row>
    <row r="285" spans="1:24" ht="16.5" customHeight="1" x14ac:dyDescent="0.15">
      <c r="A285" s="164"/>
      <c r="B285" s="165"/>
      <c r="C285" s="166"/>
      <c r="D285" s="166"/>
      <c r="E285" s="166"/>
      <c r="F285" s="434"/>
      <c r="G285" s="634"/>
      <c r="H285" s="688"/>
      <c r="I285" s="168"/>
      <c r="J285" s="169"/>
      <c r="K285" s="170"/>
      <c r="L285" s="595"/>
      <c r="M285" s="596"/>
      <c r="N285" s="183"/>
      <c r="O285" s="174"/>
      <c r="P285" s="175"/>
      <c r="Q285" s="176"/>
      <c r="R285" s="176"/>
      <c r="S285" s="176"/>
      <c r="T285" s="176"/>
      <c r="U285" s="177"/>
      <c r="V285" s="175"/>
      <c r="W285" s="178"/>
      <c r="X285" s="177"/>
    </row>
    <row r="286" spans="1:24" ht="16.5" customHeight="1" x14ac:dyDescent="0.15">
      <c r="A286" s="150">
        <v>11</v>
      </c>
      <c r="B286" s="151" t="s">
        <v>2959</v>
      </c>
      <c r="C286" s="152" t="s">
        <v>940</v>
      </c>
      <c r="D286" s="152" t="s">
        <v>73</v>
      </c>
      <c r="E286" s="152">
        <v>24</v>
      </c>
      <c r="F286" s="436" t="s">
        <v>2960</v>
      </c>
      <c r="G286" s="635">
        <v>44187</v>
      </c>
      <c r="H286" s="687"/>
      <c r="I286" s="179"/>
      <c r="J286" s="180"/>
      <c r="K286" s="181"/>
      <c r="L286" s="593">
        <v>60000</v>
      </c>
      <c r="M286" s="594"/>
      <c r="N286" s="158"/>
      <c r="O286" s="159"/>
      <c r="P286" s="160"/>
      <c r="Q286" s="161"/>
      <c r="R286" s="161"/>
      <c r="S286" s="161"/>
      <c r="T286" s="161"/>
      <c r="U286" s="162"/>
      <c r="V286" s="160"/>
      <c r="W286" s="163"/>
      <c r="X286" s="162"/>
    </row>
    <row r="287" spans="1:24" ht="16.5" customHeight="1" x14ac:dyDescent="0.15">
      <c r="A287" s="164"/>
      <c r="B287" s="165"/>
      <c r="C287" s="166"/>
      <c r="D287" s="166"/>
      <c r="E287" s="166"/>
      <c r="F287" s="434" t="s">
        <v>2961</v>
      </c>
      <c r="G287" s="634"/>
      <c r="H287" s="693"/>
      <c r="I287" s="168"/>
      <c r="J287" s="169"/>
      <c r="K287" s="170"/>
      <c r="L287" s="595"/>
      <c r="M287" s="596"/>
      <c r="N287" s="183"/>
      <c r="O287" s="174"/>
      <c r="P287" s="175"/>
      <c r="Q287" s="176"/>
      <c r="R287" s="176"/>
      <c r="S287" s="176"/>
      <c r="T287" s="176"/>
      <c r="U287" s="177"/>
      <c r="V287" s="175"/>
      <c r="W287" s="178"/>
      <c r="X287" s="177"/>
    </row>
    <row r="288" spans="1:24" ht="16.5" customHeight="1" x14ac:dyDescent="0.15">
      <c r="A288" s="150">
        <v>11</v>
      </c>
      <c r="B288" s="151" t="s">
        <v>2962</v>
      </c>
      <c r="C288" s="152"/>
      <c r="D288" s="152" t="s">
        <v>28</v>
      </c>
      <c r="E288" s="152">
        <v>52</v>
      </c>
      <c r="F288" s="574" t="s">
        <v>2893</v>
      </c>
      <c r="G288" s="635">
        <v>44194</v>
      </c>
      <c r="H288" s="687"/>
      <c r="I288" s="179"/>
      <c r="J288" s="180"/>
      <c r="K288" s="157"/>
      <c r="L288" s="593">
        <v>20000</v>
      </c>
      <c r="M288" s="594"/>
      <c r="N288" s="158"/>
      <c r="O288" s="159"/>
      <c r="P288" s="160"/>
      <c r="Q288" s="161"/>
      <c r="R288" s="161"/>
      <c r="S288" s="161"/>
      <c r="T288" s="161"/>
      <c r="U288" s="162"/>
      <c r="V288" s="160"/>
      <c r="W288" s="163"/>
      <c r="X288" s="162"/>
    </row>
    <row r="289" spans="1:24" ht="16.5" customHeight="1" x14ac:dyDescent="0.15">
      <c r="A289" s="164"/>
      <c r="B289" s="165"/>
      <c r="C289" s="166"/>
      <c r="D289" s="166"/>
      <c r="E289" s="166"/>
      <c r="F289" s="435"/>
      <c r="G289" s="634"/>
      <c r="H289" s="688"/>
      <c r="I289" s="168"/>
      <c r="J289" s="169"/>
      <c r="K289" s="170"/>
      <c r="L289" s="595"/>
      <c r="M289" s="596"/>
      <c r="N289" s="183"/>
      <c r="O289" s="174"/>
      <c r="P289" s="175"/>
      <c r="Q289" s="176"/>
      <c r="R289" s="176"/>
      <c r="S289" s="176"/>
      <c r="T289" s="176"/>
      <c r="U289" s="177"/>
      <c r="V289" s="175"/>
      <c r="W289" s="178"/>
      <c r="X289" s="177"/>
    </row>
    <row r="290" spans="1:24" ht="16.5" customHeight="1" x14ac:dyDescent="0.15">
      <c r="A290" s="194">
        <v>12</v>
      </c>
      <c r="B290" s="214" t="s">
        <v>2963</v>
      </c>
      <c r="C290" s="152" t="s">
        <v>926</v>
      </c>
      <c r="D290" s="152" t="s">
        <v>32</v>
      </c>
      <c r="E290" s="215">
        <v>40</v>
      </c>
      <c r="F290" s="457" t="s">
        <v>2894</v>
      </c>
      <c r="G290" s="636">
        <v>44209</v>
      </c>
      <c r="H290" s="689"/>
      <c r="I290" s="179"/>
      <c r="J290" s="180"/>
      <c r="K290" s="224"/>
      <c r="L290" s="599">
        <v>20000</v>
      </c>
      <c r="M290" s="600"/>
      <c r="N290" s="185"/>
      <c r="O290" s="193"/>
      <c r="P290" s="198"/>
      <c r="Q290" s="196"/>
      <c r="R290" s="196"/>
      <c r="S290" s="196"/>
      <c r="T290" s="196"/>
      <c r="U290" s="197"/>
      <c r="V290" s="198"/>
      <c r="W290" s="199"/>
      <c r="X290" s="197"/>
    </row>
    <row r="291" spans="1:24" ht="16.5" customHeight="1" x14ac:dyDescent="0.15">
      <c r="A291" s="194"/>
      <c r="B291" s="214"/>
      <c r="C291" s="215"/>
      <c r="D291" s="215"/>
      <c r="E291" s="215"/>
      <c r="F291" s="441"/>
      <c r="G291" s="636"/>
      <c r="H291" s="689"/>
      <c r="I291" s="168"/>
      <c r="J291" s="169"/>
      <c r="K291" s="170"/>
      <c r="L291" s="599"/>
      <c r="M291" s="600"/>
      <c r="N291" s="183"/>
      <c r="O291" s="193"/>
      <c r="P291" s="198"/>
      <c r="Q291" s="196"/>
      <c r="R291" s="196"/>
      <c r="S291" s="196"/>
      <c r="T291" s="196"/>
      <c r="U291" s="197"/>
      <c r="V291" s="198"/>
      <c r="W291" s="199"/>
      <c r="X291" s="197"/>
    </row>
    <row r="292" spans="1:24" ht="16.5" customHeight="1" x14ac:dyDescent="0.15">
      <c r="A292" s="150"/>
      <c r="B292" s="151"/>
      <c r="C292" s="152"/>
      <c r="D292" s="152" t="s">
        <v>1687</v>
      </c>
      <c r="E292" s="152"/>
      <c r="F292" s="456" t="s">
        <v>2812</v>
      </c>
      <c r="G292" s="635"/>
      <c r="H292" s="687"/>
      <c r="I292" s="179"/>
      <c r="J292" s="229"/>
      <c r="K292" s="224"/>
      <c r="L292" s="593">
        <v>30000</v>
      </c>
      <c r="M292" s="594"/>
      <c r="N292" s="158"/>
      <c r="O292" s="159"/>
      <c r="P292" s="160"/>
      <c r="Q292" s="161"/>
      <c r="R292" s="161"/>
      <c r="S292" s="161"/>
      <c r="T292" s="161"/>
      <c r="U292" s="162"/>
      <c r="V292" s="160"/>
      <c r="W292" s="163"/>
      <c r="X292" s="162"/>
    </row>
    <row r="293" spans="1:24" ht="16.5" customHeight="1" x14ac:dyDescent="0.15">
      <c r="A293" s="164"/>
      <c r="B293" s="165"/>
      <c r="C293" s="166"/>
      <c r="D293" s="166"/>
      <c r="E293" s="166"/>
      <c r="F293" s="463">
        <v>30000</v>
      </c>
      <c r="G293" s="634"/>
      <c r="H293" s="688"/>
      <c r="I293" s="168"/>
      <c r="J293" s="169"/>
      <c r="K293" s="170"/>
      <c r="L293" s="595"/>
      <c r="M293" s="596"/>
      <c r="N293" s="183"/>
      <c r="O293" s="174"/>
      <c r="P293" s="175"/>
      <c r="Q293" s="176"/>
      <c r="R293" s="176"/>
      <c r="S293" s="176"/>
      <c r="T293" s="176"/>
      <c r="U293" s="177"/>
      <c r="V293" s="175"/>
      <c r="W293" s="178"/>
      <c r="X293" s="177"/>
    </row>
    <row r="294" spans="1:24" ht="16.5" customHeight="1" x14ac:dyDescent="0.15">
      <c r="A294" s="150"/>
      <c r="B294" s="151"/>
      <c r="C294" s="152"/>
      <c r="D294" s="152" t="s">
        <v>1671</v>
      </c>
      <c r="E294" s="152">
        <v>73</v>
      </c>
      <c r="F294" s="456" t="s">
        <v>3024</v>
      </c>
      <c r="G294" s="635"/>
      <c r="H294" s="687"/>
      <c r="I294" s="179"/>
      <c r="J294" s="229"/>
      <c r="K294" s="221"/>
      <c r="L294" s="593"/>
      <c r="M294" s="594"/>
      <c r="N294" s="158"/>
      <c r="O294" s="159"/>
      <c r="P294" s="160"/>
      <c r="Q294" s="161"/>
      <c r="R294" s="161"/>
      <c r="S294" s="161"/>
      <c r="T294" s="161"/>
      <c r="U294" s="162"/>
      <c r="V294" s="160"/>
      <c r="W294" s="163"/>
      <c r="X294" s="162"/>
    </row>
    <row r="295" spans="1:24" ht="16.5" customHeight="1" x14ac:dyDescent="0.15">
      <c r="A295" s="164"/>
      <c r="B295" s="165"/>
      <c r="C295" s="166"/>
      <c r="D295" s="166"/>
      <c r="E295" s="166"/>
      <c r="F295" s="463">
        <v>10000</v>
      </c>
      <c r="G295" s="634"/>
      <c r="H295" s="688"/>
      <c r="I295" s="168"/>
      <c r="J295" s="169"/>
      <c r="K295" s="226"/>
      <c r="L295" s="595"/>
      <c r="M295" s="596"/>
      <c r="N295" s="183"/>
      <c r="O295" s="174"/>
      <c r="P295" s="175"/>
      <c r="Q295" s="176"/>
      <c r="R295" s="176"/>
      <c r="S295" s="176"/>
      <c r="T295" s="176"/>
      <c r="U295" s="177"/>
      <c r="V295" s="175"/>
      <c r="W295" s="178"/>
      <c r="X295" s="177"/>
    </row>
    <row r="296" spans="1:24" ht="16.5" customHeight="1" x14ac:dyDescent="0.15">
      <c r="A296" s="150"/>
      <c r="B296" s="151"/>
      <c r="C296" s="152"/>
      <c r="D296" s="152" t="s">
        <v>32</v>
      </c>
      <c r="E296" s="152">
        <v>71</v>
      </c>
      <c r="F296" s="456" t="s">
        <v>3022</v>
      </c>
      <c r="G296" s="635"/>
      <c r="H296" s="687">
        <v>44201</v>
      </c>
      <c r="I296" s="179"/>
      <c r="J296" s="180"/>
      <c r="K296" s="462"/>
      <c r="L296" s="593">
        <v>10000</v>
      </c>
      <c r="M296" s="594">
        <v>10000</v>
      </c>
      <c r="N296" s="185">
        <v>-10000</v>
      </c>
      <c r="O296" s="159"/>
      <c r="P296" s="160"/>
      <c r="Q296" s="161"/>
      <c r="R296" s="161"/>
      <c r="S296" s="161"/>
      <c r="T296" s="161"/>
      <c r="U296" s="162"/>
      <c r="V296" s="160">
        <v>10000</v>
      </c>
      <c r="W296" s="163"/>
      <c r="X296" s="162"/>
    </row>
    <row r="297" spans="1:24" ht="16.5" customHeight="1" x14ac:dyDescent="0.15">
      <c r="A297" s="164"/>
      <c r="B297" s="165"/>
      <c r="C297" s="166"/>
      <c r="D297" s="166"/>
      <c r="E297" s="166"/>
      <c r="F297" s="463">
        <v>10000</v>
      </c>
      <c r="G297" s="634"/>
      <c r="H297" s="688"/>
      <c r="I297" s="465"/>
      <c r="J297" s="466"/>
      <c r="K297" s="467"/>
      <c r="L297" s="595"/>
      <c r="M297" s="596"/>
      <c r="N297" s="183" t="s">
        <v>3178</v>
      </c>
      <c r="O297" s="174"/>
      <c r="P297" s="230"/>
      <c r="Q297" s="172"/>
      <c r="R297" s="176"/>
      <c r="S297" s="176"/>
      <c r="T297" s="176"/>
      <c r="U297" s="177"/>
      <c r="V297" s="175"/>
      <c r="W297" s="178"/>
      <c r="X297" s="177"/>
    </row>
    <row r="298" spans="1:24" ht="16.5" customHeight="1" x14ac:dyDescent="0.15">
      <c r="A298" s="150"/>
      <c r="B298" s="151"/>
      <c r="C298" s="152"/>
      <c r="D298" s="152" t="s">
        <v>32</v>
      </c>
      <c r="E298" s="152">
        <v>72</v>
      </c>
      <c r="F298" s="456" t="s">
        <v>3023</v>
      </c>
      <c r="G298" s="638"/>
      <c r="H298" s="694"/>
      <c r="I298" s="179"/>
      <c r="J298" s="180"/>
      <c r="K298" s="462"/>
      <c r="L298" s="593">
        <v>30000</v>
      </c>
      <c r="M298" s="594"/>
      <c r="N298" s="158"/>
      <c r="O298" s="159"/>
      <c r="P298" s="160"/>
      <c r="Q298" s="161"/>
      <c r="R298" s="161"/>
      <c r="S298" s="161"/>
      <c r="T298" s="161"/>
      <c r="U298" s="162"/>
      <c r="V298" s="160"/>
      <c r="W298" s="163"/>
      <c r="X298" s="162"/>
    </row>
    <row r="299" spans="1:24" ht="16.5" customHeight="1" thickBot="1" x14ac:dyDescent="0.2">
      <c r="A299" s="232"/>
      <c r="B299" s="233"/>
      <c r="C299" s="234"/>
      <c r="D299" s="234"/>
      <c r="E299" s="234"/>
      <c r="F299" s="468">
        <v>30000</v>
      </c>
      <c r="G299" s="639"/>
      <c r="H299" s="695"/>
      <c r="I299" s="470"/>
      <c r="J299" s="471"/>
      <c r="K299" s="472"/>
      <c r="L299" s="603"/>
      <c r="M299" s="604"/>
      <c r="N299" s="604"/>
      <c r="O299" s="240"/>
      <c r="P299" s="241"/>
      <c r="Q299" s="242"/>
      <c r="R299" s="242"/>
      <c r="S299" s="242"/>
      <c r="T299" s="242"/>
      <c r="U299" s="243"/>
      <c r="V299" s="241"/>
      <c r="W299" s="244"/>
      <c r="X299" s="243"/>
    </row>
    <row r="300" spans="1:24" ht="16.5" customHeight="1" thickTop="1" thickBot="1" x14ac:dyDescent="0.2">
      <c r="A300" s="1225" t="s">
        <v>2813</v>
      </c>
      <c r="B300" s="1226"/>
      <c r="C300" s="1227" t="s">
        <v>899</v>
      </c>
      <c r="D300" s="1230" t="s">
        <v>900</v>
      </c>
      <c r="E300" s="839"/>
      <c r="F300" s="1233" t="s">
        <v>901</v>
      </c>
      <c r="G300" s="1236" t="s">
        <v>1924</v>
      </c>
      <c r="H300" s="1239" t="s">
        <v>903</v>
      </c>
      <c r="I300" s="582"/>
      <c r="J300" s="583"/>
      <c r="K300" s="1242" t="s">
        <v>904</v>
      </c>
      <c r="L300" s="1249" t="s">
        <v>1624</v>
      </c>
      <c r="M300" s="590" t="s">
        <v>906</v>
      </c>
      <c r="N300" s="136">
        <f>M302+N302</f>
        <v>0</v>
      </c>
      <c r="O300" s="1247" t="s">
        <v>907</v>
      </c>
      <c r="P300" s="1207" t="s">
        <v>908</v>
      </c>
      <c r="Q300" s="1209" t="s">
        <v>909</v>
      </c>
      <c r="R300" s="1211" t="s">
        <v>910</v>
      </c>
      <c r="S300" s="138" t="s">
        <v>910</v>
      </c>
      <c r="T300" s="1211" t="s">
        <v>911</v>
      </c>
      <c r="U300" s="1213" t="s">
        <v>912</v>
      </c>
      <c r="V300" s="1215" t="s">
        <v>913</v>
      </c>
      <c r="W300" s="1217" t="s">
        <v>914</v>
      </c>
      <c r="X300" s="1219" t="s">
        <v>915</v>
      </c>
    </row>
    <row r="301" spans="1:24" ht="16.5" customHeight="1" x14ac:dyDescent="0.15">
      <c r="A301" s="1221" t="s">
        <v>916</v>
      </c>
      <c r="B301" s="1223" t="s">
        <v>917</v>
      </c>
      <c r="C301" s="1228"/>
      <c r="D301" s="1231"/>
      <c r="E301" s="840" t="s">
        <v>2578</v>
      </c>
      <c r="F301" s="1234"/>
      <c r="G301" s="1237"/>
      <c r="H301" s="1240"/>
      <c r="I301" s="584" t="s">
        <v>918</v>
      </c>
      <c r="J301" s="585" t="s">
        <v>919</v>
      </c>
      <c r="K301" s="1243"/>
      <c r="L301" s="1250"/>
      <c r="M301" s="591" t="s">
        <v>920</v>
      </c>
      <c r="N301" s="143" t="s">
        <v>921</v>
      </c>
      <c r="O301" s="1248"/>
      <c r="P301" s="1208"/>
      <c r="Q301" s="1210"/>
      <c r="R301" s="1212"/>
      <c r="S301" s="142" t="s">
        <v>922</v>
      </c>
      <c r="T301" s="1212"/>
      <c r="U301" s="1214"/>
      <c r="V301" s="1216"/>
      <c r="W301" s="1218"/>
      <c r="X301" s="1220"/>
    </row>
    <row r="302" spans="1:24" ht="16.5" customHeight="1" thickBot="1" x14ac:dyDescent="0.2">
      <c r="A302" s="1222"/>
      <c r="B302" s="1224"/>
      <c r="C302" s="1229"/>
      <c r="D302" s="1232"/>
      <c r="E302" s="841"/>
      <c r="F302" s="1235"/>
      <c r="G302" s="1238"/>
      <c r="H302" s="1241"/>
      <c r="I302" s="586" t="s">
        <v>923</v>
      </c>
      <c r="J302" s="587" t="s">
        <v>924</v>
      </c>
      <c r="K302" s="1244"/>
      <c r="L302" s="592">
        <f t="shared" ref="L302:X302" si="4">SUM(L303:L373)</f>
        <v>1050000</v>
      </c>
      <c r="M302" s="592">
        <f t="shared" si="4"/>
        <v>790000</v>
      </c>
      <c r="N302" s="592">
        <f t="shared" si="4"/>
        <v>-790000</v>
      </c>
      <c r="O302" s="630">
        <f t="shared" si="4"/>
        <v>0</v>
      </c>
      <c r="P302" s="592">
        <f t="shared" si="4"/>
        <v>260000</v>
      </c>
      <c r="Q302" s="592">
        <f t="shared" si="4"/>
        <v>0</v>
      </c>
      <c r="R302" s="592">
        <f t="shared" si="4"/>
        <v>3634</v>
      </c>
      <c r="S302" s="592">
        <f t="shared" si="4"/>
        <v>986</v>
      </c>
      <c r="T302" s="592">
        <f t="shared" si="4"/>
        <v>729800</v>
      </c>
      <c r="U302" s="630">
        <f t="shared" si="4"/>
        <v>0</v>
      </c>
      <c r="V302" s="592">
        <f t="shared" si="4"/>
        <v>1717800</v>
      </c>
      <c r="W302" s="592">
        <f t="shared" si="4"/>
        <v>168</v>
      </c>
      <c r="X302" s="630">
        <f t="shared" si="4"/>
        <v>0</v>
      </c>
    </row>
    <row r="303" spans="1:24" ht="16.5" customHeight="1" x14ac:dyDescent="0.15">
      <c r="A303" s="150">
        <v>1</v>
      </c>
      <c r="B303" s="151" t="s">
        <v>2633</v>
      </c>
      <c r="C303" s="152" t="s">
        <v>926</v>
      </c>
      <c r="D303" s="152" t="s">
        <v>73</v>
      </c>
      <c r="E303" s="215">
        <v>11</v>
      </c>
      <c r="F303" s="433" t="s">
        <v>2634</v>
      </c>
      <c r="G303" s="633">
        <v>43523</v>
      </c>
      <c r="H303" s="687">
        <v>43819</v>
      </c>
      <c r="I303" s="155"/>
      <c r="J303" s="156"/>
      <c r="K303" s="157"/>
      <c r="L303" s="593">
        <v>40000</v>
      </c>
      <c r="M303" s="594">
        <v>30000</v>
      </c>
      <c r="N303" s="158">
        <v>-30000</v>
      </c>
      <c r="O303" s="159"/>
      <c r="P303" s="160">
        <v>10000</v>
      </c>
      <c r="Q303" s="161"/>
      <c r="R303" s="161">
        <v>245</v>
      </c>
      <c r="S303" s="161"/>
      <c r="T303" s="161">
        <v>49000</v>
      </c>
      <c r="U303" s="162"/>
      <c r="V303" s="160">
        <v>89000</v>
      </c>
      <c r="W303" s="163"/>
      <c r="X303" s="162"/>
    </row>
    <row r="304" spans="1:24" ht="16.5" customHeight="1" x14ac:dyDescent="0.15">
      <c r="A304" s="164"/>
      <c r="B304" s="165"/>
      <c r="C304" s="166"/>
      <c r="D304" s="166"/>
      <c r="E304" s="166"/>
      <c r="F304" s="434" t="s">
        <v>2635</v>
      </c>
      <c r="G304" s="634"/>
      <c r="H304" s="688"/>
      <c r="I304" s="168"/>
      <c r="J304" s="169"/>
      <c r="K304" s="170"/>
      <c r="L304" s="595"/>
      <c r="M304" s="596"/>
      <c r="N304" s="173" t="s">
        <v>3032</v>
      </c>
      <c r="O304" s="174"/>
      <c r="P304" s="175"/>
      <c r="Q304" s="176"/>
      <c r="R304" s="176"/>
      <c r="S304" s="176"/>
      <c r="T304" s="176"/>
      <c r="U304" s="177"/>
      <c r="V304" s="175"/>
      <c r="W304" s="178"/>
      <c r="X304" s="177"/>
    </row>
    <row r="305" spans="1:24" ht="16.5" customHeight="1" x14ac:dyDescent="0.15">
      <c r="A305" s="150">
        <v>2</v>
      </c>
      <c r="B305" s="151" t="s">
        <v>1268</v>
      </c>
      <c r="C305" s="152" t="s">
        <v>931</v>
      </c>
      <c r="D305" s="152" t="s">
        <v>32</v>
      </c>
      <c r="E305" s="152">
        <v>31</v>
      </c>
      <c r="F305" s="456" t="s">
        <v>2636</v>
      </c>
      <c r="G305" s="635">
        <v>43534</v>
      </c>
      <c r="H305" s="692">
        <v>43516</v>
      </c>
      <c r="I305" s="179" t="s">
        <v>2800</v>
      </c>
      <c r="J305" s="180"/>
      <c r="K305" s="181"/>
      <c r="L305" s="593">
        <v>40000</v>
      </c>
      <c r="M305" s="594">
        <v>30000</v>
      </c>
      <c r="N305" s="158">
        <v>-30000</v>
      </c>
      <c r="O305" s="159"/>
      <c r="P305" s="160">
        <v>10000</v>
      </c>
      <c r="Q305" s="161"/>
      <c r="R305" s="161">
        <v>57</v>
      </c>
      <c r="S305" s="161">
        <v>56</v>
      </c>
      <c r="T305" s="161">
        <v>11400</v>
      </c>
      <c r="U305" s="162"/>
      <c r="V305" s="160">
        <v>51400</v>
      </c>
      <c r="W305" s="163"/>
      <c r="X305" s="162"/>
    </row>
    <row r="306" spans="1:24" ht="16.5" customHeight="1" x14ac:dyDescent="0.15">
      <c r="A306" s="164"/>
      <c r="B306" s="165"/>
      <c r="C306" s="166"/>
      <c r="D306" s="166"/>
      <c r="E306" s="166"/>
      <c r="F306" s="435"/>
      <c r="G306" s="634"/>
      <c r="H306" s="688"/>
      <c r="I306" s="168"/>
      <c r="J306" s="169"/>
      <c r="K306" s="631"/>
      <c r="L306" s="597"/>
      <c r="M306" s="596"/>
      <c r="N306" s="173" t="s">
        <v>2810</v>
      </c>
      <c r="O306" s="174"/>
      <c r="P306" s="175"/>
      <c r="Q306" s="176"/>
      <c r="R306" s="176"/>
      <c r="S306" s="176"/>
      <c r="T306" s="176"/>
      <c r="U306" s="177"/>
      <c r="V306" s="175"/>
      <c r="W306" s="178"/>
      <c r="X306" s="177"/>
    </row>
    <row r="307" spans="1:24" ht="16.5" customHeight="1" x14ac:dyDescent="0.15">
      <c r="A307" s="150">
        <v>2</v>
      </c>
      <c r="B307" s="151">
        <v>10</v>
      </c>
      <c r="C307" s="152" t="s">
        <v>1041</v>
      </c>
      <c r="D307" s="152" t="s">
        <v>935</v>
      </c>
      <c r="E307" s="152">
        <v>12</v>
      </c>
      <c r="F307" s="436" t="s">
        <v>2637</v>
      </c>
      <c r="G307" s="635">
        <v>43535</v>
      </c>
      <c r="H307" s="687">
        <v>43535</v>
      </c>
      <c r="I307" s="179" t="s">
        <v>2800</v>
      </c>
      <c r="J307" s="180"/>
      <c r="K307" s="184"/>
      <c r="L307" s="593">
        <v>20000</v>
      </c>
      <c r="M307" s="594">
        <v>10000</v>
      </c>
      <c r="N307" s="185">
        <v>-10000</v>
      </c>
      <c r="O307" s="159"/>
      <c r="P307" s="160">
        <v>10000</v>
      </c>
      <c r="Q307" s="161"/>
      <c r="R307" s="161">
        <v>285</v>
      </c>
      <c r="S307" s="161">
        <v>296</v>
      </c>
      <c r="T307" s="161">
        <v>57000</v>
      </c>
      <c r="U307" s="162"/>
      <c r="V307" s="160">
        <v>77000</v>
      </c>
      <c r="W307" s="163"/>
      <c r="X307" s="162"/>
    </row>
    <row r="308" spans="1:24" ht="16.5" customHeight="1" x14ac:dyDescent="0.15">
      <c r="A308" s="164"/>
      <c r="B308" s="165"/>
      <c r="C308" s="166"/>
      <c r="D308" s="166" t="s">
        <v>938</v>
      </c>
      <c r="E308" s="166"/>
      <c r="F308" s="435"/>
      <c r="G308" s="634"/>
      <c r="H308" s="688"/>
      <c r="I308" s="168"/>
      <c r="J308" s="225"/>
      <c r="K308" s="182"/>
      <c r="L308" s="595"/>
      <c r="M308" s="596"/>
      <c r="N308" s="173" t="s">
        <v>2810</v>
      </c>
      <c r="O308" s="174"/>
      <c r="P308" s="175"/>
      <c r="Q308" s="176"/>
      <c r="R308" s="176"/>
      <c r="S308" s="176"/>
      <c r="T308" s="176"/>
      <c r="U308" s="177"/>
      <c r="V308" s="175"/>
      <c r="W308" s="178"/>
      <c r="X308" s="177"/>
    </row>
    <row r="309" spans="1:24" ht="16.5" customHeight="1" x14ac:dyDescent="0.15">
      <c r="A309" s="150">
        <v>2</v>
      </c>
      <c r="B309" s="151" t="s">
        <v>2638</v>
      </c>
      <c r="C309" s="152" t="s">
        <v>931</v>
      </c>
      <c r="D309" s="152" t="s">
        <v>73</v>
      </c>
      <c r="E309" s="152">
        <v>13</v>
      </c>
      <c r="F309" s="436" t="s">
        <v>2639</v>
      </c>
      <c r="G309" s="635">
        <v>43541</v>
      </c>
      <c r="H309" s="687">
        <v>43726</v>
      </c>
      <c r="I309" s="179"/>
      <c r="J309" s="180"/>
      <c r="K309" s="184"/>
      <c r="L309" s="593">
        <v>20000</v>
      </c>
      <c r="M309" s="594">
        <v>10000</v>
      </c>
      <c r="N309" s="158">
        <v>-10000</v>
      </c>
      <c r="O309" s="159"/>
      <c r="P309" s="160">
        <v>10000</v>
      </c>
      <c r="Q309" s="161"/>
      <c r="R309" s="161">
        <v>237</v>
      </c>
      <c r="S309" s="161">
        <v>282</v>
      </c>
      <c r="T309" s="161">
        <v>47400</v>
      </c>
      <c r="U309" s="162"/>
      <c r="V309" s="160">
        <v>67400</v>
      </c>
      <c r="W309" s="163"/>
      <c r="X309" s="162"/>
    </row>
    <row r="310" spans="1:24" ht="16.5" customHeight="1" x14ac:dyDescent="0.15">
      <c r="A310" s="164"/>
      <c r="B310" s="165"/>
      <c r="C310" s="166"/>
      <c r="D310" s="166"/>
      <c r="E310" s="166"/>
      <c r="F310" s="434" t="s">
        <v>2640</v>
      </c>
      <c r="G310" s="634"/>
      <c r="H310" s="688">
        <v>43819</v>
      </c>
      <c r="I310" s="168"/>
      <c r="J310" s="169"/>
      <c r="K310" s="182"/>
      <c r="L310" s="595"/>
      <c r="M310" s="596"/>
      <c r="N310" s="173" t="s">
        <v>3032</v>
      </c>
      <c r="O310" s="174"/>
      <c r="P310" s="175"/>
      <c r="Q310" s="176"/>
      <c r="R310" s="176"/>
      <c r="S310" s="176"/>
      <c r="T310" s="176"/>
      <c r="U310" s="177"/>
      <c r="V310" s="175"/>
      <c r="W310" s="178"/>
      <c r="X310" s="177"/>
    </row>
    <row r="311" spans="1:24" ht="16.5" customHeight="1" x14ac:dyDescent="0.15">
      <c r="A311" s="150">
        <v>3</v>
      </c>
      <c r="B311" s="151" t="s">
        <v>2641</v>
      </c>
      <c r="C311" s="152" t="s">
        <v>926</v>
      </c>
      <c r="D311" s="152" t="s">
        <v>73</v>
      </c>
      <c r="E311" s="152">
        <v>14</v>
      </c>
      <c r="F311" s="436" t="s">
        <v>2642</v>
      </c>
      <c r="G311" s="635">
        <v>43541</v>
      </c>
      <c r="H311" s="687">
        <v>43819</v>
      </c>
      <c r="I311" s="179"/>
      <c r="J311" s="180"/>
      <c r="K311" s="141"/>
      <c r="L311" s="593">
        <v>20000</v>
      </c>
      <c r="M311" s="594">
        <v>10000</v>
      </c>
      <c r="N311" s="185">
        <v>-10000</v>
      </c>
      <c r="O311" s="159"/>
      <c r="P311" s="186">
        <v>10000</v>
      </c>
      <c r="Q311" s="138"/>
      <c r="R311" s="161">
        <v>135</v>
      </c>
      <c r="S311" s="161"/>
      <c r="T311" s="161">
        <v>27000</v>
      </c>
      <c r="U311" s="162"/>
      <c r="V311" s="160">
        <v>47000</v>
      </c>
      <c r="W311" s="163"/>
      <c r="X311" s="162"/>
    </row>
    <row r="312" spans="1:24" ht="16.5" customHeight="1" x14ac:dyDescent="0.15">
      <c r="A312" s="164"/>
      <c r="B312" s="165"/>
      <c r="C312" s="166"/>
      <c r="D312" s="166"/>
      <c r="E312" s="166"/>
      <c r="F312" s="434" t="s">
        <v>2643</v>
      </c>
      <c r="G312" s="636"/>
      <c r="H312" s="689"/>
      <c r="I312" s="168"/>
      <c r="J312" s="169"/>
      <c r="K312" s="170"/>
      <c r="L312" s="595"/>
      <c r="M312" s="598"/>
      <c r="N312" s="173" t="s">
        <v>3032</v>
      </c>
      <c r="O312" s="174"/>
      <c r="P312" s="175"/>
      <c r="Q312" s="176"/>
      <c r="R312" s="176"/>
      <c r="S312" s="176"/>
      <c r="T312" s="176"/>
      <c r="U312" s="177"/>
      <c r="V312" s="175"/>
      <c r="W312" s="178"/>
      <c r="X312" s="177"/>
    </row>
    <row r="313" spans="1:24" ht="16.5" customHeight="1" x14ac:dyDescent="0.15">
      <c r="A313" s="188">
        <v>3</v>
      </c>
      <c r="B313" s="189">
        <v>24</v>
      </c>
      <c r="C313" s="215" t="s">
        <v>931</v>
      </c>
      <c r="D313" s="215" t="s">
        <v>4</v>
      </c>
      <c r="E313" s="215"/>
      <c r="F313" s="575" t="s">
        <v>2644</v>
      </c>
      <c r="G313" s="635"/>
      <c r="H313" s="687"/>
      <c r="I313" s="190"/>
      <c r="J313" s="140"/>
      <c r="K313" s="191" t="s">
        <v>1925</v>
      </c>
      <c r="L313" s="599"/>
      <c r="M313" s="600"/>
      <c r="N313" s="185"/>
      <c r="O313" s="193"/>
      <c r="P313" s="194"/>
      <c r="Q313" s="195"/>
      <c r="R313" s="196"/>
      <c r="S313" s="196"/>
      <c r="T313" s="196"/>
      <c r="U313" s="197"/>
      <c r="V313" s="198"/>
      <c r="W313" s="199"/>
      <c r="X313" s="197"/>
    </row>
    <row r="314" spans="1:24" ht="16.5" customHeight="1" thickBot="1" x14ac:dyDescent="0.2">
      <c r="A314" s="200"/>
      <c r="B314" s="201"/>
      <c r="C314" s="202"/>
      <c r="D314" s="202"/>
      <c r="E314" s="202"/>
      <c r="F314" s="438"/>
      <c r="G314" s="637"/>
      <c r="H314" s="690"/>
      <c r="I314" s="204"/>
      <c r="J314" s="205"/>
      <c r="K314" s="206"/>
      <c r="L314" s="601"/>
      <c r="M314" s="602"/>
      <c r="N314" s="207"/>
      <c r="O314" s="208"/>
      <c r="P314" s="209"/>
      <c r="Q314" s="210"/>
      <c r="R314" s="210"/>
      <c r="S314" s="210"/>
      <c r="T314" s="210"/>
      <c r="U314" s="211"/>
      <c r="V314" s="209"/>
      <c r="W314" s="212"/>
      <c r="X314" s="211"/>
    </row>
    <row r="315" spans="1:24" ht="16.5" customHeight="1" x14ac:dyDescent="0.15">
      <c r="A315" s="188">
        <v>4</v>
      </c>
      <c r="B315" s="189">
        <v>21</v>
      </c>
      <c r="C315" s="215" t="s">
        <v>931</v>
      </c>
      <c r="D315" s="215" t="s">
        <v>4</v>
      </c>
      <c r="E315" s="215"/>
      <c r="F315" s="576" t="s">
        <v>2336</v>
      </c>
      <c r="G315" s="636"/>
      <c r="H315" s="691"/>
      <c r="I315" s="155"/>
      <c r="J315" s="156"/>
      <c r="K315" s="191" t="s">
        <v>1925</v>
      </c>
      <c r="L315" s="599"/>
      <c r="M315" s="600"/>
      <c r="N315" s="185"/>
      <c r="O315" s="193"/>
      <c r="P315" s="198"/>
      <c r="Q315" s="196"/>
      <c r="R315" s="196"/>
      <c r="S315" s="196"/>
      <c r="T315" s="196"/>
      <c r="U315" s="197"/>
      <c r="V315" s="198"/>
      <c r="W315" s="199"/>
      <c r="X315" s="197"/>
    </row>
    <row r="316" spans="1:24" ht="16.5" customHeight="1" x14ac:dyDescent="0.15">
      <c r="A316" s="164"/>
      <c r="B316" s="165"/>
      <c r="C316" s="166"/>
      <c r="D316" s="166"/>
      <c r="E316" s="166"/>
      <c r="F316" s="435"/>
      <c r="G316" s="634"/>
      <c r="H316" s="688"/>
      <c r="I316" s="168"/>
      <c r="J316" s="169"/>
      <c r="K316" s="170"/>
      <c r="L316" s="595"/>
      <c r="M316" s="596"/>
      <c r="N316" s="183"/>
      <c r="O316" s="174"/>
      <c r="P316" s="175"/>
      <c r="Q316" s="176"/>
      <c r="R316" s="176"/>
      <c r="S316" s="176"/>
      <c r="T316" s="176"/>
      <c r="U316" s="177"/>
      <c r="V316" s="175"/>
      <c r="W316" s="178"/>
      <c r="X316" s="177"/>
    </row>
    <row r="317" spans="1:24" ht="16.5" customHeight="1" x14ac:dyDescent="0.15">
      <c r="A317" s="194">
        <v>5</v>
      </c>
      <c r="B317" s="214" t="s">
        <v>952</v>
      </c>
      <c r="C317" s="215" t="s">
        <v>931</v>
      </c>
      <c r="D317" s="215" t="s">
        <v>956</v>
      </c>
      <c r="E317" s="215">
        <v>32</v>
      </c>
      <c r="F317" s="457" t="s">
        <v>2645</v>
      </c>
      <c r="G317" s="636">
        <v>43619</v>
      </c>
      <c r="H317" s="691">
        <v>43698</v>
      </c>
      <c r="I317" s="179"/>
      <c r="J317" s="180"/>
      <c r="K317" s="157"/>
      <c r="L317" s="599">
        <v>60000</v>
      </c>
      <c r="M317" s="600">
        <v>50000</v>
      </c>
      <c r="N317" s="185">
        <v>-50000</v>
      </c>
      <c r="O317" s="193"/>
      <c r="P317" s="198">
        <v>10000</v>
      </c>
      <c r="Q317" s="196"/>
      <c r="R317" s="196">
        <v>42</v>
      </c>
      <c r="S317" s="196"/>
      <c r="T317" s="196">
        <v>8400</v>
      </c>
      <c r="U317" s="197"/>
      <c r="V317" s="198">
        <v>68400</v>
      </c>
      <c r="W317" s="199"/>
      <c r="X317" s="197"/>
    </row>
    <row r="318" spans="1:24" ht="16.5" customHeight="1" x14ac:dyDescent="0.15">
      <c r="A318" s="164"/>
      <c r="B318" s="165"/>
      <c r="C318" s="166"/>
      <c r="D318" s="166"/>
      <c r="E318" s="166"/>
      <c r="F318" s="458"/>
      <c r="G318" s="634"/>
      <c r="H318" s="688"/>
      <c r="I318" s="168"/>
      <c r="J318" s="169"/>
      <c r="K318" s="170"/>
      <c r="L318" s="595"/>
      <c r="M318" s="596"/>
      <c r="N318" s="173" t="s">
        <v>3032</v>
      </c>
      <c r="O318" s="193"/>
      <c r="P318" s="175"/>
      <c r="Q318" s="176"/>
      <c r="R318" s="176"/>
      <c r="S318" s="176"/>
      <c r="T318" s="176"/>
      <c r="U318" s="177"/>
      <c r="V318" s="175"/>
      <c r="W318" s="178"/>
      <c r="X318" s="177"/>
    </row>
    <row r="319" spans="1:24" ht="16.5" customHeight="1" x14ac:dyDescent="0.15">
      <c r="A319" s="194">
        <v>5</v>
      </c>
      <c r="B319" s="214" t="s">
        <v>2646</v>
      </c>
      <c r="C319" s="215" t="s">
        <v>931</v>
      </c>
      <c r="D319" s="215" t="s">
        <v>956</v>
      </c>
      <c r="E319" s="215">
        <v>33</v>
      </c>
      <c r="F319" s="457" t="s">
        <v>2647</v>
      </c>
      <c r="G319" s="636">
        <v>43628</v>
      </c>
      <c r="H319" s="691">
        <v>43608</v>
      </c>
      <c r="I319" s="179" t="s">
        <v>2802</v>
      </c>
      <c r="J319" s="180"/>
      <c r="K319" s="157"/>
      <c r="L319" s="599">
        <v>60000</v>
      </c>
      <c r="M319" s="600">
        <v>50000</v>
      </c>
      <c r="N319" s="216">
        <v>-50000</v>
      </c>
      <c r="O319" s="217"/>
      <c r="P319" s="218">
        <v>10000</v>
      </c>
      <c r="Q319" s="196"/>
      <c r="R319" s="196">
        <v>24</v>
      </c>
      <c r="S319" s="196"/>
      <c r="T319" s="196">
        <v>4800</v>
      </c>
      <c r="U319" s="197"/>
      <c r="V319" s="198">
        <v>64800</v>
      </c>
      <c r="W319" s="199"/>
      <c r="X319" s="197"/>
    </row>
    <row r="320" spans="1:24" ht="16.5" customHeight="1" x14ac:dyDescent="0.15">
      <c r="A320" s="164"/>
      <c r="B320" s="165"/>
      <c r="C320" s="166"/>
      <c r="D320" s="166"/>
      <c r="E320" s="166"/>
      <c r="F320" s="435"/>
      <c r="G320" s="634"/>
      <c r="H320" s="688"/>
      <c r="I320" s="168"/>
      <c r="J320" s="169"/>
      <c r="K320" s="170"/>
      <c r="L320" s="595"/>
      <c r="M320" s="596"/>
      <c r="N320" s="173" t="s">
        <v>2810</v>
      </c>
      <c r="O320" s="220"/>
      <c r="P320" s="171"/>
      <c r="Q320" s="176"/>
      <c r="R320" s="176"/>
      <c r="S320" s="172"/>
      <c r="T320" s="176"/>
      <c r="U320" s="177"/>
      <c r="V320" s="175"/>
      <c r="W320" s="178"/>
      <c r="X320" s="177"/>
    </row>
    <row r="321" spans="1:24" ht="16.5" customHeight="1" x14ac:dyDescent="0.15">
      <c r="A321" s="150">
        <v>5</v>
      </c>
      <c r="B321" s="151" t="s">
        <v>2646</v>
      </c>
      <c r="C321" s="215" t="s">
        <v>931</v>
      </c>
      <c r="D321" s="152" t="s">
        <v>73</v>
      </c>
      <c r="E321" s="152">
        <v>16</v>
      </c>
      <c r="F321" s="436" t="s">
        <v>2648</v>
      </c>
      <c r="G321" s="635">
        <v>43628</v>
      </c>
      <c r="H321" s="687">
        <v>43725</v>
      </c>
      <c r="I321" s="155"/>
      <c r="J321" s="156"/>
      <c r="K321" s="157"/>
      <c r="L321" s="593">
        <v>20000</v>
      </c>
      <c r="M321" s="594">
        <v>10000</v>
      </c>
      <c r="N321" s="158">
        <v>-10000</v>
      </c>
      <c r="O321" s="193"/>
      <c r="P321" s="160">
        <v>10000</v>
      </c>
      <c r="Q321" s="161"/>
      <c r="R321" s="161">
        <v>121</v>
      </c>
      <c r="S321" s="161"/>
      <c r="T321" s="161">
        <v>24200</v>
      </c>
      <c r="U321" s="162"/>
      <c r="V321" s="160">
        <v>44200</v>
      </c>
      <c r="W321" s="163"/>
      <c r="X321" s="162"/>
    </row>
    <row r="322" spans="1:24" ht="16.5" customHeight="1" x14ac:dyDescent="0.15">
      <c r="A322" s="164"/>
      <c r="B322" s="165"/>
      <c r="C322" s="166"/>
      <c r="D322" s="166"/>
      <c r="E322" s="166"/>
      <c r="F322" s="434"/>
      <c r="G322" s="634"/>
      <c r="H322" s="688">
        <v>43819</v>
      </c>
      <c r="I322" s="168"/>
      <c r="J322" s="169"/>
      <c r="K322" s="170"/>
      <c r="L322" s="595"/>
      <c r="M322" s="596"/>
      <c r="N322" s="173" t="s">
        <v>3032</v>
      </c>
      <c r="O322" s="174"/>
      <c r="P322" s="175"/>
      <c r="Q322" s="176"/>
      <c r="R322" s="176"/>
      <c r="S322" s="176"/>
      <c r="T322" s="176"/>
      <c r="U322" s="177"/>
      <c r="V322" s="175"/>
      <c r="W322" s="178"/>
      <c r="X322" s="177"/>
    </row>
    <row r="323" spans="1:24" ht="16.5" customHeight="1" x14ac:dyDescent="0.15">
      <c r="A323" s="150">
        <v>5</v>
      </c>
      <c r="B323" s="151" t="s">
        <v>2646</v>
      </c>
      <c r="C323" s="152" t="s">
        <v>926</v>
      </c>
      <c r="D323" s="152" t="s">
        <v>73</v>
      </c>
      <c r="E323" s="152">
        <v>17</v>
      </c>
      <c r="F323" s="436" t="s">
        <v>2649</v>
      </c>
      <c r="G323" s="635">
        <v>43628</v>
      </c>
      <c r="H323" s="692">
        <v>43819</v>
      </c>
      <c r="I323" s="179"/>
      <c r="J323" s="180"/>
      <c r="K323" s="181"/>
      <c r="L323" s="593">
        <v>20000</v>
      </c>
      <c r="M323" s="594">
        <v>10000</v>
      </c>
      <c r="N323" s="158">
        <v>-10000</v>
      </c>
      <c r="O323" s="217"/>
      <c r="P323" s="160">
        <v>10000</v>
      </c>
      <c r="Q323" s="161"/>
      <c r="R323" s="161">
        <v>51</v>
      </c>
      <c r="S323" s="161"/>
      <c r="T323" s="161">
        <v>10200</v>
      </c>
      <c r="U323" s="162"/>
      <c r="V323" s="160">
        <v>30200</v>
      </c>
      <c r="W323" s="163"/>
      <c r="X323" s="162"/>
    </row>
    <row r="324" spans="1:24" ht="16.5" customHeight="1" x14ac:dyDescent="0.15">
      <c r="A324" s="222"/>
      <c r="B324" s="214"/>
      <c r="C324" s="215"/>
      <c r="D324" s="215"/>
      <c r="E324" s="215"/>
      <c r="F324" s="433"/>
      <c r="G324" s="636"/>
      <c r="H324" s="689"/>
      <c r="I324" s="223"/>
      <c r="J324" s="229"/>
      <c r="K324" s="224"/>
      <c r="L324" s="599"/>
      <c r="M324" s="600"/>
      <c r="N324" s="298" t="s">
        <v>3032</v>
      </c>
      <c r="O324" s="193"/>
      <c r="P324" s="198"/>
      <c r="Q324" s="196"/>
      <c r="R324" s="196"/>
      <c r="S324" s="196"/>
      <c r="T324" s="196"/>
      <c r="U324" s="197"/>
      <c r="V324" s="198"/>
      <c r="W324" s="199"/>
      <c r="X324" s="197"/>
    </row>
    <row r="325" spans="1:24" ht="16.5" customHeight="1" x14ac:dyDescent="0.15">
      <c r="A325" s="150">
        <v>5</v>
      </c>
      <c r="B325" s="151" t="s">
        <v>2362</v>
      </c>
      <c r="C325" s="152" t="s">
        <v>949</v>
      </c>
      <c r="D325" s="152" t="s">
        <v>73</v>
      </c>
      <c r="E325" s="152">
        <v>15</v>
      </c>
      <c r="F325" s="436" t="s">
        <v>2650</v>
      </c>
      <c r="G325" s="635">
        <v>43642</v>
      </c>
      <c r="H325" s="692">
        <v>43819</v>
      </c>
      <c r="I325" s="134"/>
      <c r="J325" s="135"/>
      <c r="K325" s="181"/>
      <c r="L325" s="593">
        <v>20000</v>
      </c>
      <c r="M325" s="594">
        <v>10000</v>
      </c>
      <c r="N325" s="158">
        <v>-10000</v>
      </c>
      <c r="O325" s="270"/>
      <c r="P325" s="160">
        <v>10000</v>
      </c>
      <c r="Q325" s="161"/>
      <c r="R325" s="161">
        <v>190</v>
      </c>
      <c r="S325" s="161"/>
      <c r="T325" s="161">
        <v>38000</v>
      </c>
      <c r="U325" s="162"/>
      <c r="V325" s="160">
        <v>58000</v>
      </c>
      <c r="W325" s="163"/>
      <c r="X325" s="162"/>
    </row>
    <row r="326" spans="1:24" ht="16.5" customHeight="1" x14ac:dyDescent="0.15">
      <c r="A326" s="164"/>
      <c r="B326" s="165"/>
      <c r="C326" s="166"/>
      <c r="D326" s="166"/>
      <c r="E326" s="166"/>
      <c r="F326" s="435"/>
      <c r="G326" s="634"/>
      <c r="H326" s="688"/>
      <c r="I326" s="168"/>
      <c r="J326" s="169"/>
      <c r="K326" s="170"/>
      <c r="L326" s="595"/>
      <c r="M326" s="596"/>
      <c r="N326" s="173" t="s">
        <v>3032</v>
      </c>
      <c r="O326" s="174"/>
      <c r="P326" s="175"/>
      <c r="Q326" s="176"/>
      <c r="R326" s="176"/>
      <c r="S326" s="176"/>
      <c r="T326" s="176"/>
      <c r="U326" s="177"/>
      <c r="V326" s="175"/>
      <c r="W326" s="178"/>
      <c r="X326" s="177"/>
    </row>
    <row r="327" spans="1:24" ht="16.5" customHeight="1" x14ac:dyDescent="0.15">
      <c r="A327" s="150">
        <v>5</v>
      </c>
      <c r="B327" s="151" t="s">
        <v>2362</v>
      </c>
      <c r="C327" s="152" t="s">
        <v>931</v>
      </c>
      <c r="D327" s="152" t="s">
        <v>28</v>
      </c>
      <c r="E327" s="152">
        <v>51</v>
      </c>
      <c r="F327" s="574" t="s">
        <v>2651</v>
      </c>
      <c r="G327" s="635">
        <v>43642</v>
      </c>
      <c r="H327" s="692">
        <v>43616</v>
      </c>
      <c r="I327" s="179" t="s">
        <v>2800</v>
      </c>
      <c r="J327" s="180"/>
      <c r="K327" s="224"/>
      <c r="L327" s="593">
        <v>60000</v>
      </c>
      <c r="M327" s="594">
        <v>50000</v>
      </c>
      <c r="N327" s="158">
        <v>-50000</v>
      </c>
      <c r="O327" s="159"/>
      <c r="P327" s="160">
        <v>10000</v>
      </c>
      <c r="Q327" s="161"/>
      <c r="R327" s="161">
        <v>22</v>
      </c>
      <c r="S327" s="161">
        <v>26</v>
      </c>
      <c r="T327" s="161">
        <v>4400</v>
      </c>
      <c r="U327" s="162"/>
      <c r="V327" s="160">
        <v>64400</v>
      </c>
      <c r="W327" s="163"/>
      <c r="X327" s="162"/>
    </row>
    <row r="328" spans="1:24" ht="16.5" customHeight="1" x14ac:dyDescent="0.15">
      <c r="A328" s="164"/>
      <c r="B328" s="165"/>
      <c r="C328" s="166"/>
      <c r="D328" s="166"/>
      <c r="E328" s="166"/>
      <c r="F328" s="435"/>
      <c r="G328" s="634"/>
      <c r="H328" s="688"/>
      <c r="I328" s="168"/>
      <c r="J328" s="169"/>
      <c r="K328" s="170"/>
      <c r="L328" s="595"/>
      <c r="M328" s="596"/>
      <c r="N328" s="173" t="s">
        <v>2810</v>
      </c>
      <c r="O328" s="174"/>
      <c r="P328" s="175"/>
      <c r="Q328" s="176"/>
      <c r="R328" s="176"/>
      <c r="S328" s="176"/>
      <c r="T328" s="176"/>
      <c r="U328" s="177"/>
      <c r="V328" s="175"/>
      <c r="W328" s="178"/>
      <c r="X328" s="177"/>
    </row>
    <row r="329" spans="1:24" ht="16.5" customHeight="1" x14ac:dyDescent="0.15">
      <c r="A329" s="150">
        <v>6</v>
      </c>
      <c r="B329" s="151" t="s">
        <v>2652</v>
      </c>
      <c r="C329" s="152" t="s">
        <v>1049</v>
      </c>
      <c r="D329" s="152" t="s">
        <v>73</v>
      </c>
      <c r="E329" s="152">
        <v>18</v>
      </c>
      <c r="F329" s="902" t="s">
        <v>2653</v>
      </c>
      <c r="G329" s="635">
        <v>43655</v>
      </c>
      <c r="H329" s="687"/>
      <c r="I329" s="179"/>
      <c r="J329" s="180"/>
      <c r="K329" s="181"/>
      <c r="L329" s="593"/>
      <c r="M329" s="594"/>
      <c r="N329" s="185"/>
      <c r="O329" s="159"/>
      <c r="P329" s="160"/>
      <c r="Q329" s="161"/>
      <c r="R329" s="161"/>
      <c r="S329" s="161"/>
      <c r="T329" s="161"/>
      <c r="U329" s="162"/>
      <c r="V329" s="160"/>
      <c r="W329" s="163"/>
      <c r="X329" s="162"/>
    </row>
    <row r="330" spans="1:24" ht="16.5" customHeight="1" x14ac:dyDescent="0.15">
      <c r="A330" s="164"/>
      <c r="B330" s="165"/>
      <c r="C330" s="166"/>
      <c r="D330" s="166"/>
      <c r="E330" s="166"/>
      <c r="F330" s="435" t="s">
        <v>2873</v>
      </c>
      <c r="G330" s="634"/>
      <c r="H330" s="688"/>
      <c r="I330" s="168"/>
      <c r="J330" s="169"/>
      <c r="K330" s="226"/>
      <c r="L330" s="595"/>
      <c r="M330" s="596"/>
      <c r="N330" s="183"/>
      <c r="O330" s="174"/>
      <c r="P330" s="175"/>
      <c r="Q330" s="176"/>
      <c r="R330" s="176"/>
      <c r="S330" s="176"/>
      <c r="T330" s="176"/>
      <c r="U330" s="177"/>
      <c r="V330" s="175"/>
      <c r="W330" s="178"/>
      <c r="X330" s="177"/>
    </row>
    <row r="331" spans="1:24" ht="16.5" customHeight="1" x14ac:dyDescent="0.15">
      <c r="A331" s="150">
        <v>6</v>
      </c>
      <c r="B331" s="151" t="s">
        <v>2389</v>
      </c>
      <c r="C331" s="152" t="s">
        <v>926</v>
      </c>
      <c r="D331" s="152" t="s">
        <v>64</v>
      </c>
      <c r="E331" s="152">
        <v>34</v>
      </c>
      <c r="F331" s="456" t="s">
        <v>2655</v>
      </c>
      <c r="G331" s="635">
        <v>43655</v>
      </c>
      <c r="H331" s="687">
        <v>43766</v>
      </c>
      <c r="I331" s="179"/>
      <c r="J331" s="180"/>
      <c r="K331" s="181"/>
      <c r="L331" s="593">
        <v>60000</v>
      </c>
      <c r="M331" s="594">
        <v>50000</v>
      </c>
      <c r="N331" s="185">
        <v>-50000</v>
      </c>
      <c r="O331" s="159"/>
      <c r="P331" s="160">
        <v>10000</v>
      </c>
      <c r="Q331" s="161"/>
      <c r="R331" s="161">
        <v>14</v>
      </c>
      <c r="S331" s="161"/>
      <c r="T331" s="161">
        <v>2800</v>
      </c>
      <c r="U331" s="162"/>
      <c r="V331" s="160">
        <v>62800</v>
      </c>
      <c r="W331" s="163"/>
      <c r="X331" s="162"/>
    </row>
    <row r="332" spans="1:24" ht="16.5" customHeight="1" x14ac:dyDescent="0.15">
      <c r="A332" s="164"/>
      <c r="B332" s="165"/>
      <c r="C332" s="166"/>
      <c r="D332" s="166"/>
      <c r="E332" s="166"/>
      <c r="F332" s="435"/>
      <c r="G332" s="634"/>
      <c r="H332" s="688"/>
      <c r="I332" s="168"/>
      <c r="J332" s="169"/>
      <c r="K332" s="170"/>
      <c r="L332" s="595"/>
      <c r="M332" s="596"/>
      <c r="N332" s="173" t="s">
        <v>3032</v>
      </c>
      <c r="O332" s="174"/>
      <c r="P332" s="175"/>
      <c r="Q332" s="176"/>
      <c r="R332" s="176"/>
      <c r="S332" s="176"/>
      <c r="T332" s="176"/>
      <c r="U332" s="177"/>
      <c r="V332" s="175"/>
      <c r="W332" s="178"/>
      <c r="X332" s="177"/>
    </row>
    <row r="333" spans="1:24" ht="16.5" customHeight="1" x14ac:dyDescent="0.15">
      <c r="A333" s="150">
        <v>6</v>
      </c>
      <c r="B333" s="151" t="s">
        <v>2656</v>
      </c>
      <c r="C333" s="152" t="s">
        <v>940</v>
      </c>
      <c r="D333" s="152" t="s">
        <v>64</v>
      </c>
      <c r="E333" s="152">
        <v>19</v>
      </c>
      <c r="F333" s="436" t="s">
        <v>2657</v>
      </c>
      <c r="G333" s="635">
        <v>43676</v>
      </c>
      <c r="H333" s="687">
        <v>43656</v>
      </c>
      <c r="I333" s="179"/>
      <c r="J333" s="180"/>
      <c r="K333" s="338"/>
      <c r="L333" s="593">
        <v>40000</v>
      </c>
      <c r="M333" s="594">
        <v>30000</v>
      </c>
      <c r="N333" s="158">
        <v>-30000</v>
      </c>
      <c r="O333" s="159"/>
      <c r="P333" s="160">
        <v>10000</v>
      </c>
      <c r="Q333" s="161"/>
      <c r="R333" s="161">
        <v>317</v>
      </c>
      <c r="S333" s="161">
        <v>317</v>
      </c>
      <c r="T333" s="161">
        <v>63400</v>
      </c>
      <c r="U333" s="162"/>
      <c r="V333" s="160">
        <v>103400</v>
      </c>
      <c r="W333" s="163"/>
      <c r="X333" s="162"/>
    </row>
    <row r="334" spans="1:24" ht="16.5" customHeight="1" x14ac:dyDescent="0.15">
      <c r="A334" s="194"/>
      <c r="B334" s="214"/>
      <c r="C334" s="215"/>
      <c r="D334" s="215"/>
      <c r="E334" s="215"/>
      <c r="F334" s="433" t="s">
        <v>2658</v>
      </c>
      <c r="G334" s="636"/>
      <c r="H334" s="689"/>
      <c r="I334" s="223"/>
      <c r="J334" s="229"/>
      <c r="K334" s="339"/>
      <c r="L334" s="599"/>
      <c r="M334" s="600"/>
      <c r="N334" s="298" t="s">
        <v>3032</v>
      </c>
      <c r="O334" s="193"/>
      <c r="P334" s="198"/>
      <c r="Q334" s="196"/>
      <c r="R334" s="196"/>
      <c r="S334" s="196"/>
      <c r="T334" s="196"/>
      <c r="U334" s="197"/>
      <c r="V334" s="198"/>
      <c r="W334" s="199"/>
      <c r="X334" s="197"/>
    </row>
    <row r="335" spans="1:24" ht="16.5" customHeight="1" x14ac:dyDescent="0.15">
      <c r="A335" s="164"/>
      <c r="B335" s="165"/>
      <c r="C335" s="166"/>
      <c r="D335" s="166"/>
      <c r="E335" s="166"/>
      <c r="F335" s="434" t="s">
        <v>2659</v>
      </c>
      <c r="G335" s="634"/>
      <c r="H335" s="688"/>
      <c r="I335" s="168"/>
      <c r="J335" s="169"/>
      <c r="K335" s="170"/>
      <c r="L335" s="595"/>
      <c r="M335" s="596"/>
      <c r="N335" s="183"/>
      <c r="O335" s="174"/>
      <c r="P335" s="175"/>
      <c r="Q335" s="176"/>
      <c r="R335" s="176"/>
      <c r="S335" s="176"/>
      <c r="T335" s="176"/>
      <c r="U335" s="177"/>
      <c r="V335" s="175"/>
      <c r="W335" s="178"/>
      <c r="X335" s="177"/>
    </row>
    <row r="336" spans="1:24" ht="16.5" customHeight="1" x14ac:dyDescent="0.15">
      <c r="A336" s="150">
        <v>6</v>
      </c>
      <c r="B336" s="151" t="s">
        <v>2656</v>
      </c>
      <c r="C336" s="152" t="s">
        <v>931</v>
      </c>
      <c r="D336" s="152" t="s">
        <v>89</v>
      </c>
      <c r="E336" s="152">
        <v>35</v>
      </c>
      <c r="F336" s="456" t="s">
        <v>2660</v>
      </c>
      <c r="G336" s="635">
        <v>43676</v>
      </c>
      <c r="H336" s="687">
        <v>43648</v>
      </c>
      <c r="I336" s="179"/>
      <c r="J336" s="180"/>
      <c r="K336" s="184"/>
      <c r="L336" s="593">
        <v>20000</v>
      </c>
      <c r="M336" s="594">
        <v>10000</v>
      </c>
      <c r="N336" s="185">
        <v>-10000</v>
      </c>
      <c r="O336" s="159"/>
      <c r="P336" s="160">
        <v>10000</v>
      </c>
      <c r="Q336" s="161"/>
      <c r="R336" s="161">
        <v>9</v>
      </c>
      <c r="S336" s="161">
        <v>9</v>
      </c>
      <c r="T336" s="161">
        <v>1800</v>
      </c>
      <c r="U336" s="162"/>
      <c r="V336" s="160">
        <v>21800</v>
      </c>
      <c r="W336" s="163"/>
      <c r="X336" s="162"/>
    </row>
    <row r="337" spans="1:24" ht="16.5" customHeight="1" x14ac:dyDescent="0.15">
      <c r="A337" s="194"/>
      <c r="B337" s="214"/>
      <c r="C337" s="215"/>
      <c r="D337" s="215"/>
      <c r="E337" s="215"/>
      <c r="F337" s="441"/>
      <c r="G337" s="636"/>
      <c r="H337" s="689"/>
      <c r="I337" s="168"/>
      <c r="J337" s="169"/>
      <c r="K337" s="182"/>
      <c r="L337" s="599"/>
      <c r="M337" s="600"/>
      <c r="N337" s="173" t="s">
        <v>3032</v>
      </c>
      <c r="O337" s="193"/>
      <c r="P337" s="198"/>
      <c r="Q337" s="196"/>
      <c r="R337" s="196"/>
      <c r="S337" s="196"/>
      <c r="T337" s="196"/>
      <c r="U337" s="197"/>
      <c r="V337" s="198"/>
      <c r="W337" s="199"/>
      <c r="X337" s="197"/>
    </row>
    <row r="338" spans="1:24" ht="16.5" customHeight="1" x14ac:dyDescent="0.15">
      <c r="A338" s="150">
        <v>7</v>
      </c>
      <c r="B338" s="151" t="s">
        <v>1179</v>
      </c>
      <c r="C338" s="152" t="s">
        <v>931</v>
      </c>
      <c r="D338" s="152" t="s">
        <v>73</v>
      </c>
      <c r="E338" s="152">
        <v>20</v>
      </c>
      <c r="F338" s="436" t="s">
        <v>2661</v>
      </c>
      <c r="G338" s="635">
        <v>43692</v>
      </c>
      <c r="H338" s="687">
        <v>43663</v>
      </c>
      <c r="I338" s="179"/>
      <c r="J338" s="180"/>
      <c r="K338" s="338"/>
      <c r="L338" s="593">
        <v>40000</v>
      </c>
      <c r="M338" s="594">
        <v>30000</v>
      </c>
      <c r="N338" s="158">
        <v>-30000</v>
      </c>
      <c r="O338" s="159"/>
      <c r="P338" s="160">
        <v>10000</v>
      </c>
      <c r="Q338" s="161"/>
      <c r="R338" s="161">
        <v>502</v>
      </c>
      <c r="S338" s="161"/>
      <c r="T338" s="161">
        <v>100400</v>
      </c>
      <c r="U338" s="162"/>
      <c r="V338" s="160">
        <v>140400</v>
      </c>
      <c r="W338" s="163"/>
      <c r="X338" s="162"/>
    </row>
    <row r="339" spans="1:24" ht="16.5" customHeight="1" x14ac:dyDescent="0.15">
      <c r="A339" s="194"/>
      <c r="B339" s="214"/>
      <c r="C339" s="215"/>
      <c r="D339" s="215"/>
      <c r="E339" s="215"/>
      <c r="F339" s="433" t="s">
        <v>2662</v>
      </c>
      <c r="G339" s="636"/>
      <c r="H339" s="689">
        <v>43819</v>
      </c>
      <c r="I339" s="168"/>
      <c r="J339" s="169"/>
      <c r="K339" s="224"/>
      <c r="L339" s="599"/>
      <c r="M339" s="600"/>
      <c r="N339" s="173" t="s">
        <v>3032</v>
      </c>
      <c r="O339" s="193"/>
      <c r="P339" s="198"/>
      <c r="Q339" s="196"/>
      <c r="R339" s="196"/>
      <c r="S339" s="196"/>
      <c r="T339" s="196"/>
      <c r="U339" s="197"/>
      <c r="V339" s="198"/>
      <c r="W339" s="199"/>
      <c r="X339" s="197"/>
    </row>
    <row r="340" spans="1:24" ht="16.5" customHeight="1" x14ac:dyDescent="0.15">
      <c r="A340" s="150">
        <v>8</v>
      </c>
      <c r="B340" s="151">
        <v>4</v>
      </c>
      <c r="C340" s="152" t="s">
        <v>926</v>
      </c>
      <c r="D340" s="152" t="s">
        <v>73</v>
      </c>
      <c r="E340" s="152">
        <v>21</v>
      </c>
      <c r="F340" s="436" t="s">
        <v>2663</v>
      </c>
      <c r="G340" s="635">
        <v>43712</v>
      </c>
      <c r="H340" s="687">
        <v>43819</v>
      </c>
      <c r="I340" s="179"/>
      <c r="J340" s="180"/>
      <c r="K340" s="181"/>
      <c r="L340" s="593">
        <v>20000</v>
      </c>
      <c r="M340" s="594">
        <v>10000</v>
      </c>
      <c r="N340" s="158">
        <v>-10000</v>
      </c>
      <c r="O340" s="159"/>
      <c r="P340" s="160">
        <v>10000</v>
      </c>
      <c r="Q340" s="161"/>
      <c r="R340" s="161">
        <v>210</v>
      </c>
      <c r="S340" s="161"/>
      <c r="T340" s="161">
        <v>42000</v>
      </c>
      <c r="U340" s="162"/>
      <c r="V340" s="160"/>
      <c r="W340" s="163"/>
      <c r="X340" s="162"/>
    </row>
    <row r="341" spans="1:24" ht="16.5" customHeight="1" x14ac:dyDescent="0.15">
      <c r="A341" s="164"/>
      <c r="B341" s="165"/>
      <c r="C341" s="166"/>
      <c r="D341" s="166"/>
      <c r="E341" s="166"/>
      <c r="F341" s="435"/>
      <c r="G341" s="634"/>
      <c r="H341" s="688"/>
      <c r="I341" s="168"/>
      <c r="J341" s="169"/>
      <c r="K341" s="170"/>
      <c r="L341" s="595"/>
      <c r="M341" s="596"/>
      <c r="N341" s="173" t="s">
        <v>3032</v>
      </c>
      <c r="O341" s="174"/>
      <c r="P341" s="175"/>
      <c r="Q341" s="176"/>
      <c r="R341" s="176"/>
      <c r="S341" s="176"/>
      <c r="T341" s="176"/>
      <c r="U341" s="177"/>
      <c r="V341" s="175"/>
      <c r="W341" s="178"/>
      <c r="X341" s="177"/>
    </row>
    <row r="342" spans="1:24" ht="16.5" customHeight="1" x14ac:dyDescent="0.15">
      <c r="A342" s="150">
        <v>8</v>
      </c>
      <c r="B342" s="151" t="s">
        <v>2664</v>
      </c>
      <c r="C342" s="152" t="s">
        <v>989</v>
      </c>
      <c r="D342" s="152" t="s">
        <v>32</v>
      </c>
      <c r="E342" s="152">
        <v>36</v>
      </c>
      <c r="F342" s="456" t="s">
        <v>2665</v>
      </c>
      <c r="G342" s="635">
        <v>43739</v>
      </c>
      <c r="H342" s="687">
        <v>43879</v>
      </c>
      <c r="I342" s="179"/>
      <c r="J342" s="180"/>
      <c r="K342" s="181"/>
      <c r="L342" s="593">
        <v>60000</v>
      </c>
      <c r="M342" s="594">
        <v>50000</v>
      </c>
      <c r="N342" s="158">
        <v>-50000</v>
      </c>
      <c r="O342" s="159"/>
      <c r="P342" s="160">
        <v>10000</v>
      </c>
      <c r="Q342" s="161"/>
      <c r="R342" s="161"/>
      <c r="S342" s="161"/>
      <c r="T342" s="161">
        <v>3000</v>
      </c>
      <c r="U342" s="162"/>
      <c r="V342" s="160">
        <v>63000</v>
      </c>
      <c r="W342" s="163">
        <v>168</v>
      </c>
      <c r="X342" s="162"/>
    </row>
    <row r="343" spans="1:24" ht="16.5" customHeight="1" x14ac:dyDescent="0.15">
      <c r="A343" s="194"/>
      <c r="B343" s="214"/>
      <c r="C343" s="215"/>
      <c r="D343" s="215"/>
      <c r="E343" s="215"/>
      <c r="F343" s="441"/>
      <c r="G343" s="636"/>
      <c r="H343" s="689"/>
      <c r="I343" s="168"/>
      <c r="J343" s="225"/>
      <c r="K343" s="170"/>
      <c r="L343" s="599"/>
      <c r="M343" s="600"/>
      <c r="N343" s="173" t="s">
        <v>3070</v>
      </c>
      <c r="O343" s="193"/>
      <c r="P343" s="198"/>
      <c r="Q343" s="196"/>
      <c r="R343" s="196"/>
      <c r="S343" s="196"/>
      <c r="T343" s="196"/>
      <c r="U343" s="197"/>
      <c r="V343" s="198"/>
      <c r="W343" s="199"/>
      <c r="X343" s="197"/>
    </row>
    <row r="344" spans="1:24" ht="16.5" customHeight="1" x14ac:dyDescent="0.15">
      <c r="A344" s="150">
        <v>9</v>
      </c>
      <c r="B344" s="151" t="s">
        <v>2666</v>
      </c>
      <c r="C344" s="152" t="s">
        <v>989</v>
      </c>
      <c r="D344" s="152" t="s">
        <v>993</v>
      </c>
      <c r="E344" s="152">
        <v>25</v>
      </c>
      <c r="F344" s="436" t="s">
        <v>2667</v>
      </c>
      <c r="G344" s="635">
        <v>43753</v>
      </c>
      <c r="H344" s="687">
        <v>43732</v>
      </c>
      <c r="I344" s="179"/>
      <c r="J344" s="180"/>
      <c r="K344" s="338"/>
      <c r="L344" s="593">
        <v>40000</v>
      </c>
      <c r="M344" s="594">
        <v>30000</v>
      </c>
      <c r="N344" s="158">
        <v>-30000</v>
      </c>
      <c r="O344" s="159"/>
      <c r="P344" s="160">
        <v>10000</v>
      </c>
      <c r="Q344" s="161"/>
      <c r="R344" s="161">
        <v>197</v>
      </c>
      <c r="S344" s="161"/>
      <c r="T344" s="161">
        <v>39400</v>
      </c>
      <c r="U344" s="162"/>
      <c r="V344" s="160">
        <v>79400</v>
      </c>
      <c r="W344" s="163"/>
      <c r="X344" s="162"/>
    </row>
    <row r="345" spans="1:24" ht="16.5" customHeight="1" x14ac:dyDescent="0.15">
      <c r="A345" s="164"/>
      <c r="B345" s="165"/>
      <c r="C345" s="166"/>
      <c r="D345" s="166"/>
      <c r="E345" s="166"/>
      <c r="F345" s="434" t="s">
        <v>2668</v>
      </c>
      <c r="G345" s="634"/>
      <c r="H345" s="693">
        <v>43819</v>
      </c>
      <c r="I345" s="168"/>
      <c r="J345" s="169"/>
      <c r="K345" s="170"/>
      <c r="L345" s="595"/>
      <c r="M345" s="596"/>
      <c r="N345" s="173" t="s">
        <v>3032</v>
      </c>
      <c r="O345" s="174"/>
      <c r="P345" s="175"/>
      <c r="Q345" s="176"/>
      <c r="R345" s="176"/>
      <c r="S345" s="176"/>
      <c r="T345" s="176"/>
      <c r="U345" s="177"/>
      <c r="V345" s="175"/>
      <c r="W345" s="178"/>
      <c r="X345" s="177"/>
    </row>
    <row r="346" spans="1:24" ht="16.5" customHeight="1" x14ac:dyDescent="0.15">
      <c r="A346" s="150">
        <v>10</v>
      </c>
      <c r="B346" s="151">
        <v>14</v>
      </c>
      <c r="C346" s="152" t="s">
        <v>931</v>
      </c>
      <c r="D346" s="152" t="s">
        <v>32</v>
      </c>
      <c r="E346" s="152">
        <v>37</v>
      </c>
      <c r="F346" s="456" t="s">
        <v>2669</v>
      </c>
      <c r="G346" s="635">
        <v>43783</v>
      </c>
      <c r="H346" s="687">
        <v>43766</v>
      </c>
      <c r="I346" s="179"/>
      <c r="J346" s="180"/>
      <c r="K346" s="181"/>
      <c r="L346" s="593">
        <v>20000</v>
      </c>
      <c r="M346" s="594">
        <v>10000</v>
      </c>
      <c r="N346" s="158">
        <v>-10000</v>
      </c>
      <c r="O346" s="159"/>
      <c r="P346" s="160">
        <v>10000</v>
      </c>
      <c r="Q346" s="161"/>
      <c r="R346" s="161">
        <v>40</v>
      </c>
      <c r="S346" s="161"/>
      <c r="T346" s="161">
        <v>8000</v>
      </c>
      <c r="U346" s="162"/>
      <c r="V346" s="160">
        <v>28000</v>
      </c>
      <c r="W346" s="163"/>
      <c r="X346" s="162"/>
    </row>
    <row r="347" spans="1:24" ht="16.5" customHeight="1" x14ac:dyDescent="0.15">
      <c r="A347" s="164"/>
      <c r="B347" s="165"/>
      <c r="C347" s="166"/>
      <c r="D347" s="166" t="s">
        <v>1008</v>
      </c>
      <c r="E347" s="166"/>
      <c r="F347" s="458"/>
      <c r="G347" s="634"/>
      <c r="H347" s="688"/>
      <c r="I347" s="168"/>
      <c r="J347" s="169"/>
      <c r="K347" s="170"/>
      <c r="L347" s="595"/>
      <c r="M347" s="596"/>
      <c r="N347" s="173" t="s">
        <v>3032</v>
      </c>
      <c r="O347" s="174"/>
      <c r="P347" s="175"/>
      <c r="Q347" s="176"/>
      <c r="R347" s="176"/>
      <c r="S347" s="176"/>
      <c r="T347" s="176"/>
      <c r="U347" s="177"/>
      <c r="V347" s="175"/>
      <c r="W347" s="178"/>
      <c r="X347" s="177"/>
    </row>
    <row r="348" spans="1:24" ht="16.5" customHeight="1" x14ac:dyDescent="0.15">
      <c r="A348" s="150">
        <v>10</v>
      </c>
      <c r="B348" s="151" t="s">
        <v>2343</v>
      </c>
      <c r="C348" s="152" t="s">
        <v>997</v>
      </c>
      <c r="D348" s="152" t="s">
        <v>73</v>
      </c>
      <c r="E348" s="152">
        <v>22</v>
      </c>
      <c r="F348" s="436" t="s">
        <v>2670</v>
      </c>
      <c r="G348" s="635">
        <v>43789</v>
      </c>
      <c r="H348" s="687">
        <v>43819</v>
      </c>
      <c r="I348" s="179"/>
      <c r="J348" s="180"/>
      <c r="K348" s="157"/>
      <c r="L348" s="593">
        <v>40000</v>
      </c>
      <c r="M348" s="594">
        <v>30000</v>
      </c>
      <c r="N348" s="158">
        <v>-30000</v>
      </c>
      <c r="O348" s="159"/>
      <c r="P348" s="160">
        <v>10000</v>
      </c>
      <c r="Q348" s="161"/>
      <c r="R348" s="161">
        <v>242</v>
      </c>
      <c r="S348" s="161"/>
      <c r="T348" s="161">
        <v>48400</v>
      </c>
      <c r="U348" s="162"/>
      <c r="V348" s="160">
        <v>88400</v>
      </c>
      <c r="W348" s="163"/>
      <c r="X348" s="162"/>
    </row>
    <row r="349" spans="1:24" ht="16.5" customHeight="1" x14ac:dyDescent="0.15">
      <c r="A349" s="164"/>
      <c r="B349" s="165"/>
      <c r="C349" s="166"/>
      <c r="D349" s="166"/>
      <c r="E349" s="166"/>
      <c r="F349" s="435"/>
      <c r="G349" s="634"/>
      <c r="H349" s="688"/>
      <c r="I349" s="168"/>
      <c r="J349" s="169"/>
      <c r="K349" s="170"/>
      <c r="L349" s="595"/>
      <c r="M349" s="596"/>
      <c r="N349" s="173" t="s">
        <v>3032</v>
      </c>
      <c r="O349" s="174"/>
      <c r="P349" s="175"/>
      <c r="Q349" s="176"/>
      <c r="R349" s="176"/>
      <c r="S349" s="176"/>
      <c r="T349" s="176"/>
      <c r="U349" s="177"/>
      <c r="V349" s="175"/>
      <c r="W349" s="178"/>
      <c r="X349" s="177"/>
    </row>
    <row r="350" spans="1:24" ht="16.5" customHeight="1" x14ac:dyDescent="0.15">
      <c r="A350" s="150">
        <v>10</v>
      </c>
      <c r="B350" s="151" t="s">
        <v>2343</v>
      </c>
      <c r="C350" s="152" t="s">
        <v>1904</v>
      </c>
      <c r="D350" s="152" t="s">
        <v>32</v>
      </c>
      <c r="E350" s="152">
        <v>38</v>
      </c>
      <c r="F350" s="456" t="s">
        <v>2671</v>
      </c>
      <c r="G350" s="635">
        <v>43789</v>
      </c>
      <c r="H350" s="687">
        <v>43774</v>
      </c>
      <c r="I350" s="179"/>
      <c r="J350" s="229"/>
      <c r="K350" s="224"/>
      <c r="L350" s="593">
        <v>60000</v>
      </c>
      <c r="M350" s="594">
        <v>50000</v>
      </c>
      <c r="N350" s="158">
        <v>-50000</v>
      </c>
      <c r="O350" s="159"/>
      <c r="P350" s="160">
        <v>10000</v>
      </c>
      <c r="Q350" s="161"/>
      <c r="R350" s="161">
        <v>20</v>
      </c>
      <c r="S350" s="161"/>
      <c r="T350" s="161">
        <v>4000</v>
      </c>
      <c r="U350" s="162"/>
      <c r="V350" s="160">
        <v>64000</v>
      </c>
      <c r="W350" s="163"/>
      <c r="X350" s="162"/>
    </row>
    <row r="351" spans="1:24" ht="16.5" customHeight="1" x14ac:dyDescent="0.15">
      <c r="A351" s="164"/>
      <c r="B351" s="165"/>
      <c r="C351" s="166"/>
      <c r="D351" s="166"/>
      <c r="E351" s="166"/>
      <c r="F351" s="458"/>
      <c r="G351" s="634"/>
      <c r="H351" s="688"/>
      <c r="I351" s="168"/>
      <c r="J351" s="169"/>
      <c r="K351" s="170"/>
      <c r="L351" s="595"/>
      <c r="M351" s="596"/>
      <c r="N351" s="173" t="s">
        <v>3032</v>
      </c>
      <c r="O351" s="174"/>
      <c r="P351" s="175"/>
      <c r="Q351" s="176"/>
      <c r="R351" s="176"/>
      <c r="S351" s="176"/>
      <c r="T351" s="176"/>
      <c r="U351" s="177"/>
      <c r="V351" s="175"/>
      <c r="W351" s="178"/>
      <c r="X351" s="177"/>
    </row>
    <row r="352" spans="1:24" ht="16.5" customHeight="1" x14ac:dyDescent="0.15">
      <c r="A352" s="227">
        <v>10</v>
      </c>
      <c r="B352" s="228" t="s">
        <v>2672</v>
      </c>
      <c r="C352" s="152" t="s">
        <v>2673</v>
      </c>
      <c r="D352" s="152" t="s">
        <v>2674</v>
      </c>
      <c r="E352" s="152"/>
      <c r="F352" s="575" t="s">
        <v>1910</v>
      </c>
      <c r="G352" s="635"/>
      <c r="H352" s="694"/>
      <c r="I352" s="139"/>
      <c r="J352" s="140"/>
      <c r="K352" s="191" t="s">
        <v>1925</v>
      </c>
      <c r="L352" s="593"/>
      <c r="M352" s="594"/>
      <c r="N352" s="158"/>
      <c r="O352" s="159"/>
      <c r="P352" s="160"/>
      <c r="Q352" s="161"/>
      <c r="R352" s="161"/>
      <c r="S352" s="161"/>
      <c r="T352" s="161"/>
      <c r="U352" s="162"/>
      <c r="V352" s="160"/>
      <c r="W352" s="163"/>
      <c r="X352" s="162"/>
    </row>
    <row r="353" spans="1:24" ht="16.5" customHeight="1" x14ac:dyDescent="0.15">
      <c r="A353" s="164"/>
      <c r="B353" s="165"/>
      <c r="C353" s="166"/>
      <c r="D353" s="166"/>
      <c r="E353" s="166"/>
      <c r="F353" s="435"/>
      <c r="G353" s="634"/>
      <c r="H353" s="688"/>
      <c r="I353" s="168"/>
      <c r="J353" s="169"/>
      <c r="K353" s="170"/>
      <c r="L353" s="599"/>
      <c r="M353" s="600"/>
      <c r="N353" s="183"/>
      <c r="O353" s="193"/>
      <c r="P353" s="198"/>
      <c r="Q353" s="196"/>
      <c r="R353" s="196"/>
      <c r="S353" s="196"/>
      <c r="T353" s="196"/>
      <c r="U353" s="197"/>
      <c r="V353" s="198"/>
      <c r="W353" s="199"/>
      <c r="X353" s="197"/>
    </row>
    <row r="354" spans="1:24" ht="16.5" customHeight="1" x14ac:dyDescent="0.15">
      <c r="A354" s="150">
        <v>11</v>
      </c>
      <c r="B354" s="151" t="s">
        <v>2675</v>
      </c>
      <c r="C354" s="152" t="s">
        <v>1049</v>
      </c>
      <c r="D354" s="152" t="s">
        <v>103</v>
      </c>
      <c r="E354" s="152">
        <v>39</v>
      </c>
      <c r="F354" s="456" t="s">
        <v>2676</v>
      </c>
      <c r="G354" s="635">
        <v>43802</v>
      </c>
      <c r="H354" s="687">
        <v>43864</v>
      </c>
      <c r="I354" s="179"/>
      <c r="J354" s="180"/>
      <c r="K354" s="181"/>
      <c r="L354" s="593">
        <v>60000</v>
      </c>
      <c r="M354" s="594">
        <v>50000</v>
      </c>
      <c r="N354" s="158">
        <v>-50000</v>
      </c>
      <c r="O354" s="159"/>
      <c r="P354" s="160">
        <v>10000</v>
      </c>
      <c r="Q354" s="161"/>
      <c r="R354" s="161">
        <v>20</v>
      </c>
      <c r="S354" s="161"/>
      <c r="T354" s="161">
        <v>4000</v>
      </c>
      <c r="U354" s="162"/>
      <c r="V354" s="160">
        <v>64000</v>
      </c>
      <c r="W354" s="163"/>
      <c r="X354" s="162"/>
    </row>
    <row r="355" spans="1:24" ht="16.5" customHeight="1" x14ac:dyDescent="0.15">
      <c r="A355" s="164"/>
      <c r="B355" s="165"/>
      <c r="C355" s="166"/>
      <c r="D355" s="166"/>
      <c r="E355" s="166"/>
      <c r="F355" s="435"/>
      <c r="G355" s="634"/>
      <c r="H355" s="688"/>
      <c r="I355" s="168"/>
      <c r="J355" s="169"/>
      <c r="K355" s="170"/>
      <c r="L355" s="595"/>
      <c r="M355" s="596"/>
      <c r="N355" s="173" t="s">
        <v>3032</v>
      </c>
      <c r="O355" s="174"/>
      <c r="P355" s="175"/>
      <c r="Q355" s="176"/>
      <c r="R355" s="176"/>
      <c r="S355" s="176"/>
      <c r="T355" s="176"/>
      <c r="U355" s="177"/>
      <c r="V355" s="175"/>
      <c r="W355" s="178"/>
      <c r="X355" s="177"/>
    </row>
    <row r="356" spans="1:24" ht="16.5" customHeight="1" x14ac:dyDescent="0.15">
      <c r="A356" s="150">
        <v>11</v>
      </c>
      <c r="B356" s="151" t="s">
        <v>1268</v>
      </c>
      <c r="C356" s="152" t="s">
        <v>989</v>
      </c>
      <c r="D356" s="152" t="s">
        <v>92</v>
      </c>
      <c r="E356" s="152">
        <v>23</v>
      </c>
      <c r="F356" s="436" t="s">
        <v>2677</v>
      </c>
      <c r="G356" s="635">
        <v>43809</v>
      </c>
      <c r="H356" s="687">
        <v>43785</v>
      </c>
      <c r="I356" s="179"/>
      <c r="J356" s="180"/>
      <c r="K356" s="181"/>
      <c r="L356" s="593">
        <v>40000</v>
      </c>
      <c r="M356" s="594">
        <v>30000</v>
      </c>
      <c r="N356" s="158">
        <v>-30000</v>
      </c>
      <c r="O356" s="159"/>
      <c r="P356" s="160">
        <v>10000</v>
      </c>
      <c r="Q356" s="161"/>
      <c r="R356" s="161">
        <v>384</v>
      </c>
      <c r="S356" s="161"/>
      <c r="T356" s="161">
        <v>76800</v>
      </c>
      <c r="U356" s="162"/>
      <c r="V356" s="160">
        <v>116800</v>
      </c>
      <c r="W356" s="163"/>
      <c r="X356" s="162"/>
    </row>
    <row r="357" spans="1:24" ht="16.5" customHeight="1" x14ac:dyDescent="0.15">
      <c r="A357" s="164"/>
      <c r="B357" s="165"/>
      <c r="C357" s="166"/>
      <c r="D357" s="166"/>
      <c r="E357" s="166"/>
      <c r="F357" s="435"/>
      <c r="G357" s="634"/>
      <c r="H357" s="688"/>
      <c r="I357" s="168"/>
      <c r="J357" s="169"/>
      <c r="K357" s="170"/>
      <c r="L357" s="595"/>
      <c r="M357" s="596"/>
      <c r="N357" s="173" t="s">
        <v>3032</v>
      </c>
      <c r="O357" s="174"/>
      <c r="P357" s="175"/>
      <c r="Q357" s="176"/>
      <c r="R357" s="176"/>
      <c r="S357" s="176"/>
      <c r="T357" s="176"/>
      <c r="U357" s="177"/>
      <c r="V357" s="175"/>
      <c r="W357" s="178"/>
      <c r="X357" s="177"/>
    </row>
    <row r="358" spans="1:24" ht="16.5" customHeight="1" x14ac:dyDescent="0.15">
      <c r="A358" s="150">
        <v>11</v>
      </c>
      <c r="B358" s="151">
        <v>17</v>
      </c>
      <c r="C358" s="152" t="s">
        <v>931</v>
      </c>
      <c r="D358" s="152" t="s">
        <v>4</v>
      </c>
      <c r="E358" s="152"/>
      <c r="F358" s="575" t="s">
        <v>2382</v>
      </c>
      <c r="G358" s="635"/>
      <c r="H358" s="694"/>
      <c r="I358" s="179"/>
      <c r="J358" s="180"/>
      <c r="K358" s="191" t="s">
        <v>1925</v>
      </c>
      <c r="L358" s="593"/>
      <c r="M358" s="594"/>
      <c r="N358" s="158"/>
      <c r="O358" s="159"/>
      <c r="P358" s="160"/>
      <c r="Q358" s="161"/>
      <c r="R358" s="161"/>
      <c r="S358" s="161"/>
      <c r="T358" s="161"/>
      <c r="U358" s="162"/>
      <c r="V358" s="160"/>
      <c r="W358" s="163"/>
      <c r="X358" s="162"/>
    </row>
    <row r="359" spans="1:24" ht="16.5" customHeight="1" x14ac:dyDescent="0.15">
      <c r="A359" s="164"/>
      <c r="B359" s="165"/>
      <c r="C359" s="166"/>
      <c r="D359" s="166"/>
      <c r="E359" s="166"/>
      <c r="F359" s="434"/>
      <c r="G359" s="634"/>
      <c r="H359" s="688"/>
      <c r="I359" s="168"/>
      <c r="J359" s="169"/>
      <c r="K359" s="170"/>
      <c r="L359" s="595"/>
      <c r="M359" s="596"/>
      <c r="N359" s="183"/>
      <c r="O359" s="174"/>
      <c r="P359" s="175"/>
      <c r="Q359" s="176"/>
      <c r="R359" s="176"/>
      <c r="S359" s="176"/>
      <c r="T359" s="176"/>
      <c r="U359" s="177"/>
      <c r="V359" s="175"/>
      <c r="W359" s="178"/>
      <c r="X359" s="177"/>
    </row>
    <row r="360" spans="1:24" ht="16.5" customHeight="1" x14ac:dyDescent="0.15">
      <c r="A360" s="150">
        <v>11</v>
      </c>
      <c r="B360" s="151" t="s">
        <v>2678</v>
      </c>
      <c r="C360" s="152" t="s">
        <v>940</v>
      </c>
      <c r="D360" s="152" t="s">
        <v>73</v>
      </c>
      <c r="E360" s="152">
        <v>24</v>
      </c>
      <c r="F360" s="436" t="s">
        <v>2679</v>
      </c>
      <c r="G360" s="635">
        <v>43817</v>
      </c>
      <c r="H360" s="687">
        <v>43819</v>
      </c>
      <c r="I360" s="179"/>
      <c r="J360" s="180"/>
      <c r="K360" s="181"/>
      <c r="L360" s="593">
        <v>60000</v>
      </c>
      <c r="M360" s="594">
        <v>50000</v>
      </c>
      <c r="N360" s="158">
        <v>-50000</v>
      </c>
      <c r="O360" s="159"/>
      <c r="P360" s="160">
        <v>10000</v>
      </c>
      <c r="Q360" s="161"/>
      <c r="R360" s="161">
        <v>235</v>
      </c>
      <c r="S360" s="161"/>
      <c r="T360" s="161">
        <v>47000</v>
      </c>
      <c r="U360" s="162"/>
      <c r="V360" s="160">
        <v>107000</v>
      </c>
      <c r="W360" s="163"/>
      <c r="X360" s="162"/>
    </row>
    <row r="361" spans="1:24" ht="16.5" customHeight="1" x14ac:dyDescent="0.15">
      <c r="A361" s="164"/>
      <c r="B361" s="165"/>
      <c r="C361" s="166"/>
      <c r="D361" s="166"/>
      <c r="E361" s="166"/>
      <c r="F361" s="434" t="s">
        <v>2680</v>
      </c>
      <c r="G361" s="634"/>
      <c r="H361" s="693"/>
      <c r="I361" s="168"/>
      <c r="J361" s="169"/>
      <c r="K361" s="170"/>
      <c r="L361" s="595"/>
      <c r="M361" s="596"/>
      <c r="N361" s="173" t="s">
        <v>3032</v>
      </c>
      <c r="O361" s="174"/>
      <c r="P361" s="175"/>
      <c r="Q361" s="176"/>
      <c r="R361" s="176"/>
      <c r="S361" s="176"/>
      <c r="T361" s="176"/>
      <c r="U361" s="177"/>
      <c r="V361" s="175"/>
      <c r="W361" s="178"/>
      <c r="X361" s="177"/>
    </row>
    <row r="362" spans="1:24" ht="16.5" customHeight="1" x14ac:dyDescent="0.15">
      <c r="A362" s="150">
        <v>11</v>
      </c>
      <c r="B362" s="151" t="s">
        <v>2681</v>
      </c>
      <c r="C362" s="152" t="s">
        <v>931</v>
      </c>
      <c r="D362" s="152" t="s">
        <v>28</v>
      </c>
      <c r="E362" s="152">
        <v>52</v>
      </c>
      <c r="F362" s="574" t="s">
        <v>2682</v>
      </c>
      <c r="G362" s="635">
        <v>43829</v>
      </c>
      <c r="H362" s="687">
        <v>43801</v>
      </c>
      <c r="I362" s="179"/>
      <c r="J362" s="180"/>
      <c r="K362" s="157"/>
      <c r="L362" s="593">
        <v>20000</v>
      </c>
      <c r="M362" s="594">
        <v>10000</v>
      </c>
      <c r="N362" s="158">
        <v>-10000</v>
      </c>
      <c r="O362" s="159"/>
      <c r="P362" s="160">
        <v>10000</v>
      </c>
      <c r="Q362" s="161"/>
      <c r="R362" s="161">
        <v>21</v>
      </c>
      <c r="S362" s="161"/>
      <c r="T362" s="161">
        <v>4200</v>
      </c>
      <c r="U362" s="162"/>
      <c r="V362" s="160">
        <v>24200</v>
      </c>
      <c r="W362" s="163"/>
      <c r="X362" s="162"/>
    </row>
    <row r="363" spans="1:24" ht="16.5" customHeight="1" x14ac:dyDescent="0.15">
      <c r="A363" s="164"/>
      <c r="B363" s="165"/>
      <c r="C363" s="166"/>
      <c r="D363" s="166"/>
      <c r="E363" s="166"/>
      <c r="F363" s="435"/>
      <c r="G363" s="634"/>
      <c r="H363" s="688"/>
      <c r="I363" s="168"/>
      <c r="J363" s="169"/>
      <c r="K363" s="170"/>
      <c r="L363" s="595"/>
      <c r="M363" s="596"/>
      <c r="N363" s="173" t="s">
        <v>3032</v>
      </c>
      <c r="O363" s="174"/>
      <c r="P363" s="175"/>
      <c r="Q363" s="176"/>
      <c r="R363" s="176"/>
      <c r="S363" s="176"/>
      <c r="T363" s="176"/>
      <c r="U363" s="177"/>
      <c r="V363" s="175"/>
      <c r="W363" s="178"/>
      <c r="X363" s="177"/>
    </row>
    <row r="364" spans="1:24" ht="16.5" customHeight="1" x14ac:dyDescent="0.15">
      <c r="A364" s="194">
        <v>12</v>
      </c>
      <c r="B364" s="214" t="s">
        <v>1274</v>
      </c>
      <c r="C364" s="152" t="s">
        <v>931</v>
      </c>
      <c r="D364" s="152" t="s">
        <v>32</v>
      </c>
      <c r="E364" s="215">
        <v>40</v>
      </c>
      <c r="F364" s="457" t="s">
        <v>2683</v>
      </c>
      <c r="G364" s="636">
        <v>43838</v>
      </c>
      <c r="H364" s="689">
        <v>43814</v>
      </c>
      <c r="I364" s="179"/>
      <c r="J364" s="180"/>
      <c r="K364" s="224"/>
      <c r="L364" s="599">
        <v>20000</v>
      </c>
      <c r="M364" s="600">
        <v>10000</v>
      </c>
      <c r="N364" s="185">
        <v>-10000</v>
      </c>
      <c r="O364" s="193"/>
      <c r="P364" s="198">
        <v>10000</v>
      </c>
      <c r="Q364" s="196"/>
      <c r="R364" s="196">
        <v>14</v>
      </c>
      <c r="S364" s="196"/>
      <c r="T364" s="196">
        <v>2800</v>
      </c>
      <c r="U364" s="197"/>
      <c r="V364" s="198">
        <v>22800</v>
      </c>
      <c r="W364" s="199"/>
      <c r="X364" s="197"/>
    </row>
    <row r="365" spans="1:24" ht="16.5" customHeight="1" x14ac:dyDescent="0.15">
      <c r="A365" s="194"/>
      <c r="B365" s="214"/>
      <c r="C365" s="215"/>
      <c r="D365" s="215"/>
      <c r="E365" s="215"/>
      <c r="F365" s="441"/>
      <c r="G365" s="636"/>
      <c r="H365" s="689"/>
      <c r="I365" s="168"/>
      <c r="J365" s="169"/>
      <c r="K365" s="170"/>
      <c r="L365" s="599"/>
      <c r="M365" s="600"/>
      <c r="N365" s="173" t="s">
        <v>3032</v>
      </c>
      <c r="O365" s="193"/>
      <c r="P365" s="198"/>
      <c r="Q365" s="196"/>
      <c r="R365" s="196"/>
      <c r="S365" s="196"/>
      <c r="T365" s="196"/>
      <c r="U365" s="197"/>
      <c r="V365" s="198"/>
      <c r="W365" s="199"/>
      <c r="X365" s="197"/>
    </row>
    <row r="366" spans="1:24" ht="16.5" customHeight="1" x14ac:dyDescent="0.15">
      <c r="A366" s="150"/>
      <c r="B366" s="151"/>
      <c r="C366" s="152"/>
      <c r="D366" s="152" t="s">
        <v>2811</v>
      </c>
      <c r="E366" s="152"/>
      <c r="F366" s="456" t="s">
        <v>2812</v>
      </c>
      <c r="G366" s="635"/>
      <c r="H366" s="687">
        <v>43648</v>
      </c>
      <c r="I366" s="179"/>
      <c r="J366" s="229"/>
      <c r="K366" s="224"/>
      <c r="L366" s="593">
        <v>30000</v>
      </c>
      <c r="M366" s="594">
        <v>30000</v>
      </c>
      <c r="N366" s="158">
        <v>-30000</v>
      </c>
      <c r="O366" s="159"/>
      <c r="P366" s="160"/>
      <c r="Q366" s="161"/>
      <c r="R366" s="161"/>
      <c r="S366" s="161"/>
      <c r="T366" s="161"/>
      <c r="U366" s="162"/>
      <c r="V366" s="160">
        <v>30000</v>
      </c>
      <c r="W366" s="163"/>
      <c r="X366" s="162"/>
    </row>
    <row r="367" spans="1:24" ht="16.5" customHeight="1" x14ac:dyDescent="0.15">
      <c r="A367" s="164"/>
      <c r="B367" s="165"/>
      <c r="C367" s="166"/>
      <c r="D367" s="166"/>
      <c r="E367" s="166"/>
      <c r="F367" s="463">
        <v>30000</v>
      </c>
      <c r="G367" s="634"/>
      <c r="H367" s="688"/>
      <c r="I367" s="168"/>
      <c r="J367" s="169"/>
      <c r="K367" s="170"/>
      <c r="L367" s="595"/>
      <c r="M367" s="596"/>
      <c r="N367" s="173" t="s">
        <v>3032</v>
      </c>
      <c r="O367" s="174"/>
      <c r="P367" s="175"/>
      <c r="Q367" s="176"/>
      <c r="R367" s="176"/>
      <c r="S367" s="176"/>
      <c r="T367" s="176"/>
      <c r="U367" s="177"/>
      <c r="V367" s="175"/>
      <c r="W367" s="178"/>
      <c r="X367" s="177"/>
    </row>
    <row r="368" spans="1:24" ht="16.5" customHeight="1" x14ac:dyDescent="0.15">
      <c r="A368" s="150"/>
      <c r="B368" s="151"/>
      <c r="C368" s="152"/>
      <c r="D368" s="152" t="s">
        <v>1671</v>
      </c>
      <c r="E368" s="152">
        <v>73</v>
      </c>
      <c r="F368" s="456" t="s">
        <v>2762</v>
      </c>
      <c r="G368" s="635"/>
      <c r="H368" s="687"/>
      <c r="I368" s="179"/>
      <c r="J368" s="229"/>
      <c r="K368" s="907" t="s">
        <v>3025</v>
      </c>
      <c r="L368" s="593"/>
      <c r="M368" s="594"/>
      <c r="N368" s="158"/>
      <c r="O368" s="159"/>
      <c r="P368" s="160"/>
      <c r="Q368" s="161"/>
      <c r="R368" s="161"/>
      <c r="S368" s="161"/>
      <c r="T368" s="161"/>
      <c r="U368" s="162"/>
      <c r="V368" s="160"/>
      <c r="W368" s="163"/>
      <c r="X368" s="162"/>
    </row>
    <row r="369" spans="1:24" ht="16.5" customHeight="1" x14ac:dyDescent="0.15">
      <c r="A369" s="164"/>
      <c r="B369" s="165"/>
      <c r="C369" s="166"/>
      <c r="D369" s="166"/>
      <c r="E369" s="166"/>
      <c r="F369" s="463">
        <v>10000</v>
      </c>
      <c r="G369" s="634"/>
      <c r="H369" s="688"/>
      <c r="I369" s="168"/>
      <c r="J369" s="169"/>
      <c r="K369" s="226"/>
      <c r="L369" s="595"/>
      <c r="M369" s="596"/>
      <c r="N369" s="183"/>
      <c r="O369" s="174"/>
      <c r="P369" s="175"/>
      <c r="Q369" s="176"/>
      <c r="R369" s="176"/>
      <c r="S369" s="176"/>
      <c r="T369" s="176"/>
      <c r="U369" s="177"/>
      <c r="V369" s="175"/>
      <c r="W369" s="178"/>
      <c r="X369" s="177"/>
    </row>
    <row r="370" spans="1:24" ht="16.5" customHeight="1" x14ac:dyDescent="0.15">
      <c r="A370" s="150"/>
      <c r="B370" s="151"/>
      <c r="C370" s="152"/>
      <c r="D370" s="152" t="s">
        <v>32</v>
      </c>
      <c r="E370" s="152">
        <v>71</v>
      </c>
      <c r="F370" s="456" t="s">
        <v>1921</v>
      </c>
      <c r="G370" s="635"/>
      <c r="H370" s="687">
        <v>43818</v>
      </c>
      <c r="I370" s="179"/>
      <c r="J370" s="180"/>
      <c r="K370" s="462"/>
      <c r="L370" s="593">
        <v>10000</v>
      </c>
      <c r="M370" s="594">
        <v>10000</v>
      </c>
      <c r="N370" s="185">
        <v>-10000</v>
      </c>
      <c r="O370" s="159"/>
      <c r="P370" s="160"/>
      <c r="Q370" s="161"/>
      <c r="R370" s="161"/>
      <c r="S370" s="161"/>
      <c r="T370" s="161"/>
      <c r="U370" s="162"/>
      <c r="V370" s="160">
        <v>10000</v>
      </c>
      <c r="W370" s="163"/>
      <c r="X370" s="162"/>
    </row>
    <row r="371" spans="1:24" ht="16.5" customHeight="1" x14ac:dyDescent="0.15">
      <c r="A371" s="164"/>
      <c r="B371" s="165"/>
      <c r="C371" s="166"/>
      <c r="D371" s="166"/>
      <c r="E371" s="166"/>
      <c r="F371" s="463">
        <v>10000</v>
      </c>
      <c r="G371" s="634"/>
      <c r="H371" s="688"/>
      <c r="I371" s="465"/>
      <c r="J371" s="466"/>
      <c r="K371" s="467"/>
      <c r="L371" s="595"/>
      <c r="M371" s="596"/>
      <c r="N371" s="173" t="s">
        <v>3032</v>
      </c>
      <c r="O371" s="174"/>
      <c r="P371" s="230"/>
      <c r="Q371" s="172"/>
      <c r="R371" s="176"/>
      <c r="S371" s="176"/>
      <c r="T371" s="176"/>
      <c r="U371" s="177"/>
      <c r="V371" s="175"/>
      <c r="W371" s="178"/>
      <c r="X371" s="177"/>
    </row>
    <row r="372" spans="1:24" ht="16.5" customHeight="1" x14ac:dyDescent="0.15">
      <c r="A372" s="150"/>
      <c r="B372" s="151"/>
      <c r="C372" s="152"/>
      <c r="D372" s="152" t="s">
        <v>32</v>
      </c>
      <c r="E372" s="152">
        <v>72</v>
      </c>
      <c r="F372" s="456" t="s">
        <v>1922</v>
      </c>
      <c r="G372" s="638"/>
      <c r="H372" s="694">
        <v>43747</v>
      </c>
      <c r="I372" s="179"/>
      <c r="J372" s="180"/>
      <c r="K372" s="462"/>
      <c r="L372" s="593">
        <v>30000</v>
      </c>
      <c r="M372" s="594">
        <v>30000</v>
      </c>
      <c r="N372" s="158">
        <v>-30000</v>
      </c>
      <c r="O372" s="159"/>
      <c r="P372" s="160"/>
      <c r="Q372" s="161"/>
      <c r="R372" s="161"/>
      <c r="S372" s="161"/>
      <c r="T372" s="161"/>
      <c r="U372" s="162"/>
      <c r="V372" s="160">
        <v>30000</v>
      </c>
      <c r="W372" s="163"/>
      <c r="X372" s="162"/>
    </row>
    <row r="373" spans="1:24" ht="16.5" customHeight="1" thickBot="1" x14ac:dyDescent="0.2">
      <c r="A373" s="232"/>
      <c r="B373" s="233"/>
      <c r="C373" s="234"/>
      <c r="D373" s="234"/>
      <c r="E373" s="234"/>
      <c r="F373" s="468">
        <v>30000</v>
      </c>
      <c r="G373" s="639"/>
      <c r="H373" s="695"/>
      <c r="I373" s="470"/>
      <c r="J373" s="471"/>
      <c r="K373" s="472"/>
      <c r="L373" s="603"/>
      <c r="M373" s="604"/>
      <c r="N373" s="908" t="s">
        <v>3032</v>
      </c>
      <c r="O373" s="240"/>
      <c r="P373" s="241"/>
      <c r="Q373" s="242"/>
      <c r="R373" s="242"/>
      <c r="S373" s="242"/>
      <c r="T373" s="242"/>
      <c r="U373" s="243"/>
      <c r="V373" s="241"/>
      <c r="W373" s="244"/>
      <c r="X373" s="243"/>
    </row>
    <row r="374" spans="1:24" ht="16.5" customHeight="1" thickTop="1" thickBot="1" x14ac:dyDescent="0.2">
      <c r="A374" s="1225" t="s">
        <v>2319</v>
      </c>
      <c r="B374" s="1226"/>
      <c r="C374" s="1227" t="s">
        <v>899</v>
      </c>
      <c r="D374" s="1230" t="s">
        <v>900</v>
      </c>
      <c r="E374" s="839"/>
      <c r="F374" s="1233" t="s">
        <v>901</v>
      </c>
      <c r="G374" s="1236" t="s">
        <v>1924</v>
      </c>
      <c r="H374" s="1239" t="s">
        <v>903</v>
      </c>
      <c r="I374" s="582"/>
      <c r="J374" s="583"/>
      <c r="K374" s="1242" t="s">
        <v>904</v>
      </c>
      <c r="L374" s="1249" t="s">
        <v>1624</v>
      </c>
      <c r="M374" s="590" t="s">
        <v>906</v>
      </c>
      <c r="N374" s="136">
        <f>M376+N376</f>
        <v>0</v>
      </c>
      <c r="O374" s="1247" t="s">
        <v>907</v>
      </c>
      <c r="P374" s="1207" t="s">
        <v>908</v>
      </c>
      <c r="Q374" s="1209" t="s">
        <v>909</v>
      </c>
      <c r="R374" s="1211" t="s">
        <v>910</v>
      </c>
      <c r="S374" s="138" t="s">
        <v>910</v>
      </c>
      <c r="T374" s="1211" t="s">
        <v>911</v>
      </c>
      <c r="U374" s="1213" t="s">
        <v>912</v>
      </c>
      <c r="V374" s="1215" t="s">
        <v>913</v>
      </c>
      <c r="W374" s="1217" t="s">
        <v>914</v>
      </c>
      <c r="X374" s="1219" t="s">
        <v>915</v>
      </c>
    </row>
    <row r="375" spans="1:24" ht="16.5" customHeight="1" x14ac:dyDescent="0.15">
      <c r="A375" s="1221" t="s">
        <v>916</v>
      </c>
      <c r="B375" s="1223" t="s">
        <v>917</v>
      </c>
      <c r="C375" s="1228"/>
      <c r="D375" s="1231"/>
      <c r="E375" s="840" t="s">
        <v>2578</v>
      </c>
      <c r="F375" s="1234"/>
      <c r="G375" s="1237"/>
      <c r="H375" s="1240"/>
      <c r="I375" s="584" t="s">
        <v>918</v>
      </c>
      <c r="J375" s="585" t="s">
        <v>919</v>
      </c>
      <c r="K375" s="1243"/>
      <c r="L375" s="1250"/>
      <c r="M375" s="591" t="s">
        <v>920</v>
      </c>
      <c r="N375" s="143" t="s">
        <v>921</v>
      </c>
      <c r="O375" s="1248"/>
      <c r="P375" s="1208"/>
      <c r="Q375" s="1210"/>
      <c r="R375" s="1212"/>
      <c r="S375" s="142" t="s">
        <v>922</v>
      </c>
      <c r="T375" s="1212"/>
      <c r="U375" s="1214"/>
      <c r="V375" s="1216"/>
      <c r="W375" s="1218"/>
      <c r="X375" s="1220"/>
    </row>
    <row r="376" spans="1:24" ht="16.5" customHeight="1" thickBot="1" x14ac:dyDescent="0.2">
      <c r="A376" s="1222"/>
      <c r="B376" s="1224"/>
      <c r="C376" s="1229"/>
      <c r="D376" s="1232"/>
      <c r="E376" s="841"/>
      <c r="F376" s="1235"/>
      <c r="G376" s="1238"/>
      <c r="H376" s="1241"/>
      <c r="I376" s="586" t="s">
        <v>923</v>
      </c>
      <c r="J376" s="587" t="s">
        <v>924</v>
      </c>
      <c r="K376" s="1244"/>
      <c r="L376" s="592">
        <f t="shared" ref="L376:X376" si="5">SUM(L377:L447)</f>
        <v>1120000</v>
      </c>
      <c r="M376" s="592">
        <f t="shared" si="5"/>
        <v>850000</v>
      </c>
      <c r="N376" s="592">
        <f t="shared" si="5"/>
        <v>-850000</v>
      </c>
      <c r="O376" s="630">
        <f t="shared" si="5"/>
        <v>0</v>
      </c>
      <c r="P376" s="592">
        <f t="shared" si="5"/>
        <v>260000</v>
      </c>
      <c r="Q376" s="592">
        <f t="shared" si="5"/>
        <v>0</v>
      </c>
      <c r="R376" s="592">
        <f t="shared" si="5"/>
        <v>3998</v>
      </c>
      <c r="S376" s="592">
        <f t="shared" si="5"/>
        <v>0</v>
      </c>
      <c r="T376" s="592">
        <f t="shared" si="5"/>
        <v>701000</v>
      </c>
      <c r="U376" s="630">
        <f t="shared" si="5"/>
        <v>0</v>
      </c>
      <c r="V376" s="592">
        <f t="shared" si="5"/>
        <v>449568</v>
      </c>
      <c r="W376" s="592">
        <f t="shared" si="5"/>
        <v>432</v>
      </c>
      <c r="X376" s="630">
        <f t="shared" si="5"/>
        <v>162000</v>
      </c>
    </row>
    <row r="377" spans="1:24" ht="16.5" customHeight="1" x14ac:dyDescent="0.15">
      <c r="A377" s="150">
        <v>1</v>
      </c>
      <c r="B377" s="151" t="s">
        <v>2320</v>
      </c>
      <c r="C377" s="152" t="s">
        <v>926</v>
      </c>
      <c r="D377" s="152" t="s">
        <v>2321</v>
      </c>
      <c r="E377" s="215">
        <v>11</v>
      </c>
      <c r="F377" s="433" t="s">
        <v>2322</v>
      </c>
      <c r="G377" s="633">
        <v>43158</v>
      </c>
      <c r="H377" s="687">
        <v>43453</v>
      </c>
      <c r="I377" s="155"/>
      <c r="J377" s="156"/>
      <c r="K377" s="157"/>
      <c r="L377" s="593">
        <v>40000</v>
      </c>
      <c r="M377" s="594">
        <v>30000</v>
      </c>
      <c r="N377" s="158">
        <v>-30000</v>
      </c>
      <c r="O377" s="159"/>
      <c r="P377" s="160"/>
      <c r="Q377" s="161"/>
      <c r="R377" s="161">
        <v>270</v>
      </c>
      <c r="S377" s="161"/>
      <c r="T377" s="161">
        <v>54000</v>
      </c>
      <c r="U377" s="162"/>
      <c r="V377" s="160">
        <v>94000</v>
      </c>
      <c r="W377" s="163"/>
      <c r="X377" s="162"/>
    </row>
    <row r="378" spans="1:24" ht="16.5" customHeight="1" x14ac:dyDescent="0.15">
      <c r="A378" s="164"/>
      <c r="B378" s="165"/>
      <c r="C378" s="166"/>
      <c r="D378" s="166"/>
      <c r="E378" s="166"/>
      <c r="F378" s="434" t="s">
        <v>2323</v>
      </c>
      <c r="G378" s="634"/>
      <c r="H378" s="688"/>
      <c r="I378" s="168"/>
      <c r="J378" s="169"/>
      <c r="K378" s="170"/>
      <c r="L378" s="595"/>
      <c r="M378" s="596"/>
      <c r="N378" s="173" t="s">
        <v>2810</v>
      </c>
      <c r="O378" s="174"/>
      <c r="P378" s="175"/>
      <c r="Q378" s="176"/>
      <c r="R378" s="176"/>
      <c r="S378" s="176"/>
      <c r="T378" s="176"/>
      <c r="U378" s="177"/>
      <c r="V378" s="175"/>
      <c r="W378" s="178"/>
      <c r="X378" s="177"/>
    </row>
    <row r="379" spans="1:24" ht="16.5" customHeight="1" x14ac:dyDescent="0.15">
      <c r="A379" s="150">
        <v>2</v>
      </c>
      <c r="B379" s="151" t="s">
        <v>2324</v>
      </c>
      <c r="C379" s="152" t="s">
        <v>931</v>
      </c>
      <c r="D379" s="152" t="s">
        <v>2325</v>
      </c>
      <c r="E379" s="152">
        <v>31</v>
      </c>
      <c r="F379" s="456" t="s">
        <v>2326</v>
      </c>
      <c r="G379" s="635">
        <v>43169</v>
      </c>
      <c r="H379" s="692">
        <v>43178</v>
      </c>
      <c r="I379" s="179" t="s">
        <v>933</v>
      </c>
      <c r="J379" s="180" t="s">
        <v>933</v>
      </c>
      <c r="K379" s="181"/>
      <c r="L379" s="593">
        <v>40000</v>
      </c>
      <c r="M379" s="594">
        <v>30000</v>
      </c>
      <c r="N379" s="158">
        <v>-30000</v>
      </c>
      <c r="O379" s="159"/>
      <c r="P379" s="160">
        <v>10000</v>
      </c>
      <c r="Q379" s="161"/>
      <c r="R379" s="161">
        <v>56</v>
      </c>
      <c r="S379" s="161"/>
      <c r="T379" s="161">
        <v>11200</v>
      </c>
      <c r="U379" s="162"/>
      <c r="V379" s="160">
        <v>51200</v>
      </c>
      <c r="W379" s="163"/>
      <c r="X379" s="162">
        <v>21200</v>
      </c>
    </row>
    <row r="380" spans="1:24" ht="16.5" customHeight="1" x14ac:dyDescent="0.15">
      <c r="A380" s="164"/>
      <c r="B380" s="165"/>
      <c r="C380" s="166"/>
      <c r="D380" s="166"/>
      <c r="E380" s="166"/>
      <c r="F380" s="435"/>
      <c r="G380" s="634"/>
      <c r="H380" s="688"/>
      <c r="I380" s="168"/>
      <c r="J380" s="169"/>
      <c r="K380" s="631"/>
      <c r="L380" s="597"/>
      <c r="M380" s="596"/>
      <c r="N380" s="173" t="s">
        <v>2709</v>
      </c>
      <c r="O380" s="174"/>
      <c r="P380" s="175"/>
      <c r="Q380" s="176"/>
      <c r="R380" s="176"/>
      <c r="S380" s="176"/>
      <c r="T380" s="176"/>
      <c r="U380" s="177"/>
      <c r="V380" s="175"/>
      <c r="W380" s="178"/>
      <c r="X380" s="177"/>
    </row>
    <row r="381" spans="1:24" ht="16.5" customHeight="1" x14ac:dyDescent="0.15">
      <c r="A381" s="150">
        <v>2</v>
      </c>
      <c r="B381" s="151">
        <v>11</v>
      </c>
      <c r="C381" s="152" t="s">
        <v>1041</v>
      </c>
      <c r="D381" s="152" t="s">
        <v>935</v>
      </c>
      <c r="E381" s="152">
        <v>12</v>
      </c>
      <c r="F381" s="436" t="s">
        <v>2327</v>
      </c>
      <c r="G381" s="635">
        <v>43170</v>
      </c>
      <c r="H381" s="687">
        <v>43144</v>
      </c>
      <c r="I381" s="179" t="s">
        <v>933</v>
      </c>
      <c r="J381" s="180" t="s">
        <v>933</v>
      </c>
      <c r="K381" s="184"/>
      <c r="L381" s="593">
        <v>20000</v>
      </c>
      <c r="M381" s="594">
        <v>10000</v>
      </c>
      <c r="N381" s="185">
        <v>-10000</v>
      </c>
      <c r="O381" s="159"/>
      <c r="P381" s="160">
        <v>10000</v>
      </c>
      <c r="Q381" s="161"/>
      <c r="R381" s="161">
        <v>296</v>
      </c>
      <c r="S381" s="161"/>
      <c r="T381" s="161">
        <v>59200</v>
      </c>
      <c r="U381" s="162"/>
      <c r="V381" s="160">
        <v>79200</v>
      </c>
      <c r="W381" s="163"/>
      <c r="X381" s="162">
        <v>69200</v>
      </c>
    </row>
    <row r="382" spans="1:24" ht="16.5" customHeight="1" x14ac:dyDescent="0.15">
      <c r="A382" s="164"/>
      <c r="B382" s="165"/>
      <c r="C382" s="166"/>
      <c r="D382" s="166" t="s">
        <v>938</v>
      </c>
      <c r="E382" s="166"/>
      <c r="F382" s="435"/>
      <c r="G382" s="634"/>
      <c r="H382" s="688"/>
      <c r="I382" s="168"/>
      <c r="J382" s="225"/>
      <c r="K382" s="182"/>
      <c r="L382" s="595"/>
      <c r="M382" s="596"/>
      <c r="N382" s="173" t="s">
        <v>2434</v>
      </c>
      <c r="O382" s="174"/>
      <c r="P382" s="175"/>
      <c r="Q382" s="176"/>
      <c r="R382" s="176"/>
      <c r="S382" s="176"/>
      <c r="T382" s="176"/>
      <c r="U382" s="177"/>
      <c r="V382" s="175"/>
      <c r="W382" s="178"/>
      <c r="X382" s="177"/>
    </row>
    <row r="383" spans="1:24" ht="16.5" customHeight="1" x14ac:dyDescent="0.15">
      <c r="A383" s="150">
        <v>2</v>
      </c>
      <c r="B383" s="151" t="s">
        <v>2328</v>
      </c>
      <c r="C383" s="152" t="s">
        <v>931</v>
      </c>
      <c r="D383" s="152" t="s">
        <v>2321</v>
      </c>
      <c r="E383" s="152">
        <v>13</v>
      </c>
      <c r="F383" s="436" t="s">
        <v>2329</v>
      </c>
      <c r="G383" s="635">
        <v>43183</v>
      </c>
      <c r="H383" s="687">
        <v>43164</v>
      </c>
      <c r="I383" s="179" t="s">
        <v>933</v>
      </c>
      <c r="J383" s="180" t="s">
        <v>933</v>
      </c>
      <c r="K383" s="184" t="s">
        <v>1923</v>
      </c>
      <c r="L383" s="593">
        <v>20000</v>
      </c>
      <c r="M383" s="594">
        <v>10000</v>
      </c>
      <c r="N383" s="158">
        <v>-10000</v>
      </c>
      <c r="O383" s="159"/>
      <c r="P383" s="160">
        <v>10000</v>
      </c>
      <c r="Q383" s="161"/>
      <c r="R383" s="161">
        <v>282</v>
      </c>
      <c r="S383" s="161"/>
      <c r="T383" s="161">
        <v>56400</v>
      </c>
      <c r="U383" s="162"/>
      <c r="V383" s="160">
        <v>56400</v>
      </c>
      <c r="W383" s="163"/>
      <c r="X383" s="162">
        <v>56400</v>
      </c>
    </row>
    <row r="384" spans="1:24" ht="16.5" customHeight="1" x14ac:dyDescent="0.15">
      <c r="A384" s="164"/>
      <c r="B384" s="165"/>
      <c r="C384" s="166"/>
      <c r="D384" s="166"/>
      <c r="E384" s="166"/>
      <c r="F384" s="434" t="s">
        <v>2330</v>
      </c>
      <c r="G384" s="634"/>
      <c r="H384" s="688">
        <v>43453</v>
      </c>
      <c r="I384" s="168"/>
      <c r="J384" s="169"/>
      <c r="K384" s="182" t="s">
        <v>937</v>
      </c>
      <c r="L384" s="595"/>
      <c r="M384" s="596"/>
      <c r="N384" s="173" t="s">
        <v>2810</v>
      </c>
      <c r="O384" s="174"/>
      <c r="P384" s="175"/>
      <c r="Q384" s="176"/>
      <c r="R384" s="176"/>
      <c r="S384" s="176"/>
      <c r="T384" s="176"/>
      <c r="U384" s="177"/>
      <c r="V384" s="175"/>
      <c r="W384" s="178"/>
      <c r="X384" s="177"/>
    </row>
    <row r="385" spans="1:30" ht="16.5" customHeight="1" x14ac:dyDescent="0.15">
      <c r="A385" s="150">
        <v>3</v>
      </c>
      <c r="B385" s="151" t="s">
        <v>2331</v>
      </c>
      <c r="C385" s="152" t="s">
        <v>926</v>
      </c>
      <c r="D385" s="152" t="s">
        <v>2321</v>
      </c>
      <c r="E385" s="152">
        <v>14</v>
      </c>
      <c r="F385" s="436" t="s">
        <v>2332</v>
      </c>
      <c r="G385" s="635">
        <v>43190</v>
      </c>
      <c r="H385" s="687">
        <v>43453</v>
      </c>
      <c r="I385" s="179"/>
      <c r="J385" s="180"/>
      <c r="K385" s="141"/>
      <c r="L385" s="593">
        <v>20000</v>
      </c>
      <c r="M385" s="594">
        <v>10000</v>
      </c>
      <c r="N385" s="185">
        <v>-10000</v>
      </c>
      <c r="O385" s="159"/>
      <c r="P385" s="186">
        <v>10000</v>
      </c>
      <c r="Q385" s="138"/>
      <c r="R385" s="161">
        <v>160</v>
      </c>
      <c r="S385" s="161"/>
      <c r="T385" s="161">
        <v>32000</v>
      </c>
      <c r="U385" s="162"/>
      <c r="V385" s="160"/>
      <c r="W385" s="163"/>
      <c r="X385" s="162"/>
    </row>
    <row r="386" spans="1:30" ht="16.5" customHeight="1" x14ac:dyDescent="0.15">
      <c r="A386" s="164"/>
      <c r="B386" s="165"/>
      <c r="C386" s="166"/>
      <c r="D386" s="166"/>
      <c r="E386" s="166"/>
      <c r="F386" s="434" t="s">
        <v>2333</v>
      </c>
      <c r="G386" s="636"/>
      <c r="H386" s="689"/>
      <c r="I386" s="168"/>
      <c r="J386" s="169"/>
      <c r="K386" s="170"/>
      <c r="L386" s="595"/>
      <c r="M386" s="598"/>
      <c r="N386" s="173" t="s">
        <v>2810</v>
      </c>
      <c r="O386" s="174"/>
      <c r="P386" s="175"/>
      <c r="Q386" s="176"/>
      <c r="R386" s="176"/>
      <c r="S386" s="176"/>
      <c r="T386" s="176"/>
      <c r="U386" s="177"/>
      <c r="V386" s="175"/>
      <c r="W386" s="178"/>
      <c r="X386" s="177"/>
    </row>
    <row r="387" spans="1:30" ht="16.5" customHeight="1" x14ac:dyDescent="0.15">
      <c r="A387" s="188">
        <v>3</v>
      </c>
      <c r="B387" s="189">
        <v>25</v>
      </c>
      <c r="C387" s="215" t="s">
        <v>931</v>
      </c>
      <c r="D387" s="215" t="s">
        <v>2334</v>
      </c>
      <c r="E387" s="215"/>
      <c r="F387" s="575" t="s">
        <v>2335</v>
      </c>
      <c r="G387" s="635"/>
      <c r="H387" s="687"/>
      <c r="I387" s="190"/>
      <c r="J387" s="140"/>
      <c r="K387" s="191" t="s">
        <v>1925</v>
      </c>
      <c r="L387" s="599"/>
      <c r="M387" s="600"/>
      <c r="N387" s="185"/>
      <c r="O387" s="193"/>
      <c r="P387" s="194"/>
      <c r="Q387" s="195"/>
      <c r="R387" s="196"/>
      <c r="S387" s="196"/>
      <c r="T387" s="196"/>
      <c r="U387" s="197"/>
      <c r="V387" s="198"/>
      <c r="W387" s="199"/>
      <c r="X387" s="197"/>
    </row>
    <row r="388" spans="1:30" ht="16.5" customHeight="1" thickBot="1" x14ac:dyDescent="0.2">
      <c r="A388" s="200"/>
      <c r="B388" s="201"/>
      <c r="C388" s="202"/>
      <c r="D388" s="202"/>
      <c r="E388" s="202"/>
      <c r="F388" s="438"/>
      <c r="G388" s="637"/>
      <c r="H388" s="690"/>
      <c r="I388" s="204"/>
      <c r="J388" s="205"/>
      <c r="K388" s="206"/>
      <c r="L388" s="601"/>
      <c r="M388" s="602"/>
      <c r="N388" s="207"/>
      <c r="O388" s="208"/>
      <c r="P388" s="209"/>
      <c r="Q388" s="210"/>
      <c r="R388" s="210"/>
      <c r="S388" s="210"/>
      <c r="T388" s="210"/>
      <c r="U388" s="211"/>
      <c r="V388" s="209"/>
      <c r="W388" s="212"/>
      <c r="X388" s="211"/>
    </row>
    <row r="389" spans="1:30" ht="16.5" customHeight="1" x14ac:dyDescent="0.15">
      <c r="A389" s="188">
        <v>4</v>
      </c>
      <c r="B389" s="189">
        <v>8</v>
      </c>
      <c r="C389" s="215" t="s">
        <v>931</v>
      </c>
      <c r="D389" s="215" t="s">
        <v>2334</v>
      </c>
      <c r="E389" s="215"/>
      <c r="F389" s="576" t="s">
        <v>2336</v>
      </c>
      <c r="G389" s="636"/>
      <c r="H389" s="691"/>
      <c r="I389" s="155"/>
      <c r="J389" s="156"/>
      <c r="K389" s="191" t="s">
        <v>1925</v>
      </c>
      <c r="L389" s="599"/>
      <c r="M389" s="600"/>
      <c r="N389" s="185"/>
      <c r="O389" s="193"/>
      <c r="P389" s="198"/>
      <c r="Q389" s="196"/>
      <c r="R389" s="196"/>
      <c r="S389" s="196"/>
      <c r="T389" s="196"/>
      <c r="U389" s="197"/>
      <c r="V389" s="198"/>
      <c r="W389" s="199"/>
      <c r="X389" s="197"/>
    </row>
    <row r="390" spans="1:30" ht="16.5" customHeight="1" x14ac:dyDescent="0.15">
      <c r="A390" s="164"/>
      <c r="B390" s="165"/>
      <c r="C390" s="166"/>
      <c r="D390" s="166"/>
      <c r="E390" s="166"/>
      <c r="F390" s="435"/>
      <c r="G390" s="634"/>
      <c r="H390" s="688"/>
      <c r="I390" s="168"/>
      <c r="J390" s="169"/>
      <c r="K390" s="170"/>
      <c r="L390" s="595"/>
      <c r="M390" s="596"/>
      <c r="N390" s="183"/>
      <c r="O390" s="174"/>
      <c r="P390" s="175"/>
      <c r="Q390" s="176"/>
      <c r="R390" s="176"/>
      <c r="S390" s="176"/>
      <c r="T390" s="176"/>
      <c r="U390" s="177"/>
      <c r="V390" s="175"/>
      <c r="W390" s="178"/>
      <c r="X390" s="177"/>
    </row>
    <row r="391" spans="1:30" ht="16.5" customHeight="1" x14ac:dyDescent="0.15">
      <c r="A391" s="194">
        <v>4</v>
      </c>
      <c r="B391" s="214" t="s">
        <v>2337</v>
      </c>
      <c r="C391" s="215" t="s">
        <v>949</v>
      </c>
      <c r="D391" s="152" t="s">
        <v>2321</v>
      </c>
      <c r="E391" s="215">
        <v>15</v>
      </c>
      <c r="F391" s="433" t="s">
        <v>2338</v>
      </c>
      <c r="G391" s="636">
        <v>43241</v>
      </c>
      <c r="H391" s="691">
        <v>43453</v>
      </c>
      <c r="I391" s="139"/>
      <c r="J391" s="140"/>
      <c r="K391" s="181"/>
      <c r="L391" s="599">
        <v>40000</v>
      </c>
      <c r="M391" s="600">
        <v>30000</v>
      </c>
      <c r="N391" s="185">
        <v>-30000</v>
      </c>
      <c r="O391" s="193"/>
      <c r="P391" s="198">
        <v>10000</v>
      </c>
      <c r="Q391" s="196"/>
      <c r="R391" s="196">
        <v>203</v>
      </c>
      <c r="S391" s="196"/>
      <c r="T391" s="196">
        <v>40600</v>
      </c>
      <c r="U391" s="197"/>
      <c r="V391" s="198"/>
      <c r="W391" s="199"/>
      <c r="X391" s="197"/>
      <c r="AC391" s="132">
        <v>50200</v>
      </c>
      <c r="AD391" s="132">
        <v>40000</v>
      </c>
    </row>
    <row r="392" spans="1:30" ht="16.5" customHeight="1" x14ac:dyDescent="0.15">
      <c r="A392" s="164"/>
      <c r="B392" s="165"/>
      <c r="C392" s="166"/>
      <c r="D392" s="166"/>
      <c r="E392" s="166"/>
      <c r="F392" s="435"/>
      <c r="G392" s="634"/>
      <c r="H392" s="688"/>
      <c r="I392" s="168"/>
      <c r="J392" s="169"/>
      <c r="K392" s="170"/>
      <c r="L392" s="595"/>
      <c r="M392" s="596"/>
      <c r="N392" s="183" t="s">
        <v>2810</v>
      </c>
      <c r="O392" s="174"/>
      <c r="P392" s="175"/>
      <c r="Q392" s="176"/>
      <c r="R392" s="176"/>
      <c r="S392" s="176"/>
      <c r="T392" s="176"/>
      <c r="U392" s="177"/>
      <c r="V392" s="175"/>
      <c r="W392" s="178"/>
      <c r="X392" s="177"/>
      <c r="AC392" s="132">
        <v>19200</v>
      </c>
      <c r="AD392" s="132">
        <v>20000</v>
      </c>
    </row>
    <row r="393" spans="1:30" ht="16.5" customHeight="1" x14ac:dyDescent="0.15">
      <c r="A393" s="194">
        <v>5</v>
      </c>
      <c r="B393" s="214" t="s">
        <v>2339</v>
      </c>
      <c r="C393" s="215" t="s">
        <v>931</v>
      </c>
      <c r="D393" s="215" t="s">
        <v>956</v>
      </c>
      <c r="E393" s="215">
        <v>32</v>
      </c>
      <c r="F393" s="457" t="s">
        <v>2340</v>
      </c>
      <c r="G393" s="636">
        <v>43254</v>
      </c>
      <c r="H393" s="691">
        <v>43461</v>
      </c>
      <c r="I393" s="179"/>
      <c r="J393" s="180"/>
      <c r="K393" s="157"/>
      <c r="L393" s="599">
        <v>60000</v>
      </c>
      <c r="M393" s="600">
        <v>50000</v>
      </c>
      <c r="N393" s="185">
        <v>-50000</v>
      </c>
      <c r="O393" s="193"/>
      <c r="P393" s="198">
        <v>10000</v>
      </c>
      <c r="Q393" s="196"/>
      <c r="R393" s="196">
        <v>42</v>
      </c>
      <c r="S393" s="196"/>
      <c r="T393" s="196">
        <v>8400</v>
      </c>
      <c r="U393" s="197"/>
      <c r="V393" s="198"/>
      <c r="W393" s="199"/>
      <c r="X393" s="197"/>
      <c r="AC393" s="132">
        <v>36200</v>
      </c>
      <c r="AD393" s="132">
        <v>20000</v>
      </c>
    </row>
    <row r="394" spans="1:30" ht="16.5" customHeight="1" x14ac:dyDescent="0.15">
      <c r="A394" s="164"/>
      <c r="B394" s="165"/>
      <c r="C394" s="166"/>
      <c r="D394" s="166"/>
      <c r="E394" s="166"/>
      <c r="F394" s="458"/>
      <c r="G394" s="634"/>
      <c r="H394" s="688"/>
      <c r="I394" s="168"/>
      <c r="J394" s="169"/>
      <c r="K394" s="170"/>
      <c r="L394" s="595"/>
      <c r="M394" s="596"/>
      <c r="N394" s="173" t="s">
        <v>2709</v>
      </c>
      <c r="O394" s="193"/>
      <c r="P394" s="175"/>
      <c r="Q394" s="176"/>
      <c r="R394" s="176"/>
      <c r="S394" s="176"/>
      <c r="T394" s="176"/>
      <c r="U394" s="177"/>
      <c r="V394" s="175"/>
      <c r="W394" s="178"/>
      <c r="X394" s="177"/>
      <c r="AC394" s="132">
        <v>25400</v>
      </c>
      <c r="AD394" s="132">
        <v>20000</v>
      </c>
    </row>
    <row r="395" spans="1:30" ht="16.5" customHeight="1" x14ac:dyDescent="0.15">
      <c r="A395" s="194">
        <v>5</v>
      </c>
      <c r="B395" s="214" t="s">
        <v>2341</v>
      </c>
      <c r="C395" s="215" t="s">
        <v>931</v>
      </c>
      <c r="D395" s="215" t="s">
        <v>956</v>
      </c>
      <c r="E395" s="215">
        <v>33</v>
      </c>
      <c r="F395" s="457" t="s">
        <v>2342</v>
      </c>
      <c r="G395" s="636">
        <v>43263</v>
      </c>
      <c r="H395" s="691">
        <v>43571</v>
      </c>
      <c r="I395" s="179"/>
      <c r="J395" s="180"/>
      <c r="K395" s="157"/>
      <c r="L395" s="599">
        <v>60000</v>
      </c>
      <c r="M395" s="600">
        <v>50000</v>
      </c>
      <c r="N395" s="216">
        <v>-50000</v>
      </c>
      <c r="O395" s="217"/>
      <c r="P395" s="218">
        <v>10000</v>
      </c>
      <c r="Q395" s="196"/>
      <c r="R395" s="196">
        <v>24</v>
      </c>
      <c r="S395" s="196"/>
      <c r="T395" s="196">
        <v>4800</v>
      </c>
      <c r="U395" s="197"/>
      <c r="V395" s="198">
        <v>64368</v>
      </c>
      <c r="W395" s="199">
        <v>432</v>
      </c>
      <c r="X395" s="197"/>
      <c r="AC395" s="132">
        <v>10400</v>
      </c>
      <c r="AD395" s="132">
        <v>20000</v>
      </c>
    </row>
    <row r="396" spans="1:30" ht="16.5" customHeight="1" x14ac:dyDescent="0.15">
      <c r="A396" s="164"/>
      <c r="B396" s="165"/>
      <c r="C396" s="166"/>
      <c r="D396" s="166"/>
      <c r="E396" s="166"/>
      <c r="F396" s="435"/>
      <c r="G396" s="634"/>
      <c r="H396" s="688"/>
      <c r="I396" s="168"/>
      <c r="J396" s="169"/>
      <c r="K396" s="170"/>
      <c r="L396" s="595"/>
      <c r="M396" s="596"/>
      <c r="N396" s="173" t="s">
        <v>2810</v>
      </c>
      <c r="O396" s="220"/>
      <c r="P396" s="171"/>
      <c r="Q396" s="176"/>
      <c r="R396" s="176"/>
      <c r="S396" s="172"/>
      <c r="T396" s="176"/>
      <c r="U396" s="177"/>
      <c r="V396" s="175"/>
      <c r="W396" s="178"/>
      <c r="X396" s="177"/>
      <c r="AC396" s="132">
        <v>45800</v>
      </c>
      <c r="AD396" s="132">
        <v>20000</v>
      </c>
    </row>
    <row r="397" spans="1:30" ht="16.5" customHeight="1" x14ac:dyDescent="0.15">
      <c r="A397" s="150">
        <v>5</v>
      </c>
      <c r="B397" s="151" t="s">
        <v>2343</v>
      </c>
      <c r="C397" s="215" t="s">
        <v>931</v>
      </c>
      <c r="D397" s="152" t="s">
        <v>2321</v>
      </c>
      <c r="E397" s="152">
        <v>16</v>
      </c>
      <c r="F397" s="436" t="s">
        <v>2344</v>
      </c>
      <c r="G397" s="635">
        <v>43270</v>
      </c>
      <c r="H397" s="687">
        <v>43453</v>
      </c>
      <c r="I397" s="155"/>
      <c r="J397" s="156"/>
      <c r="K397" s="157"/>
      <c r="L397" s="593">
        <v>20000</v>
      </c>
      <c r="M397" s="594">
        <v>10000</v>
      </c>
      <c r="N397" s="158">
        <v>-10000</v>
      </c>
      <c r="O397" s="193"/>
      <c r="P397" s="160">
        <v>10000</v>
      </c>
      <c r="Q397" s="161"/>
      <c r="R397" s="161">
        <v>132</v>
      </c>
      <c r="S397" s="161"/>
      <c r="T397" s="161">
        <v>26400</v>
      </c>
      <c r="U397" s="162"/>
      <c r="V397" s="160"/>
      <c r="W397" s="163"/>
      <c r="X397" s="162"/>
      <c r="AC397" s="132">
        <v>38600</v>
      </c>
    </row>
    <row r="398" spans="1:30" ht="16.5" customHeight="1" x14ac:dyDescent="0.15">
      <c r="A398" s="164"/>
      <c r="B398" s="165"/>
      <c r="C398" s="166"/>
      <c r="D398" s="166"/>
      <c r="E398" s="166"/>
      <c r="F398" s="434"/>
      <c r="G398" s="634"/>
      <c r="H398" s="688"/>
      <c r="I398" s="168"/>
      <c r="J398" s="169"/>
      <c r="K398" s="170"/>
      <c r="L398" s="595"/>
      <c r="M398" s="596"/>
      <c r="N398" s="183" t="s">
        <v>2810</v>
      </c>
      <c r="O398" s="174"/>
      <c r="P398" s="175"/>
      <c r="Q398" s="176"/>
      <c r="R398" s="176"/>
      <c r="S398" s="176"/>
      <c r="T398" s="176"/>
      <c r="U398" s="177"/>
      <c r="V398" s="175"/>
      <c r="W398" s="178"/>
      <c r="X398" s="177"/>
      <c r="AC398" s="132">
        <v>57200</v>
      </c>
      <c r="AD398" s="132">
        <v>20000</v>
      </c>
    </row>
    <row r="399" spans="1:30" ht="16.5" customHeight="1" x14ac:dyDescent="0.15">
      <c r="A399" s="150">
        <v>5</v>
      </c>
      <c r="B399" s="151" t="s">
        <v>2343</v>
      </c>
      <c r="C399" s="152" t="s">
        <v>926</v>
      </c>
      <c r="D399" s="152" t="s">
        <v>2321</v>
      </c>
      <c r="E399" s="152">
        <v>17</v>
      </c>
      <c r="F399" s="436" t="s">
        <v>2684</v>
      </c>
      <c r="G399" s="635">
        <v>43270</v>
      </c>
      <c r="H399" s="692">
        <v>43453</v>
      </c>
      <c r="I399" s="179"/>
      <c r="J399" s="180"/>
      <c r="K399" s="181"/>
      <c r="L399" s="593">
        <v>20000</v>
      </c>
      <c r="M399" s="594">
        <v>10000</v>
      </c>
      <c r="N399" s="158">
        <v>-10000</v>
      </c>
      <c r="O399" s="217"/>
      <c r="P399" s="160">
        <v>10000</v>
      </c>
      <c r="Q399" s="161"/>
      <c r="R399" s="161">
        <v>52</v>
      </c>
      <c r="S399" s="161"/>
      <c r="T399" s="161">
        <v>10400</v>
      </c>
      <c r="U399" s="162"/>
      <c r="V399" s="160"/>
      <c r="W399" s="163"/>
      <c r="X399" s="162"/>
      <c r="AC399" s="132">
        <v>38400</v>
      </c>
      <c r="AD399" s="132">
        <v>40000</v>
      </c>
    </row>
    <row r="400" spans="1:30" ht="16.5" customHeight="1" x14ac:dyDescent="0.15">
      <c r="A400" s="222"/>
      <c r="B400" s="214"/>
      <c r="C400" s="215"/>
      <c r="D400" s="215"/>
      <c r="E400" s="215"/>
      <c r="F400" s="433"/>
      <c r="G400" s="636"/>
      <c r="H400" s="689"/>
      <c r="I400" s="223"/>
      <c r="J400" s="169"/>
      <c r="K400" s="170"/>
      <c r="L400" s="599"/>
      <c r="M400" s="600"/>
      <c r="N400" s="185" t="s">
        <v>2810</v>
      </c>
      <c r="O400" s="193"/>
      <c r="P400" s="198"/>
      <c r="Q400" s="196"/>
      <c r="R400" s="196"/>
      <c r="S400" s="196"/>
      <c r="T400" s="196"/>
      <c r="U400" s="197"/>
      <c r="V400" s="198"/>
      <c r="W400" s="199"/>
      <c r="X400" s="197"/>
      <c r="AD400" s="132">
        <v>40000</v>
      </c>
    </row>
    <row r="401" spans="1:30" ht="16.5" customHeight="1" x14ac:dyDescent="0.15">
      <c r="A401" s="150">
        <v>6</v>
      </c>
      <c r="B401" s="151" t="s">
        <v>2345</v>
      </c>
      <c r="C401" s="152" t="s">
        <v>931</v>
      </c>
      <c r="D401" s="152" t="s">
        <v>2346</v>
      </c>
      <c r="E401" s="152">
        <v>51</v>
      </c>
      <c r="F401" s="574" t="s">
        <v>2347</v>
      </c>
      <c r="G401" s="635">
        <v>43283</v>
      </c>
      <c r="H401" s="692">
        <v>43252</v>
      </c>
      <c r="I401" s="179" t="s">
        <v>933</v>
      </c>
      <c r="J401" s="180" t="s">
        <v>933</v>
      </c>
      <c r="K401" s="224"/>
      <c r="L401" s="593">
        <v>60000</v>
      </c>
      <c r="M401" s="594">
        <v>50000</v>
      </c>
      <c r="N401" s="158">
        <v>-50000</v>
      </c>
      <c r="O401" s="159"/>
      <c r="P401" s="160">
        <v>10000</v>
      </c>
      <c r="Q401" s="161"/>
      <c r="R401" s="161">
        <v>26</v>
      </c>
      <c r="S401" s="161"/>
      <c r="T401" s="161">
        <v>5200</v>
      </c>
      <c r="U401" s="162"/>
      <c r="V401" s="160">
        <v>65200</v>
      </c>
      <c r="W401" s="163"/>
      <c r="X401" s="162">
        <v>15200</v>
      </c>
      <c r="AD401" s="132">
        <v>60000</v>
      </c>
    </row>
    <row r="402" spans="1:30" ht="16.5" customHeight="1" x14ac:dyDescent="0.15">
      <c r="A402" s="164"/>
      <c r="B402" s="165"/>
      <c r="C402" s="166"/>
      <c r="D402" s="166"/>
      <c r="E402" s="166"/>
      <c r="F402" s="435"/>
      <c r="G402" s="634"/>
      <c r="H402" s="688"/>
      <c r="I402" s="168"/>
      <c r="J402" s="169"/>
      <c r="K402" s="170"/>
      <c r="L402" s="595"/>
      <c r="M402" s="596"/>
      <c r="N402" s="173" t="s">
        <v>2709</v>
      </c>
      <c r="O402" s="174"/>
      <c r="P402" s="175"/>
      <c r="Q402" s="176"/>
      <c r="R402" s="176"/>
      <c r="S402" s="176"/>
      <c r="T402" s="176"/>
      <c r="U402" s="177"/>
      <c r="V402" s="175"/>
      <c r="W402" s="178"/>
      <c r="X402" s="177"/>
      <c r="AC402" s="132">
        <f>SUM(AC391:AC401)</f>
        <v>321400</v>
      </c>
      <c r="AD402" s="132">
        <f>SUM(AD391:AD401)</f>
        <v>300000</v>
      </c>
    </row>
    <row r="403" spans="1:30" ht="16.5" customHeight="1" x14ac:dyDescent="0.15">
      <c r="A403" s="150">
        <v>6</v>
      </c>
      <c r="B403" s="151" t="s">
        <v>2348</v>
      </c>
      <c r="C403" s="152" t="s">
        <v>971</v>
      </c>
      <c r="D403" s="152" t="s">
        <v>2321</v>
      </c>
      <c r="E403" s="152">
        <v>18</v>
      </c>
      <c r="F403" s="436" t="s">
        <v>2654</v>
      </c>
      <c r="G403" s="635">
        <v>43289</v>
      </c>
      <c r="H403" s="687">
        <v>43451</v>
      </c>
      <c r="I403" s="179"/>
      <c r="J403" s="180"/>
      <c r="K403" s="181"/>
      <c r="L403" s="593">
        <v>20000</v>
      </c>
      <c r="M403" s="594">
        <v>60000</v>
      </c>
      <c r="N403" s="185">
        <v>-60000</v>
      </c>
      <c r="O403" s="159"/>
      <c r="P403" s="160">
        <v>10000</v>
      </c>
      <c r="Q403" s="161"/>
      <c r="R403" s="161">
        <v>172</v>
      </c>
      <c r="S403" s="161"/>
      <c r="T403" s="161">
        <v>34400</v>
      </c>
      <c r="U403" s="162"/>
      <c r="V403" s="160"/>
      <c r="W403" s="163"/>
      <c r="X403" s="162"/>
    </row>
    <row r="404" spans="1:30" ht="16.5" customHeight="1" x14ac:dyDescent="0.15">
      <c r="A404" s="164"/>
      <c r="B404" s="165"/>
      <c r="C404" s="166"/>
      <c r="D404" s="166"/>
      <c r="E404" s="166"/>
      <c r="F404" s="435"/>
      <c r="G404" s="634"/>
      <c r="H404" s="688"/>
      <c r="I404" s="168"/>
      <c r="J404" s="169"/>
      <c r="K404" s="226" t="s">
        <v>1557</v>
      </c>
      <c r="L404" s="595">
        <v>50000</v>
      </c>
      <c r="M404" s="596"/>
      <c r="N404" s="183" t="s">
        <v>2810</v>
      </c>
      <c r="O404" s="174"/>
      <c r="P404" s="175"/>
      <c r="Q404" s="176"/>
      <c r="R404" s="176"/>
      <c r="S404" s="176"/>
      <c r="T404" s="176"/>
      <c r="U404" s="177"/>
      <c r="V404" s="175"/>
      <c r="W404" s="178"/>
      <c r="X404" s="177"/>
    </row>
    <row r="405" spans="1:30" ht="16.5" customHeight="1" x14ac:dyDescent="0.15">
      <c r="A405" s="150">
        <v>6</v>
      </c>
      <c r="B405" s="151" t="s">
        <v>2349</v>
      </c>
      <c r="C405" s="152" t="s">
        <v>926</v>
      </c>
      <c r="D405" s="152" t="s">
        <v>2350</v>
      </c>
      <c r="E405" s="152">
        <v>34</v>
      </c>
      <c r="F405" s="456" t="s">
        <v>2351</v>
      </c>
      <c r="G405" s="635">
        <v>43304</v>
      </c>
      <c r="H405" s="687">
        <v>43488</v>
      </c>
      <c r="I405" s="179"/>
      <c r="J405" s="180"/>
      <c r="K405" s="181"/>
      <c r="L405" s="593">
        <v>60000</v>
      </c>
      <c r="M405" s="594">
        <v>50000</v>
      </c>
      <c r="N405" s="185">
        <v>-50000</v>
      </c>
      <c r="O405" s="159"/>
      <c r="P405" s="160">
        <v>10000</v>
      </c>
      <c r="Q405" s="161"/>
      <c r="R405" s="161">
        <v>14</v>
      </c>
      <c r="S405" s="161"/>
      <c r="T405" s="161">
        <v>2800</v>
      </c>
      <c r="U405" s="162"/>
      <c r="V405" s="160"/>
      <c r="W405" s="163"/>
      <c r="X405" s="162"/>
      <c r="AC405" s="132">
        <v>621400</v>
      </c>
    </row>
    <row r="406" spans="1:30" ht="16.5" customHeight="1" x14ac:dyDescent="0.15">
      <c r="A406" s="164"/>
      <c r="B406" s="165"/>
      <c r="C406" s="166"/>
      <c r="D406" s="166"/>
      <c r="E406" s="166"/>
      <c r="F406" s="435"/>
      <c r="G406" s="634"/>
      <c r="H406" s="688"/>
      <c r="I406" s="168"/>
      <c r="J406" s="169"/>
      <c r="K406" s="170"/>
      <c r="L406" s="595"/>
      <c r="M406" s="596"/>
      <c r="N406" s="183" t="s">
        <v>2810</v>
      </c>
      <c r="O406" s="174"/>
      <c r="P406" s="175"/>
      <c r="Q406" s="176"/>
      <c r="R406" s="176"/>
      <c r="S406" s="176"/>
      <c r="T406" s="176"/>
      <c r="U406" s="177"/>
      <c r="V406" s="175"/>
      <c r="W406" s="178"/>
      <c r="X406" s="177"/>
    </row>
    <row r="407" spans="1:30" ht="16.5" customHeight="1" x14ac:dyDescent="0.15">
      <c r="A407" s="150">
        <v>6</v>
      </c>
      <c r="B407" s="151" t="s">
        <v>2352</v>
      </c>
      <c r="C407" s="152" t="s">
        <v>940</v>
      </c>
      <c r="D407" s="152" t="s">
        <v>64</v>
      </c>
      <c r="E407" s="152">
        <v>19</v>
      </c>
      <c r="F407" s="436" t="s">
        <v>2353</v>
      </c>
      <c r="G407" s="635">
        <v>43311</v>
      </c>
      <c r="H407" s="687">
        <v>43287</v>
      </c>
      <c r="I407" s="179"/>
      <c r="J407" s="180"/>
      <c r="K407" s="338"/>
      <c r="L407" s="593">
        <v>40000</v>
      </c>
      <c r="M407" s="594">
        <v>30000</v>
      </c>
      <c r="N407" s="158">
        <v>-30000</v>
      </c>
      <c r="O407" s="159"/>
      <c r="P407" s="160">
        <v>10000</v>
      </c>
      <c r="Q407" s="161"/>
      <c r="R407" s="161">
        <v>317</v>
      </c>
      <c r="S407" s="161"/>
      <c r="T407" s="161">
        <v>63400</v>
      </c>
      <c r="U407" s="162"/>
      <c r="V407" s="160"/>
      <c r="W407" s="163"/>
      <c r="X407" s="162"/>
    </row>
    <row r="408" spans="1:30" ht="16.5" customHeight="1" x14ac:dyDescent="0.15">
      <c r="A408" s="194"/>
      <c r="B408" s="214"/>
      <c r="C408" s="215"/>
      <c r="D408" s="215"/>
      <c r="E408" s="215"/>
      <c r="F408" s="433" t="s">
        <v>2354</v>
      </c>
      <c r="G408" s="636"/>
      <c r="H408" s="689"/>
      <c r="I408" s="223"/>
      <c r="J408" s="229"/>
      <c r="K408" s="339"/>
      <c r="L408" s="599"/>
      <c r="M408" s="600"/>
      <c r="N408" s="185" t="s">
        <v>2709</v>
      </c>
      <c r="O408" s="193"/>
      <c r="P408" s="198"/>
      <c r="Q408" s="196"/>
      <c r="R408" s="196"/>
      <c r="S408" s="196"/>
      <c r="T408" s="196"/>
      <c r="U408" s="197"/>
      <c r="V408" s="198"/>
      <c r="W408" s="199"/>
      <c r="X408" s="197"/>
    </row>
    <row r="409" spans="1:30" ht="16.5" customHeight="1" x14ac:dyDescent="0.15">
      <c r="A409" s="164"/>
      <c r="B409" s="165"/>
      <c r="C409" s="166"/>
      <c r="D409" s="166"/>
      <c r="E409" s="166"/>
      <c r="F409" s="434" t="s">
        <v>2355</v>
      </c>
      <c r="G409" s="634"/>
      <c r="H409" s="688"/>
      <c r="I409" s="168"/>
      <c r="J409" s="169"/>
      <c r="K409" s="170"/>
      <c r="L409" s="595"/>
      <c r="M409" s="596"/>
      <c r="N409" s="183"/>
      <c r="O409" s="174"/>
      <c r="P409" s="175"/>
      <c r="Q409" s="176"/>
      <c r="R409" s="176"/>
      <c r="S409" s="176"/>
      <c r="T409" s="176"/>
      <c r="U409" s="177"/>
      <c r="V409" s="175"/>
      <c r="W409" s="178"/>
      <c r="X409" s="177"/>
    </row>
    <row r="410" spans="1:30" ht="16.5" customHeight="1" x14ac:dyDescent="0.15">
      <c r="A410" s="150">
        <v>7</v>
      </c>
      <c r="B410" s="151" t="s">
        <v>2356</v>
      </c>
      <c r="C410" s="152" t="s">
        <v>931</v>
      </c>
      <c r="D410" s="152" t="s">
        <v>89</v>
      </c>
      <c r="E410" s="152">
        <v>35</v>
      </c>
      <c r="F410" s="456" t="s">
        <v>2357</v>
      </c>
      <c r="G410" s="635">
        <v>43319</v>
      </c>
      <c r="H410" s="687">
        <v>43291</v>
      </c>
      <c r="I410" s="179"/>
      <c r="J410" s="180"/>
      <c r="K410" s="184"/>
      <c r="L410" s="593">
        <v>20000</v>
      </c>
      <c r="M410" s="594">
        <v>10000</v>
      </c>
      <c r="N410" s="185">
        <v>-10000</v>
      </c>
      <c r="O410" s="159"/>
      <c r="P410" s="160">
        <v>10000</v>
      </c>
      <c r="Q410" s="161"/>
      <c r="R410" s="161">
        <v>9</v>
      </c>
      <c r="S410" s="161"/>
      <c r="T410" s="161">
        <v>1800</v>
      </c>
      <c r="U410" s="162"/>
      <c r="V410" s="160"/>
      <c r="W410" s="163"/>
      <c r="X410" s="162"/>
    </row>
    <row r="411" spans="1:30" ht="16.5" customHeight="1" x14ac:dyDescent="0.15">
      <c r="A411" s="194"/>
      <c r="B411" s="214"/>
      <c r="C411" s="215"/>
      <c r="D411" s="215"/>
      <c r="E411" s="215"/>
      <c r="F411" s="441"/>
      <c r="G411" s="636"/>
      <c r="H411" s="689"/>
      <c r="I411" s="168"/>
      <c r="J411" s="169"/>
      <c r="K411" s="182"/>
      <c r="L411" s="599"/>
      <c r="M411" s="600"/>
      <c r="N411" s="173" t="s">
        <v>2709</v>
      </c>
      <c r="O411" s="193"/>
      <c r="P411" s="198"/>
      <c r="Q411" s="196"/>
      <c r="R411" s="196"/>
      <c r="S411" s="196"/>
      <c r="T411" s="196"/>
      <c r="U411" s="197"/>
      <c r="V411" s="198"/>
      <c r="W411" s="199"/>
      <c r="X411" s="197"/>
    </row>
    <row r="412" spans="1:30" ht="16.5" customHeight="1" x14ac:dyDescent="0.15">
      <c r="A412" s="150">
        <v>7</v>
      </c>
      <c r="B412" s="151" t="s">
        <v>2358</v>
      </c>
      <c r="C412" s="152" t="s">
        <v>931</v>
      </c>
      <c r="D412" s="152" t="s">
        <v>2321</v>
      </c>
      <c r="E412" s="152">
        <v>20</v>
      </c>
      <c r="F412" s="436" t="s">
        <v>2359</v>
      </c>
      <c r="G412" s="635">
        <v>43326</v>
      </c>
      <c r="H412" s="687">
        <v>43453</v>
      </c>
      <c r="I412" s="179"/>
      <c r="J412" s="180"/>
      <c r="K412" s="338"/>
      <c r="L412" s="593">
        <v>40000</v>
      </c>
      <c r="M412" s="594">
        <v>30000</v>
      </c>
      <c r="N412" s="158">
        <v>-30000</v>
      </c>
      <c r="O412" s="159"/>
      <c r="P412" s="160">
        <v>10000</v>
      </c>
      <c r="Q412" s="161"/>
      <c r="R412" s="161">
        <v>493</v>
      </c>
      <c r="S412" s="161"/>
      <c r="T412" s="161"/>
      <c r="U412" s="162"/>
      <c r="V412" s="160"/>
      <c r="W412" s="163"/>
      <c r="X412" s="162"/>
    </row>
    <row r="413" spans="1:30" ht="16.5" customHeight="1" x14ac:dyDescent="0.15">
      <c r="A413" s="194"/>
      <c r="B413" s="214"/>
      <c r="C413" s="215"/>
      <c r="D413" s="215"/>
      <c r="E413" s="215"/>
      <c r="F413" s="433" t="s">
        <v>2360</v>
      </c>
      <c r="G413" s="636"/>
      <c r="H413" s="689"/>
      <c r="I413" s="168"/>
      <c r="J413" s="169"/>
      <c r="K413" s="224"/>
      <c r="L413" s="599"/>
      <c r="M413" s="600"/>
      <c r="N413" s="183" t="s">
        <v>2810</v>
      </c>
      <c r="O413" s="193"/>
      <c r="P413" s="198"/>
      <c r="Q413" s="196"/>
      <c r="R413" s="196"/>
      <c r="S413" s="196"/>
      <c r="T413" s="196"/>
      <c r="U413" s="197"/>
      <c r="V413" s="198"/>
      <c r="W413" s="199"/>
      <c r="X413" s="197"/>
    </row>
    <row r="414" spans="1:30" ht="16.5" customHeight="1" x14ac:dyDescent="0.15">
      <c r="A414" s="150">
        <v>8</v>
      </c>
      <c r="B414" s="151">
        <v>5</v>
      </c>
      <c r="C414" s="152" t="s">
        <v>926</v>
      </c>
      <c r="D414" s="152" t="s">
        <v>2321</v>
      </c>
      <c r="E414" s="152">
        <v>21</v>
      </c>
      <c r="F414" s="436" t="s">
        <v>2361</v>
      </c>
      <c r="G414" s="635">
        <v>43348</v>
      </c>
      <c r="H414" s="687">
        <v>43453</v>
      </c>
      <c r="I414" s="179"/>
      <c r="J414" s="180"/>
      <c r="K414" s="181"/>
      <c r="L414" s="593">
        <v>20000</v>
      </c>
      <c r="M414" s="594">
        <v>10000</v>
      </c>
      <c r="N414" s="158">
        <v>-10000</v>
      </c>
      <c r="O414" s="159"/>
      <c r="P414" s="160">
        <v>10000</v>
      </c>
      <c r="Q414" s="161"/>
      <c r="R414" s="161">
        <v>232</v>
      </c>
      <c r="S414" s="161"/>
      <c r="T414" s="161">
        <v>46400</v>
      </c>
      <c r="U414" s="162"/>
      <c r="V414" s="160"/>
      <c r="W414" s="163"/>
      <c r="X414" s="162"/>
    </row>
    <row r="415" spans="1:30" ht="16.5" customHeight="1" x14ac:dyDescent="0.15">
      <c r="A415" s="164"/>
      <c r="B415" s="165"/>
      <c r="C415" s="166"/>
      <c r="D415" s="166"/>
      <c r="E415" s="166"/>
      <c r="F415" s="435"/>
      <c r="G415" s="634"/>
      <c r="H415" s="688"/>
      <c r="I415" s="168"/>
      <c r="J415" s="169"/>
      <c r="K415" s="170"/>
      <c r="L415" s="595"/>
      <c r="M415" s="596"/>
      <c r="N415" s="183" t="s">
        <v>2810</v>
      </c>
      <c r="O415" s="174"/>
      <c r="P415" s="175"/>
      <c r="Q415" s="176"/>
      <c r="R415" s="176"/>
      <c r="S415" s="176"/>
      <c r="T415" s="176"/>
      <c r="U415" s="177"/>
      <c r="V415" s="175"/>
      <c r="W415" s="178"/>
      <c r="X415" s="177"/>
    </row>
    <row r="416" spans="1:30" ht="16.5" customHeight="1" x14ac:dyDescent="0.15">
      <c r="A416" s="150">
        <v>8</v>
      </c>
      <c r="B416" s="151" t="s">
        <v>2362</v>
      </c>
      <c r="C416" s="152" t="s">
        <v>989</v>
      </c>
      <c r="D416" s="152" t="s">
        <v>2363</v>
      </c>
      <c r="E416" s="152">
        <v>36</v>
      </c>
      <c r="F416" s="456" t="s">
        <v>2364</v>
      </c>
      <c r="G416" s="635">
        <v>43368</v>
      </c>
      <c r="H416" s="687">
        <v>43475</v>
      </c>
      <c r="I416" s="179"/>
      <c r="J416" s="180"/>
      <c r="K416" s="181"/>
      <c r="L416" s="593">
        <v>60000</v>
      </c>
      <c r="M416" s="594">
        <v>50000</v>
      </c>
      <c r="N416" s="158">
        <v>-50000</v>
      </c>
      <c r="O416" s="159"/>
      <c r="P416" s="160">
        <v>10000</v>
      </c>
      <c r="Q416" s="161"/>
      <c r="R416" s="161">
        <v>14</v>
      </c>
      <c r="S416" s="161"/>
      <c r="T416" s="161">
        <v>2800</v>
      </c>
      <c r="U416" s="162"/>
      <c r="V416" s="160"/>
      <c r="W416" s="163"/>
      <c r="X416" s="162"/>
    </row>
    <row r="417" spans="1:24" ht="16.5" customHeight="1" x14ac:dyDescent="0.15">
      <c r="A417" s="194"/>
      <c r="B417" s="214"/>
      <c r="C417" s="215"/>
      <c r="D417" s="215"/>
      <c r="E417" s="215"/>
      <c r="F417" s="441"/>
      <c r="G417" s="636"/>
      <c r="H417" s="689"/>
      <c r="I417" s="168"/>
      <c r="J417" s="225"/>
      <c r="K417" s="170"/>
      <c r="L417" s="599"/>
      <c r="M417" s="600"/>
      <c r="N417" s="173" t="s">
        <v>2810</v>
      </c>
      <c r="O417" s="193"/>
      <c r="P417" s="198"/>
      <c r="Q417" s="196"/>
      <c r="R417" s="196"/>
      <c r="S417" s="196"/>
      <c r="T417" s="196"/>
      <c r="U417" s="197"/>
      <c r="V417" s="198"/>
      <c r="W417" s="199"/>
      <c r="X417" s="197"/>
    </row>
    <row r="418" spans="1:24" ht="16.5" customHeight="1" x14ac:dyDescent="0.15">
      <c r="A418" s="150">
        <v>9</v>
      </c>
      <c r="B418" s="151" t="s">
        <v>2365</v>
      </c>
      <c r="C418" s="152" t="s">
        <v>989</v>
      </c>
      <c r="D418" s="152" t="s">
        <v>993</v>
      </c>
      <c r="E418" s="152">
        <v>25</v>
      </c>
      <c r="F418" s="436" t="s">
        <v>2366</v>
      </c>
      <c r="G418" s="635">
        <v>43388</v>
      </c>
      <c r="H418" s="687">
        <v>43388</v>
      </c>
      <c r="I418" s="179"/>
      <c r="J418" s="180"/>
      <c r="K418" s="338"/>
      <c r="L418" s="593">
        <v>40000</v>
      </c>
      <c r="M418" s="594">
        <v>30000</v>
      </c>
      <c r="N418" s="158">
        <v>-30000</v>
      </c>
      <c r="O418" s="159"/>
      <c r="P418" s="160">
        <v>10000</v>
      </c>
      <c r="Q418" s="161"/>
      <c r="R418" s="161">
        <v>196</v>
      </c>
      <c r="S418" s="161"/>
      <c r="T418" s="161">
        <v>39200</v>
      </c>
      <c r="U418" s="162"/>
      <c r="V418" s="160">
        <v>39200</v>
      </c>
      <c r="W418" s="163"/>
      <c r="X418" s="162"/>
    </row>
    <row r="419" spans="1:24" ht="16.5" customHeight="1" x14ac:dyDescent="0.15">
      <c r="A419" s="164"/>
      <c r="B419" s="165"/>
      <c r="C419" s="166"/>
      <c r="D419" s="166"/>
      <c r="E419" s="166"/>
      <c r="F419" s="434"/>
      <c r="G419" s="634"/>
      <c r="H419" s="693">
        <v>43453</v>
      </c>
      <c r="I419" s="168"/>
      <c r="J419" s="169"/>
      <c r="K419" s="170"/>
      <c r="L419" s="595"/>
      <c r="M419" s="596"/>
      <c r="N419" s="183" t="s">
        <v>2810</v>
      </c>
      <c r="O419" s="174"/>
      <c r="P419" s="175"/>
      <c r="Q419" s="176"/>
      <c r="R419" s="176"/>
      <c r="S419" s="176"/>
      <c r="T419" s="176"/>
      <c r="U419" s="177"/>
      <c r="V419" s="175"/>
      <c r="W419" s="178"/>
      <c r="X419" s="177"/>
    </row>
    <row r="420" spans="1:24" ht="16.5" customHeight="1" x14ac:dyDescent="0.15">
      <c r="A420" s="227">
        <v>9</v>
      </c>
      <c r="B420" s="228" t="s">
        <v>2367</v>
      </c>
      <c r="C420" s="152" t="s">
        <v>2368</v>
      </c>
      <c r="D420" s="152" t="s">
        <v>2369</v>
      </c>
      <c r="E420" s="152"/>
      <c r="F420" s="575" t="s">
        <v>1910</v>
      </c>
      <c r="G420" s="635">
        <v>43395</v>
      </c>
      <c r="H420" s="694"/>
      <c r="I420" s="139"/>
      <c r="J420" s="140"/>
      <c r="K420" s="191" t="s">
        <v>1925</v>
      </c>
      <c r="L420" s="593"/>
      <c r="M420" s="594"/>
      <c r="N420" s="158"/>
      <c r="O420" s="159"/>
      <c r="P420" s="160"/>
      <c r="Q420" s="161"/>
      <c r="R420" s="161"/>
      <c r="S420" s="161"/>
      <c r="T420" s="161"/>
      <c r="U420" s="162"/>
      <c r="V420" s="160"/>
      <c r="W420" s="163"/>
      <c r="X420" s="162"/>
    </row>
    <row r="421" spans="1:24" ht="16.5" customHeight="1" x14ac:dyDescent="0.15">
      <c r="A421" s="164"/>
      <c r="B421" s="165"/>
      <c r="C421" s="166"/>
      <c r="D421" s="166"/>
      <c r="E421" s="166"/>
      <c r="F421" s="435"/>
      <c r="G421" s="634"/>
      <c r="H421" s="688"/>
      <c r="I421" s="168"/>
      <c r="J421" s="169"/>
      <c r="K421" s="170"/>
      <c r="L421" s="599"/>
      <c r="M421" s="600"/>
      <c r="N421" s="183"/>
      <c r="O421" s="193"/>
      <c r="P421" s="198"/>
      <c r="Q421" s="196"/>
      <c r="R421" s="196"/>
      <c r="S421" s="196"/>
      <c r="T421" s="196"/>
      <c r="U421" s="197"/>
      <c r="V421" s="198"/>
      <c r="W421" s="199"/>
      <c r="X421" s="197"/>
    </row>
    <row r="422" spans="1:24" ht="16.5" customHeight="1" x14ac:dyDescent="0.15">
      <c r="A422" s="150">
        <v>10</v>
      </c>
      <c r="B422" s="151" t="s">
        <v>2370</v>
      </c>
      <c r="C422" s="152" t="s">
        <v>997</v>
      </c>
      <c r="D422" s="152" t="s">
        <v>2371</v>
      </c>
      <c r="E422" s="152">
        <v>22</v>
      </c>
      <c r="F422" s="436" t="s">
        <v>2372</v>
      </c>
      <c r="G422" s="635">
        <v>43410</v>
      </c>
      <c r="H422" s="687">
        <v>43453</v>
      </c>
      <c r="I422" s="179"/>
      <c r="J422" s="180"/>
      <c r="K422" s="157"/>
      <c r="L422" s="593">
        <v>40000</v>
      </c>
      <c r="M422" s="594">
        <v>30000</v>
      </c>
      <c r="N422" s="158">
        <v>-30000</v>
      </c>
      <c r="O422" s="159"/>
      <c r="P422" s="160">
        <v>10000</v>
      </c>
      <c r="Q422" s="161"/>
      <c r="R422" s="161">
        <v>269</v>
      </c>
      <c r="S422" s="161"/>
      <c r="T422" s="161">
        <v>53800</v>
      </c>
      <c r="U422" s="162"/>
      <c r="V422" s="160"/>
      <c r="W422" s="163"/>
      <c r="X422" s="162"/>
    </row>
    <row r="423" spans="1:24" ht="16.5" customHeight="1" x14ac:dyDescent="0.15">
      <c r="A423" s="164"/>
      <c r="B423" s="165"/>
      <c r="C423" s="166"/>
      <c r="D423" s="166"/>
      <c r="E423" s="166"/>
      <c r="F423" s="435"/>
      <c r="G423" s="634"/>
      <c r="H423" s="688"/>
      <c r="I423" s="168"/>
      <c r="J423" s="169"/>
      <c r="K423" s="170"/>
      <c r="L423" s="595"/>
      <c r="M423" s="596"/>
      <c r="N423" s="183" t="s">
        <v>2810</v>
      </c>
      <c r="O423" s="174"/>
      <c r="P423" s="175"/>
      <c r="Q423" s="176"/>
      <c r="R423" s="176"/>
      <c r="S423" s="176"/>
      <c r="T423" s="176"/>
      <c r="U423" s="177"/>
      <c r="V423" s="175"/>
      <c r="W423" s="178"/>
      <c r="X423" s="177"/>
    </row>
    <row r="424" spans="1:24" ht="16.5" customHeight="1" x14ac:dyDescent="0.15">
      <c r="A424" s="150">
        <v>10</v>
      </c>
      <c r="B424" s="151">
        <v>8</v>
      </c>
      <c r="C424" s="152" t="s">
        <v>931</v>
      </c>
      <c r="D424" s="152" t="s">
        <v>2363</v>
      </c>
      <c r="E424" s="152">
        <v>37</v>
      </c>
      <c r="F424" s="456" t="s">
        <v>2373</v>
      </c>
      <c r="G424" s="635">
        <v>43412</v>
      </c>
      <c r="H424" s="687">
        <v>43391</v>
      </c>
      <c r="I424" s="179"/>
      <c r="J424" s="180"/>
      <c r="K424" s="181"/>
      <c r="L424" s="593">
        <v>20000</v>
      </c>
      <c r="M424" s="594">
        <v>10000</v>
      </c>
      <c r="N424" s="158">
        <v>-10000</v>
      </c>
      <c r="O424" s="159"/>
      <c r="P424" s="160">
        <v>10000</v>
      </c>
      <c r="Q424" s="161"/>
      <c r="R424" s="161">
        <v>38</v>
      </c>
      <c r="S424" s="161"/>
      <c r="T424" s="161">
        <v>7600</v>
      </c>
      <c r="U424" s="162"/>
      <c r="V424" s="160"/>
      <c r="W424" s="163"/>
      <c r="X424" s="162"/>
    </row>
    <row r="425" spans="1:24" ht="16.5" customHeight="1" x14ac:dyDescent="0.15">
      <c r="A425" s="164"/>
      <c r="B425" s="165"/>
      <c r="C425" s="166"/>
      <c r="D425" s="166" t="s">
        <v>1008</v>
      </c>
      <c r="E425" s="166"/>
      <c r="F425" s="458"/>
      <c r="G425" s="634"/>
      <c r="H425" s="688"/>
      <c r="I425" s="168"/>
      <c r="J425" s="169"/>
      <c r="K425" s="170"/>
      <c r="L425" s="595"/>
      <c r="M425" s="596"/>
      <c r="N425" s="183" t="s">
        <v>2709</v>
      </c>
      <c r="O425" s="174"/>
      <c r="P425" s="175"/>
      <c r="Q425" s="176"/>
      <c r="R425" s="176"/>
      <c r="S425" s="176"/>
      <c r="T425" s="176"/>
      <c r="U425" s="177"/>
      <c r="V425" s="175"/>
      <c r="W425" s="178"/>
      <c r="X425" s="177"/>
    </row>
    <row r="426" spans="1:24" ht="16.5" customHeight="1" x14ac:dyDescent="0.15">
      <c r="A426" s="150">
        <v>10</v>
      </c>
      <c r="B426" s="151" t="s">
        <v>2374</v>
      </c>
      <c r="C426" s="152" t="s">
        <v>1904</v>
      </c>
      <c r="D426" s="152" t="s">
        <v>2363</v>
      </c>
      <c r="E426" s="152">
        <v>38</v>
      </c>
      <c r="F426" s="456" t="s">
        <v>2375</v>
      </c>
      <c r="G426" s="635">
        <v>43417</v>
      </c>
      <c r="H426" s="687">
        <v>43488</v>
      </c>
      <c r="I426" s="179"/>
      <c r="J426" s="229"/>
      <c r="K426" s="224"/>
      <c r="L426" s="593">
        <v>60000</v>
      </c>
      <c r="M426" s="594">
        <v>50000</v>
      </c>
      <c r="N426" s="158">
        <v>-50000</v>
      </c>
      <c r="O426" s="159"/>
      <c r="P426" s="160">
        <v>10000</v>
      </c>
      <c r="Q426" s="161"/>
      <c r="R426" s="161">
        <v>24</v>
      </c>
      <c r="S426" s="161"/>
      <c r="T426" s="161">
        <v>4800</v>
      </c>
      <c r="U426" s="162"/>
      <c r="V426" s="160"/>
      <c r="W426" s="163"/>
      <c r="X426" s="162"/>
    </row>
    <row r="427" spans="1:24" ht="16.5" customHeight="1" x14ac:dyDescent="0.15">
      <c r="A427" s="164"/>
      <c r="B427" s="165"/>
      <c r="C427" s="166"/>
      <c r="D427" s="166"/>
      <c r="E427" s="166"/>
      <c r="F427" s="458"/>
      <c r="G427" s="634"/>
      <c r="H427" s="688"/>
      <c r="I427" s="168"/>
      <c r="J427" s="169"/>
      <c r="K427" s="170"/>
      <c r="L427" s="595"/>
      <c r="M427" s="596"/>
      <c r="N427" s="183" t="s">
        <v>2810</v>
      </c>
      <c r="O427" s="174"/>
      <c r="P427" s="175"/>
      <c r="Q427" s="176"/>
      <c r="R427" s="176"/>
      <c r="S427" s="176"/>
      <c r="T427" s="176"/>
      <c r="U427" s="177"/>
      <c r="V427" s="175"/>
      <c r="W427" s="178"/>
      <c r="X427" s="177"/>
    </row>
    <row r="428" spans="1:24" ht="16.5" customHeight="1" x14ac:dyDescent="0.15">
      <c r="A428" s="150">
        <v>11</v>
      </c>
      <c r="B428" s="151" t="s">
        <v>2376</v>
      </c>
      <c r="C428" s="152" t="s">
        <v>989</v>
      </c>
      <c r="D428" s="152" t="s">
        <v>69</v>
      </c>
      <c r="E428" s="152">
        <v>39</v>
      </c>
      <c r="F428" s="456" t="s">
        <v>2377</v>
      </c>
      <c r="G428" s="635">
        <v>43437</v>
      </c>
      <c r="H428" s="687">
        <v>43475</v>
      </c>
      <c r="I428" s="179"/>
      <c r="J428" s="180"/>
      <c r="K428" s="181"/>
      <c r="L428" s="593">
        <v>60000</v>
      </c>
      <c r="M428" s="594">
        <v>50000</v>
      </c>
      <c r="N428" s="158">
        <v>-50000</v>
      </c>
      <c r="O428" s="159"/>
      <c r="P428" s="160">
        <v>10000</v>
      </c>
      <c r="Q428" s="161"/>
      <c r="R428" s="161">
        <v>20</v>
      </c>
      <c r="S428" s="161"/>
      <c r="T428" s="161">
        <v>4000</v>
      </c>
      <c r="U428" s="162"/>
      <c r="V428" s="160"/>
      <c r="W428" s="163"/>
      <c r="X428" s="162"/>
    </row>
    <row r="429" spans="1:24" ht="16.5" customHeight="1" x14ac:dyDescent="0.15">
      <c r="A429" s="164"/>
      <c r="B429" s="165"/>
      <c r="C429" s="166"/>
      <c r="D429" s="166"/>
      <c r="E429" s="166"/>
      <c r="F429" s="435"/>
      <c r="G429" s="634"/>
      <c r="H429" s="688"/>
      <c r="I429" s="168"/>
      <c r="J429" s="169"/>
      <c r="K429" s="170"/>
      <c r="L429" s="595"/>
      <c r="M429" s="596"/>
      <c r="N429" s="183" t="s">
        <v>2810</v>
      </c>
      <c r="O429" s="174"/>
      <c r="P429" s="175"/>
      <c r="Q429" s="176"/>
      <c r="R429" s="176"/>
      <c r="S429" s="176"/>
      <c r="T429" s="176"/>
      <c r="U429" s="177"/>
      <c r="V429" s="175"/>
      <c r="W429" s="178"/>
      <c r="X429" s="177"/>
    </row>
    <row r="430" spans="1:24" ht="16.5" customHeight="1" x14ac:dyDescent="0.15">
      <c r="A430" s="150">
        <v>11</v>
      </c>
      <c r="B430" s="151" t="s">
        <v>2378</v>
      </c>
      <c r="C430" s="152" t="s">
        <v>989</v>
      </c>
      <c r="D430" s="152" t="s">
        <v>2379</v>
      </c>
      <c r="E430" s="152">
        <v>23</v>
      </c>
      <c r="F430" s="436" t="s">
        <v>2380</v>
      </c>
      <c r="G430" s="635">
        <v>43444</v>
      </c>
      <c r="H430" s="687">
        <v>43423</v>
      </c>
      <c r="I430" s="179"/>
      <c r="J430" s="180"/>
      <c r="K430" s="181"/>
      <c r="L430" s="593">
        <v>40000</v>
      </c>
      <c r="M430" s="594">
        <v>30000</v>
      </c>
      <c r="N430" s="158">
        <v>-30000</v>
      </c>
      <c r="O430" s="159"/>
      <c r="P430" s="160">
        <v>10000</v>
      </c>
      <c r="Q430" s="161"/>
      <c r="R430" s="161">
        <v>384</v>
      </c>
      <c r="S430" s="161"/>
      <c r="T430" s="161">
        <v>76800</v>
      </c>
      <c r="U430" s="162"/>
      <c r="V430" s="160"/>
      <c r="W430" s="163"/>
      <c r="X430" s="162"/>
    </row>
    <row r="431" spans="1:24" ht="16.5" customHeight="1" x14ac:dyDescent="0.15">
      <c r="A431" s="164"/>
      <c r="B431" s="165"/>
      <c r="C431" s="166"/>
      <c r="D431" s="166"/>
      <c r="E431" s="166"/>
      <c r="F431" s="435"/>
      <c r="G431" s="634"/>
      <c r="H431" s="688"/>
      <c r="I431" s="168"/>
      <c r="J431" s="169"/>
      <c r="K431" s="170"/>
      <c r="L431" s="595"/>
      <c r="M431" s="596"/>
      <c r="N431" s="183" t="s">
        <v>2709</v>
      </c>
      <c r="O431" s="174"/>
      <c r="P431" s="175"/>
      <c r="Q431" s="176"/>
      <c r="R431" s="176"/>
      <c r="S431" s="176"/>
      <c r="T431" s="176"/>
      <c r="U431" s="177"/>
      <c r="V431" s="175"/>
      <c r="W431" s="178"/>
      <c r="X431" s="177"/>
    </row>
    <row r="432" spans="1:24" ht="16.5" customHeight="1" x14ac:dyDescent="0.15">
      <c r="A432" s="150">
        <v>11</v>
      </c>
      <c r="B432" s="151">
        <v>18</v>
      </c>
      <c r="C432" s="152" t="s">
        <v>931</v>
      </c>
      <c r="D432" s="152" t="s">
        <v>2381</v>
      </c>
      <c r="E432" s="152"/>
      <c r="F432" s="575" t="s">
        <v>2382</v>
      </c>
      <c r="G432" s="635">
        <v>43452</v>
      </c>
      <c r="H432" s="694"/>
      <c r="I432" s="179"/>
      <c r="J432" s="180"/>
      <c r="K432" s="191" t="s">
        <v>1925</v>
      </c>
      <c r="L432" s="593"/>
      <c r="M432" s="594"/>
      <c r="N432" s="158"/>
      <c r="O432" s="159"/>
      <c r="P432" s="160"/>
      <c r="Q432" s="161"/>
      <c r="R432" s="161"/>
      <c r="S432" s="161"/>
      <c r="T432" s="161"/>
      <c r="U432" s="162"/>
      <c r="V432" s="160"/>
      <c r="W432" s="163"/>
      <c r="X432" s="162"/>
    </row>
    <row r="433" spans="1:24" ht="16.5" customHeight="1" x14ac:dyDescent="0.15">
      <c r="A433" s="164"/>
      <c r="B433" s="165"/>
      <c r="C433" s="166"/>
      <c r="D433" s="166"/>
      <c r="E433" s="166"/>
      <c r="F433" s="434"/>
      <c r="G433" s="634"/>
      <c r="H433" s="688"/>
      <c r="I433" s="168"/>
      <c r="J433" s="169"/>
      <c r="K433" s="170"/>
      <c r="L433" s="595"/>
      <c r="M433" s="596"/>
      <c r="N433" s="183"/>
      <c r="O433" s="174"/>
      <c r="P433" s="175"/>
      <c r="Q433" s="176"/>
      <c r="R433" s="176"/>
      <c r="S433" s="176"/>
      <c r="T433" s="176"/>
      <c r="U433" s="177"/>
      <c r="V433" s="175"/>
      <c r="W433" s="178"/>
      <c r="X433" s="177"/>
    </row>
    <row r="434" spans="1:24" ht="16.5" customHeight="1" x14ac:dyDescent="0.15">
      <c r="A434" s="150">
        <v>11</v>
      </c>
      <c r="B434" s="151" t="s">
        <v>2383</v>
      </c>
      <c r="C434" s="152" t="s">
        <v>940</v>
      </c>
      <c r="D434" s="152" t="s">
        <v>2371</v>
      </c>
      <c r="E434" s="152">
        <v>24</v>
      </c>
      <c r="F434" s="436" t="s">
        <v>2384</v>
      </c>
      <c r="G434" s="635">
        <v>43453</v>
      </c>
      <c r="H434" s="687">
        <v>43453</v>
      </c>
      <c r="I434" s="179"/>
      <c r="J434" s="180"/>
      <c r="K434" s="181"/>
      <c r="L434" s="593">
        <v>60000</v>
      </c>
      <c r="M434" s="594">
        <v>50000</v>
      </c>
      <c r="N434" s="158">
        <v>-50000</v>
      </c>
      <c r="O434" s="159"/>
      <c r="P434" s="160">
        <v>10000</v>
      </c>
      <c r="Q434" s="161"/>
      <c r="R434" s="161">
        <v>225</v>
      </c>
      <c r="S434" s="161"/>
      <c r="T434" s="161">
        <v>45000</v>
      </c>
      <c r="U434" s="162"/>
      <c r="V434" s="160"/>
      <c r="W434" s="163"/>
      <c r="X434" s="162"/>
    </row>
    <row r="435" spans="1:24" ht="16.5" customHeight="1" x14ac:dyDescent="0.15">
      <c r="A435" s="164"/>
      <c r="B435" s="165"/>
      <c r="C435" s="166"/>
      <c r="D435" s="166"/>
      <c r="E435" s="166"/>
      <c r="F435" s="434" t="s">
        <v>2385</v>
      </c>
      <c r="G435" s="634"/>
      <c r="H435" s="693"/>
      <c r="I435" s="168"/>
      <c r="J435" s="169"/>
      <c r="K435" s="170"/>
      <c r="L435" s="595"/>
      <c r="M435" s="596"/>
      <c r="N435" s="183" t="s">
        <v>2810</v>
      </c>
      <c r="O435" s="174"/>
      <c r="P435" s="175"/>
      <c r="Q435" s="176"/>
      <c r="R435" s="176"/>
      <c r="S435" s="176"/>
      <c r="T435" s="176"/>
      <c r="U435" s="177"/>
      <c r="V435" s="175"/>
      <c r="W435" s="178"/>
      <c r="X435" s="177"/>
    </row>
    <row r="436" spans="1:24" ht="16.5" customHeight="1" x14ac:dyDescent="0.15">
      <c r="A436" s="150">
        <v>12</v>
      </c>
      <c r="B436" s="151" t="s">
        <v>2386</v>
      </c>
      <c r="C436" s="152" t="s">
        <v>931</v>
      </c>
      <c r="D436" s="152" t="s">
        <v>2387</v>
      </c>
      <c r="E436" s="152">
        <v>52</v>
      </c>
      <c r="F436" s="574" t="s">
        <v>2388</v>
      </c>
      <c r="G436" s="635">
        <v>43464</v>
      </c>
      <c r="H436" s="687">
        <v>43440</v>
      </c>
      <c r="I436" s="179"/>
      <c r="J436" s="180"/>
      <c r="K436" s="157"/>
      <c r="L436" s="593">
        <v>20000</v>
      </c>
      <c r="M436" s="594">
        <v>10000</v>
      </c>
      <c r="N436" s="158">
        <v>-10000</v>
      </c>
      <c r="O436" s="159"/>
      <c r="P436" s="160">
        <v>10000</v>
      </c>
      <c r="Q436" s="161"/>
      <c r="R436" s="161">
        <v>20</v>
      </c>
      <c r="S436" s="161"/>
      <c r="T436" s="161">
        <v>4000</v>
      </c>
      <c r="U436" s="162"/>
      <c r="V436" s="160"/>
      <c r="W436" s="163"/>
      <c r="X436" s="162"/>
    </row>
    <row r="437" spans="1:24" ht="16.5" customHeight="1" x14ac:dyDescent="0.15">
      <c r="A437" s="164"/>
      <c r="B437" s="165"/>
      <c r="C437" s="166"/>
      <c r="D437" s="166"/>
      <c r="E437" s="166"/>
      <c r="F437" s="435"/>
      <c r="G437" s="634"/>
      <c r="H437" s="688"/>
      <c r="I437" s="168"/>
      <c r="J437" s="169"/>
      <c r="K437" s="170"/>
      <c r="L437" s="595"/>
      <c r="M437" s="596"/>
      <c r="N437" s="183" t="s">
        <v>2709</v>
      </c>
      <c r="O437" s="174"/>
      <c r="P437" s="175"/>
      <c r="Q437" s="176"/>
      <c r="R437" s="176"/>
      <c r="S437" s="176"/>
      <c r="T437" s="176"/>
      <c r="U437" s="177"/>
      <c r="V437" s="175"/>
      <c r="W437" s="178"/>
      <c r="X437" s="177"/>
    </row>
    <row r="438" spans="1:24" ht="16.5" customHeight="1" x14ac:dyDescent="0.15">
      <c r="A438" s="194">
        <v>12</v>
      </c>
      <c r="B438" s="214" t="s">
        <v>2389</v>
      </c>
      <c r="C438" s="152" t="s">
        <v>931</v>
      </c>
      <c r="D438" s="152" t="s">
        <v>2363</v>
      </c>
      <c r="E438" s="215">
        <v>40</v>
      </c>
      <c r="F438" s="457" t="s">
        <v>2390</v>
      </c>
      <c r="G438" s="636">
        <v>43464</v>
      </c>
      <c r="H438" s="689">
        <v>43461</v>
      </c>
      <c r="I438" s="179"/>
      <c r="J438" s="180"/>
      <c r="K438" s="224"/>
      <c r="L438" s="599">
        <v>20000</v>
      </c>
      <c r="M438" s="600">
        <v>10000</v>
      </c>
      <c r="N438" s="185">
        <v>-10000</v>
      </c>
      <c r="O438" s="193"/>
      <c r="P438" s="198">
        <v>10000</v>
      </c>
      <c r="Q438" s="196"/>
      <c r="R438" s="196">
        <v>14</v>
      </c>
      <c r="S438" s="196"/>
      <c r="T438" s="196">
        <v>2800</v>
      </c>
      <c r="U438" s="197"/>
      <c r="V438" s="198"/>
      <c r="W438" s="199"/>
      <c r="X438" s="197"/>
    </row>
    <row r="439" spans="1:24" ht="16.5" customHeight="1" x14ac:dyDescent="0.15">
      <c r="A439" s="194"/>
      <c r="B439" s="214"/>
      <c r="C439" s="215"/>
      <c r="D439" s="215"/>
      <c r="E439" s="215"/>
      <c r="F439" s="441"/>
      <c r="G439" s="636"/>
      <c r="H439" s="689"/>
      <c r="I439" s="168"/>
      <c r="J439" s="169"/>
      <c r="K439" s="170"/>
      <c r="L439" s="599"/>
      <c r="M439" s="600"/>
      <c r="N439" s="183" t="s">
        <v>2709</v>
      </c>
      <c r="O439" s="193"/>
      <c r="P439" s="198"/>
      <c r="Q439" s="196"/>
      <c r="R439" s="196"/>
      <c r="S439" s="196"/>
      <c r="T439" s="196"/>
      <c r="U439" s="197"/>
      <c r="V439" s="198"/>
      <c r="W439" s="199"/>
      <c r="X439" s="197"/>
    </row>
    <row r="440" spans="1:24" ht="16.5" customHeight="1" x14ac:dyDescent="0.15">
      <c r="A440" s="150"/>
      <c r="B440" s="151"/>
      <c r="C440" s="152"/>
      <c r="D440" s="152"/>
      <c r="E440" s="152"/>
      <c r="F440" s="440"/>
      <c r="G440" s="635"/>
      <c r="H440" s="687"/>
      <c r="I440" s="179"/>
      <c r="J440" s="229"/>
      <c r="K440" s="224"/>
      <c r="L440" s="593"/>
      <c r="M440" s="594"/>
      <c r="N440" s="158"/>
      <c r="O440" s="159"/>
      <c r="P440" s="160"/>
      <c r="Q440" s="161"/>
      <c r="R440" s="161"/>
      <c r="S440" s="161"/>
      <c r="T440" s="161"/>
      <c r="U440" s="162"/>
      <c r="V440" s="160"/>
      <c r="W440" s="163"/>
      <c r="X440" s="162"/>
    </row>
    <row r="441" spans="1:24" ht="16.5" customHeight="1" x14ac:dyDescent="0.15">
      <c r="A441" s="164"/>
      <c r="B441" s="165"/>
      <c r="C441" s="166"/>
      <c r="D441" s="166"/>
      <c r="E441" s="166"/>
      <c r="F441" s="435"/>
      <c r="G441" s="634"/>
      <c r="H441" s="688"/>
      <c r="I441" s="168"/>
      <c r="J441" s="169"/>
      <c r="K441" s="170"/>
      <c r="L441" s="595"/>
      <c r="M441" s="596"/>
      <c r="N441" s="183"/>
      <c r="O441" s="174"/>
      <c r="P441" s="175"/>
      <c r="Q441" s="176"/>
      <c r="R441" s="176"/>
      <c r="S441" s="176"/>
      <c r="T441" s="176"/>
      <c r="U441" s="177"/>
      <c r="V441" s="175"/>
      <c r="W441" s="178"/>
      <c r="X441" s="177"/>
    </row>
    <row r="442" spans="1:24" ht="16.5" customHeight="1" x14ac:dyDescent="0.15">
      <c r="A442" s="150"/>
      <c r="B442" s="151"/>
      <c r="C442" s="152"/>
      <c r="D442" s="152" t="s">
        <v>89</v>
      </c>
      <c r="E442" s="152">
        <v>73</v>
      </c>
      <c r="F442" s="456" t="s">
        <v>2710</v>
      </c>
      <c r="G442" s="635"/>
      <c r="H442" s="687">
        <v>43461</v>
      </c>
      <c r="I442" s="179"/>
      <c r="J442" s="229"/>
      <c r="K442" s="221"/>
      <c r="L442" s="593">
        <v>10000</v>
      </c>
      <c r="M442" s="594">
        <v>10000</v>
      </c>
      <c r="N442" s="158">
        <v>-10000</v>
      </c>
      <c r="O442" s="159"/>
      <c r="P442" s="160"/>
      <c r="Q442" s="161"/>
      <c r="R442" s="161">
        <v>14</v>
      </c>
      <c r="S442" s="161"/>
      <c r="T442" s="161">
        <v>2800</v>
      </c>
      <c r="U442" s="162"/>
      <c r="V442" s="160"/>
      <c r="W442" s="163"/>
      <c r="X442" s="162"/>
    </row>
    <row r="443" spans="1:24" ht="16.5" customHeight="1" x14ac:dyDescent="0.15">
      <c r="A443" s="164"/>
      <c r="B443" s="165"/>
      <c r="C443" s="166"/>
      <c r="D443" s="166"/>
      <c r="E443" s="166"/>
      <c r="F443" s="463">
        <v>10000</v>
      </c>
      <c r="G443" s="634"/>
      <c r="H443" s="688"/>
      <c r="I443" s="168"/>
      <c r="J443" s="169"/>
      <c r="K443" s="226"/>
      <c r="L443" s="595"/>
      <c r="M443" s="596"/>
      <c r="N443" s="183" t="s">
        <v>2709</v>
      </c>
      <c r="O443" s="174"/>
      <c r="P443" s="175"/>
      <c r="Q443" s="176"/>
      <c r="R443" s="176"/>
      <c r="S443" s="176"/>
      <c r="T443" s="176"/>
      <c r="U443" s="177"/>
      <c r="V443" s="175"/>
      <c r="W443" s="178"/>
      <c r="X443" s="177"/>
    </row>
    <row r="444" spans="1:24" ht="16.5" customHeight="1" x14ac:dyDescent="0.15">
      <c r="A444" s="150"/>
      <c r="B444" s="151"/>
      <c r="C444" s="152"/>
      <c r="D444" s="152" t="s">
        <v>2363</v>
      </c>
      <c r="E444" s="152">
        <v>71</v>
      </c>
      <c r="F444" s="456" t="s">
        <v>2391</v>
      </c>
      <c r="G444" s="635"/>
      <c r="H444" s="687">
        <v>43440</v>
      </c>
      <c r="I444" s="179"/>
      <c r="J444" s="180"/>
      <c r="K444" s="462"/>
      <c r="L444" s="593">
        <v>10000</v>
      </c>
      <c r="M444" s="594">
        <v>10000</v>
      </c>
      <c r="N444" s="185">
        <v>-10000</v>
      </c>
      <c r="O444" s="159"/>
      <c r="P444" s="160"/>
      <c r="Q444" s="161"/>
      <c r="R444" s="161"/>
      <c r="S444" s="161"/>
      <c r="T444" s="161"/>
      <c r="U444" s="162"/>
      <c r="V444" s="160"/>
      <c r="W444" s="163"/>
      <c r="X444" s="162"/>
    </row>
    <row r="445" spans="1:24" ht="16.5" customHeight="1" x14ac:dyDescent="0.15">
      <c r="A445" s="164"/>
      <c r="B445" s="165"/>
      <c r="C445" s="166"/>
      <c r="D445" s="166"/>
      <c r="E445" s="166"/>
      <c r="F445" s="463">
        <v>10000</v>
      </c>
      <c r="G445" s="634"/>
      <c r="H445" s="688"/>
      <c r="I445" s="465"/>
      <c r="J445" s="466"/>
      <c r="K445" s="467"/>
      <c r="L445" s="595"/>
      <c r="M445" s="596"/>
      <c r="N445" s="183" t="s">
        <v>2709</v>
      </c>
      <c r="O445" s="174"/>
      <c r="P445" s="230"/>
      <c r="Q445" s="172"/>
      <c r="R445" s="176"/>
      <c r="S445" s="176"/>
      <c r="T445" s="176"/>
      <c r="U445" s="177"/>
      <c r="V445" s="175"/>
      <c r="W445" s="178"/>
      <c r="X445" s="177"/>
    </row>
    <row r="446" spans="1:24" ht="16.5" customHeight="1" x14ac:dyDescent="0.15">
      <c r="A446" s="150"/>
      <c r="B446" s="151"/>
      <c r="C446" s="152"/>
      <c r="D446" s="152" t="s">
        <v>2363</v>
      </c>
      <c r="E446" s="152">
        <v>72</v>
      </c>
      <c r="F446" s="456" t="s">
        <v>2392</v>
      </c>
      <c r="G446" s="638"/>
      <c r="H446" s="694">
        <v>43370</v>
      </c>
      <c r="I446" s="179"/>
      <c r="J446" s="180"/>
      <c r="K446" s="462"/>
      <c r="L446" s="593">
        <v>30000</v>
      </c>
      <c r="M446" s="594">
        <v>30000</v>
      </c>
      <c r="N446" s="158">
        <v>-30000</v>
      </c>
      <c r="O446" s="159"/>
      <c r="P446" s="160"/>
      <c r="Q446" s="161"/>
      <c r="R446" s="161"/>
      <c r="S446" s="161"/>
      <c r="T446" s="161"/>
      <c r="U446" s="162"/>
      <c r="V446" s="160"/>
      <c r="W446" s="163"/>
      <c r="X446" s="162"/>
    </row>
    <row r="447" spans="1:24" ht="16.5" customHeight="1" thickBot="1" x14ac:dyDescent="0.2">
      <c r="A447" s="232"/>
      <c r="B447" s="233"/>
      <c r="C447" s="234"/>
      <c r="D447" s="234"/>
      <c r="E447" s="234"/>
      <c r="F447" s="468">
        <v>30000</v>
      </c>
      <c r="G447" s="639"/>
      <c r="H447" s="695"/>
      <c r="I447" s="470"/>
      <c r="J447" s="471"/>
      <c r="K447" s="472"/>
      <c r="L447" s="603"/>
      <c r="M447" s="604"/>
      <c r="N447" s="604" t="s">
        <v>2709</v>
      </c>
      <c r="O447" s="240"/>
      <c r="P447" s="241"/>
      <c r="Q447" s="242"/>
      <c r="R447" s="242"/>
      <c r="S447" s="242"/>
      <c r="T447" s="242"/>
      <c r="U447" s="243"/>
      <c r="V447" s="241"/>
      <c r="W447" s="244"/>
      <c r="X447" s="243"/>
    </row>
    <row r="448" spans="1:24" ht="16.5" customHeight="1" thickTop="1" thickBot="1" x14ac:dyDescent="0.2">
      <c r="A448" s="1225" t="s">
        <v>1867</v>
      </c>
      <c r="B448" s="1226"/>
      <c r="C448" s="1227" t="s">
        <v>899</v>
      </c>
      <c r="D448" s="1230" t="s">
        <v>900</v>
      </c>
      <c r="E448" s="839"/>
      <c r="F448" s="1233" t="s">
        <v>901</v>
      </c>
      <c r="G448" s="1236" t="s">
        <v>1924</v>
      </c>
      <c r="H448" s="1239" t="s">
        <v>903</v>
      </c>
      <c r="I448" s="582"/>
      <c r="J448" s="583"/>
      <c r="K448" s="1242" t="s">
        <v>904</v>
      </c>
      <c r="L448" s="1249" t="s">
        <v>1624</v>
      </c>
      <c r="M448" s="590" t="s">
        <v>906</v>
      </c>
      <c r="N448" s="136">
        <f>M450+N450</f>
        <v>0</v>
      </c>
      <c r="O448" s="1247" t="s">
        <v>907</v>
      </c>
      <c r="P448" s="1207" t="s">
        <v>908</v>
      </c>
      <c r="Q448" s="1209" t="s">
        <v>909</v>
      </c>
      <c r="R448" s="1211" t="s">
        <v>910</v>
      </c>
      <c r="S448" s="138" t="s">
        <v>910</v>
      </c>
      <c r="T448" s="1211" t="s">
        <v>911</v>
      </c>
      <c r="U448" s="1213" t="s">
        <v>912</v>
      </c>
      <c r="V448" s="1215" t="s">
        <v>913</v>
      </c>
      <c r="W448" s="1217" t="s">
        <v>914</v>
      </c>
      <c r="X448" s="1219" t="s">
        <v>915</v>
      </c>
    </row>
    <row r="449" spans="1:24" ht="16.5" customHeight="1" x14ac:dyDescent="0.15">
      <c r="A449" s="1221" t="s">
        <v>916</v>
      </c>
      <c r="B449" s="1223" t="s">
        <v>917</v>
      </c>
      <c r="C449" s="1228"/>
      <c r="D449" s="1231"/>
      <c r="E449" s="840"/>
      <c r="F449" s="1234"/>
      <c r="G449" s="1237"/>
      <c r="H449" s="1240"/>
      <c r="I449" s="584" t="s">
        <v>918</v>
      </c>
      <c r="J449" s="585" t="s">
        <v>919</v>
      </c>
      <c r="K449" s="1243"/>
      <c r="L449" s="1250"/>
      <c r="M449" s="591" t="s">
        <v>920</v>
      </c>
      <c r="N449" s="143" t="s">
        <v>921</v>
      </c>
      <c r="O449" s="1248"/>
      <c r="P449" s="1208"/>
      <c r="Q449" s="1210"/>
      <c r="R449" s="1212"/>
      <c r="S449" s="142" t="s">
        <v>922</v>
      </c>
      <c r="T449" s="1212"/>
      <c r="U449" s="1214"/>
      <c r="V449" s="1216"/>
      <c r="W449" s="1218"/>
      <c r="X449" s="1220"/>
    </row>
    <row r="450" spans="1:24" ht="16.5" customHeight="1" thickBot="1" x14ac:dyDescent="0.2">
      <c r="A450" s="1222"/>
      <c r="B450" s="1224"/>
      <c r="C450" s="1229"/>
      <c r="D450" s="1232"/>
      <c r="E450" s="841"/>
      <c r="F450" s="1235"/>
      <c r="G450" s="1238"/>
      <c r="H450" s="1241"/>
      <c r="I450" s="586" t="s">
        <v>923</v>
      </c>
      <c r="J450" s="587" t="s">
        <v>924</v>
      </c>
      <c r="K450" s="1244"/>
      <c r="L450" s="592">
        <f t="shared" ref="L450:X450" si="6">SUM(L451:L525)</f>
        <v>1180000</v>
      </c>
      <c r="M450" s="592">
        <f t="shared" si="6"/>
        <v>900000</v>
      </c>
      <c r="N450" s="592">
        <f t="shared" si="6"/>
        <v>-900000</v>
      </c>
      <c r="O450" s="630">
        <f t="shared" si="6"/>
        <v>0</v>
      </c>
      <c r="P450" s="592">
        <f t="shared" si="6"/>
        <v>280000</v>
      </c>
      <c r="Q450" s="592">
        <f t="shared" si="6"/>
        <v>0</v>
      </c>
      <c r="R450" s="592">
        <f t="shared" si="6"/>
        <v>3993</v>
      </c>
      <c r="S450" s="592">
        <f t="shared" si="6"/>
        <v>0</v>
      </c>
      <c r="T450" s="592">
        <f t="shared" si="6"/>
        <v>800600</v>
      </c>
      <c r="U450" s="630">
        <f t="shared" si="6"/>
        <v>0</v>
      </c>
      <c r="V450" s="592">
        <f t="shared" si="6"/>
        <v>1980000</v>
      </c>
      <c r="W450" s="592">
        <f t="shared" si="6"/>
        <v>0</v>
      </c>
      <c r="X450" s="630">
        <f t="shared" si="6"/>
        <v>1110000</v>
      </c>
    </row>
    <row r="451" spans="1:24" ht="16.5" customHeight="1" x14ac:dyDescent="0.15">
      <c r="A451" s="150">
        <v>1</v>
      </c>
      <c r="B451" s="151" t="s">
        <v>1197</v>
      </c>
      <c r="C451" s="152" t="s">
        <v>926</v>
      </c>
      <c r="D451" s="152" t="s">
        <v>73</v>
      </c>
      <c r="E451" s="215">
        <v>11</v>
      </c>
      <c r="F451" s="433" t="s">
        <v>1868</v>
      </c>
      <c r="G451" s="633">
        <v>42794</v>
      </c>
      <c r="H451" s="687">
        <v>43180</v>
      </c>
      <c r="I451" s="155"/>
      <c r="J451" s="156"/>
      <c r="K451" s="157"/>
      <c r="L451" s="593">
        <v>40000</v>
      </c>
      <c r="M451" s="594">
        <v>30000</v>
      </c>
      <c r="N451" s="158">
        <v>-30000</v>
      </c>
      <c r="O451" s="159"/>
      <c r="P451" s="160">
        <v>10000</v>
      </c>
      <c r="Q451" s="161"/>
      <c r="R451" s="161">
        <v>247</v>
      </c>
      <c r="S451" s="161"/>
      <c r="T451" s="161">
        <v>49400</v>
      </c>
      <c r="U451" s="162"/>
      <c r="V451" s="160">
        <v>89400</v>
      </c>
      <c r="W451" s="163"/>
      <c r="X451" s="162">
        <v>59400</v>
      </c>
    </row>
    <row r="452" spans="1:24" ht="16.5" customHeight="1" x14ac:dyDescent="0.15">
      <c r="A452" s="164"/>
      <c r="B452" s="165"/>
      <c r="C452" s="166"/>
      <c r="D452" s="166"/>
      <c r="E452" s="166"/>
      <c r="F452" s="434" t="s">
        <v>1869</v>
      </c>
      <c r="G452" s="634"/>
      <c r="H452" s="688"/>
      <c r="I452" s="168"/>
      <c r="J452" s="169"/>
      <c r="K452" s="170"/>
      <c r="L452" s="595"/>
      <c r="M452" s="596"/>
      <c r="N452" s="173" t="s">
        <v>2434</v>
      </c>
      <c r="O452" s="174"/>
      <c r="P452" s="175"/>
      <c r="Q452" s="176"/>
      <c r="R452" s="176"/>
      <c r="S452" s="176"/>
      <c r="T452" s="176"/>
      <c r="U452" s="177"/>
      <c r="V452" s="175"/>
      <c r="W452" s="178"/>
      <c r="X452" s="177"/>
    </row>
    <row r="453" spans="1:24" ht="16.5" customHeight="1" x14ac:dyDescent="0.15">
      <c r="A453" s="150">
        <v>2</v>
      </c>
      <c r="B453" s="151" t="s">
        <v>1586</v>
      </c>
      <c r="C453" s="152" t="s">
        <v>931</v>
      </c>
      <c r="D453" s="152" t="s">
        <v>32</v>
      </c>
      <c r="E453" s="152">
        <v>31</v>
      </c>
      <c r="F453" s="456" t="s">
        <v>1929</v>
      </c>
      <c r="G453" s="635">
        <v>42798</v>
      </c>
      <c r="H453" s="687">
        <v>42776</v>
      </c>
      <c r="I453" s="179" t="s">
        <v>933</v>
      </c>
      <c r="J453" s="180" t="s">
        <v>933</v>
      </c>
      <c r="K453" s="181"/>
      <c r="L453" s="593">
        <v>40000</v>
      </c>
      <c r="M453" s="594">
        <v>30000</v>
      </c>
      <c r="N453" s="158">
        <v>-30000</v>
      </c>
      <c r="O453" s="159"/>
      <c r="P453" s="160">
        <v>10000</v>
      </c>
      <c r="Q453" s="161"/>
      <c r="R453" s="161">
        <v>56</v>
      </c>
      <c r="S453" s="161"/>
      <c r="T453" s="161">
        <v>11200</v>
      </c>
      <c r="U453" s="162"/>
      <c r="V453" s="160">
        <v>51200</v>
      </c>
      <c r="W453" s="163"/>
      <c r="X453" s="162">
        <v>21200</v>
      </c>
    </row>
    <row r="454" spans="1:24" ht="16.5" customHeight="1" x14ac:dyDescent="0.15">
      <c r="A454" s="164"/>
      <c r="B454" s="165"/>
      <c r="C454" s="166"/>
      <c r="D454" s="166"/>
      <c r="E454" s="166"/>
      <c r="F454" s="435"/>
      <c r="G454" s="634"/>
      <c r="H454" s="688"/>
      <c r="I454" s="168"/>
      <c r="J454" s="169"/>
      <c r="K454" s="631"/>
      <c r="L454" s="597"/>
      <c r="M454" s="596"/>
      <c r="N454" s="173" t="s">
        <v>1982</v>
      </c>
      <c r="O454" s="174"/>
      <c r="P454" s="175"/>
      <c r="Q454" s="176"/>
      <c r="R454" s="176"/>
      <c r="S454" s="176"/>
      <c r="T454" s="176"/>
      <c r="U454" s="177"/>
      <c r="V454" s="175"/>
      <c r="W454" s="178"/>
      <c r="X454" s="177"/>
    </row>
    <row r="455" spans="1:24" ht="16.5" customHeight="1" x14ac:dyDescent="0.15">
      <c r="A455" s="150">
        <v>2</v>
      </c>
      <c r="B455" s="151">
        <v>12</v>
      </c>
      <c r="C455" s="152" t="s">
        <v>1041</v>
      </c>
      <c r="D455" s="152" t="s">
        <v>935</v>
      </c>
      <c r="E455" s="152">
        <v>12</v>
      </c>
      <c r="F455" s="436" t="s">
        <v>1870</v>
      </c>
      <c r="G455" s="635">
        <v>42806</v>
      </c>
      <c r="H455" s="687">
        <v>42828</v>
      </c>
      <c r="I455" s="179"/>
      <c r="J455" s="180" t="s">
        <v>933</v>
      </c>
      <c r="K455" s="184"/>
      <c r="L455" s="593">
        <v>20000</v>
      </c>
      <c r="M455" s="594">
        <v>10000</v>
      </c>
      <c r="N455" s="185">
        <v>-10000</v>
      </c>
      <c r="O455" s="159"/>
      <c r="P455" s="160">
        <v>10000</v>
      </c>
      <c r="Q455" s="161"/>
      <c r="R455" s="161">
        <v>231</v>
      </c>
      <c r="S455" s="161"/>
      <c r="T455" s="161">
        <v>46200</v>
      </c>
      <c r="U455" s="162"/>
      <c r="V455" s="160">
        <v>66200</v>
      </c>
      <c r="W455" s="163"/>
      <c r="X455" s="162">
        <v>56200</v>
      </c>
    </row>
    <row r="456" spans="1:24" ht="16.5" customHeight="1" x14ac:dyDescent="0.15">
      <c r="A456" s="164"/>
      <c r="B456" s="165"/>
      <c r="C456" s="166"/>
      <c r="D456" s="166" t="s">
        <v>938</v>
      </c>
      <c r="E456" s="166"/>
      <c r="F456" s="435"/>
      <c r="G456" s="634"/>
      <c r="H456" s="688"/>
      <c r="I456" s="168"/>
      <c r="J456" s="225"/>
      <c r="K456" s="182"/>
      <c r="L456" s="595"/>
      <c r="M456" s="596"/>
      <c r="N456" s="173" t="s">
        <v>2295</v>
      </c>
      <c r="O456" s="174"/>
      <c r="P456" s="175"/>
      <c r="Q456" s="176"/>
      <c r="R456" s="176"/>
      <c r="S456" s="176"/>
      <c r="T456" s="176"/>
      <c r="U456" s="177"/>
      <c r="V456" s="175"/>
      <c r="W456" s="178"/>
      <c r="X456" s="177"/>
    </row>
    <row r="457" spans="1:24" ht="16.5" customHeight="1" x14ac:dyDescent="0.15">
      <c r="A457" s="150">
        <v>3</v>
      </c>
      <c r="B457" s="151" t="s">
        <v>1586</v>
      </c>
      <c r="C457" s="152" t="s">
        <v>931</v>
      </c>
      <c r="D457" s="152" t="s">
        <v>89</v>
      </c>
      <c r="E457" s="152">
        <v>35</v>
      </c>
      <c r="F457" s="456" t="s">
        <v>1871</v>
      </c>
      <c r="G457" s="635">
        <v>42825</v>
      </c>
      <c r="H457" s="687">
        <v>42801</v>
      </c>
      <c r="I457" s="179" t="s">
        <v>933</v>
      </c>
      <c r="J457" s="180" t="s">
        <v>933</v>
      </c>
      <c r="K457" s="184" t="s">
        <v>1923</v>
      </c>
      <c r="L457" s="593">
        <v>20000</v>
      </c>
      <c r="M457" s="594">
        <v>10000</v>
      </c>
      <c r="N457" s="185">
        <v>-10000</v>
      </c>
      <c r="O457" s="159"/>
      <c r="P457" s="160">
        <v>10000</v>
      </c>
      <c r="Q457" s="161"/>
      <c r="R457" s="161">
        <v>9</v>
      </c>
      <c r="S457" s="161"/>
      <c r="T457" s="161">
        <v>1800</v>
      </c>
      <c r="U457" s="162"/>
      <c r="V457" s="160">
        <v>21800</v>
      </c>
      <c r="W457" s="163"/>
      <c r="X457" s="162">
        <v>11800</v>
      </c>
    </row>
    <row r="458" spans="1:24" ht="16.5" customHeight="1" x14ac:dyDescent="0.15">
      <c r="A458" s="194"/>
      <c r="B458" s="214"/>
      <c r="C458" s="215"/>
      <c r="D458" s="215"/>
      <c r="E458" s="215"/>
      <c r="F458" s="441"/>
      <c r="G458" s="636"/>
      <c r="H458" s="689"/>
      <c r="I458" s="168"/>
      <c r="J458" s="169"/>
      <c r="K458" s="182" t="s">
        <v>937</v>
      </c>
      <c r="L458" s="599"/>
      <c r="M458" s="600"/>
      <c r="N458" s="173" t="s">
        <v>1982</v>
      </c>
      <c r="O458" s="193"/>
      <c r="P458" s="198"/>
      <c r="Q458" s="196"/>
      <c r="R458" s="196"/>
      <c r="S458" s="196"/>
      <c r="T458" s="196"/>
      <c r="U458" s="197"/>
      <c r="V458" s="198"/>
      <c r="W458" s="199"/>
      <c r="X458" s="197"/>
    </row>
    <row r="459" spans="1:24" ht="16.5" customHeight="1" x14ac:dyDescent="0.15">
      <c r="A459" s="150">
        <v>3</v>
      </c>
      <c r="B459" s="151" t="s">
        <v>992</v>
      </c>
      <c r="C459" s="152" t="s">
        <v>926</v>
      </c>
      <c r="D459" s="152" t="s">
        <v>73</v>
      </c>
      <c r="E459" s="152">
        <v>14</v>
      </c>
      <c r="F459" s="436" t="s">
        <v>1872</v>
      </c>
      <c r="G459" s="635">
        <v>42825</v>
      </c>
      <c r="H459" s="687">
        <v>43180</v>
      </c>
      <c r="I459" s="179"/>
      <c r="J459" s="180"/>
      <c r="K459" s="141"/>
      <c r="L459" s="593">
        <v>20000</v>
      </c>
      <c r="M459" s="594">
        <v>10000</v>
      </c>
      <c r="N459" s="185">
        <v>-10000</v>
      </c>
      <c r="O459" s="159"/>
      <c r="P459" s="186">
        <v>10000</v>
      </c>
      <c r="Q459" s="138"/>
      <c r="R459" s="161">
        <v>144</v>
      </c>
      <c r="S459" s="161"/>
      <c r="T459" s="161">
        <v>28800</v>
      </c>
      <c r="U459" s="162"/>
      <c r="V459" s="160">
        <v>48800</v>
      </c>
      <c r="W459" s="163"/>
      <c r="X459" s="162">
        <v>38800</v>
      </c>
    </row>
    <row r="460" spans="1:24" ht="16.5" customHeight="1" x14ac:dyDescent="0.15">
      <c r="A460" s="164"/>
      <c r="B460" s="165"/>
      <c r="C460" s="166"/>
      <c r="D460" s="166"/>
      <c r="E460" s="166"/>
      <c r="F460" s="434" t="s">
        <v>1873</v>
      </c>
      <c r="G460" s="636"/>
      <c r="H460" s="689"/>
      <c r="I460" s="168"/>
      <c r="J460" s="169"/>
      <c r="K460" s="170"/>
      <c r="L460" s="595"/>
      <c r="M460" s="598"/>
      <c r="N460" s="173" t="s">
        <v>2434</v>
      </c>
      <c r="O460" s="174"/>
      <c r="P460" s="175"/>
      <c r="Q460" s="176"/>
      <c r="R460" s="176"/>
      <c r="S460" s="176"/>
      <c r="T460" s="176"/>
      <c r="U460" s="177"/>
      <c r="V460" s="175"/>
      <c r="W460" s="178"/>
      <c r="X460" s="177"/>
    </row>
    <row r="461" spans="1:24" ht="16.5" customHeight="1" x14ac:dyDescent="0.15">
      <c r="A461" s="188">
        <v>3</v>
      </c>
      <c r="B461" s="189">
        <v>19</v>
      </c>
      <c r="C461" s="215" t="s">
        <v>931</v>
      </c>
      <c r="D461" s="215" t="s">
        <v>4</v>
      </c>
      <c r="E461" s="215"/>
      <c r="F461" s="575" t="s">
        <v>1874</v>
      </c>
      <c r="G461" s="635"/>
      <c r="H461" s="687"/>
      <c r="I461" s="190"/>
      <c r="J461" s="140"/>
      <c r="K461" s="191" t="s">
        <v>1925</v>
      </c>
      <c r="L461" s="599"/>
      <c r="M461" s="600"/>
      <c r="N461" s="185"/>
      <c r="O461" s="193"/>
      <c r="P461" s="194"/>
      <c r="Q461" s="195"/>
      <c r="R461" s="196"/>
      <c r="S461" s="196"/>
      <c r="T461" s="196"/>
      <c r="U461" s="197"/>
      <c r="V461" s="198"/>
      <c r="W461" s="199"/>
      <c r="X461" s="197"/>
    </row>
    <row r="462" spans="1:24" ht="16.5" customHeight="1" thickBot="1" x14ac:dyDescent="0.2">
      <c r="A462" s="200"/>
      <c r="B462" s="201"/>
      <c r="C462" s="202"/>
      <c r="D462" s="202"/>
      <c r="E462" s="202"/>
      <c r="F462" s="438"/>
      <c r="G462" s="637"/>
      <c r="H462" s="690"/>
      <c r="I462" s="204"/>
      <c r="J462" s="205"/>
      <c r="K462" s="206"/>
      <c r="L462" s="601"/>
      <c r="M462" s="602"/>
      <c r="N462" s="207"/>
      <c r="O462" s="208"/>
      <c r="P462" s="209"/>
      <c r="Q462" s="210"/>
      <c r="R462" s="210"/>
      <c r="S462" s="210"/>
      <c r="T462" s="210"/>
      <c r="U462" s="211"/>
      <c r="V462" s="209"/>
      <c r="W462" s="212"/>
      <c r="X462" s="211"/>
    </row>
    <row r="463" spans="1:24" ht="16.5" customHeight="1" x14ac:dyDescent="0.15">
      <c r="A463" s="188">
        <v>4</v>
      </c>
      <c r="B463" s="189">
        <v>9</v>
      </c>
      <c r="C463" s="215" t="s">
        <v>931</v>
      </c>
      <c r="D463" s="215" t="s">
        <v>4</v>
      </c>
      <c r="E463" s="215"/>
      <c r="F463" s="576" t="s">
        <v>1875</v>
      </c>
      <c r="G463" s="636"/>
      <c r="H463" s="691"/>
      <c r="I463" s="155"/>
      <c r="J463" s="156"/>
      <c r="K463" s="191" t="s">
        <v>1925</v>
      </c>
      <c r="L463" s="599"/>
      <c r="M463" s="600"/>
      <c r="N463" s="185"/>
      <c r="O463" s="193"/>
      <c r="P463" s="198"/>
      <c r="Q463" s="196"/>
      <c r="R463" s="196"/>
      <c r="S463" s="196"/>
      <c r="T463" s="196"/>
      <c r="U463" s="197"/>
      <c r="V463" s="198"/>
      <c r="W463" s="199"/>
      <c r="X463" s="197"/>
    </row>
    <row r="464" spans="1:24" ht="16.5" customHeight="1" x14ac:dyDescent="0.15">
      <c r="A464" s="164"/>
      <c r="B464" s="165"/>
      <c r="C464" s="166"/>
      <c r="D464" s="166"/>
      <c r="E464" s="166"/>
      <c r="F464" s="435"/>
      <c r="G464" s="634"/>
      <c r="H464" s="688"/>
      <c r="I464" s="168"/>
      <c r="J464" s="169"/>
      <c r="K464" s="170"/>
      <c r="L464" s="595"/>
      <c r="M464" s="596"/>
      <c r="N464" s="183"/>
      <c r="O464" s="174"/>
      <c r="P464" s="175"/>
      <c r="Q464" s="176"/>
      <c r="R464" s="176"/>
      <c r="S464" s="176"/>
      <c r="T464" s="176"/>
      <c r="U464" s="177"/>
      <c r="V464" s="175"/>
      <c r="W464" s="178"/>
      <c r="X464" s="177"/>
    </row>
    <row r="465" spans="1:24" ht="16.5" customHeight="1" x14ac:dyDescent="0.15">
      <c r="A465" s="194">
        <v>4</v>
      </c>
      <c r="B465" s="214" t="s">
        <v>1177</v>
      </c>
      <c r="C465" s="215" t="s">
        <v>949</v>
      </c>
      <c r="D465" s="152" t="s">
        <v>73</v>
      </c>
      <c r="E465" s="215">
        <v>15</v>
      </c>
      <c r="F465" s="433" t="s">
        <v>1876</v>
      </c>
      <c r="G465" s="636">
        <v>42877</v>
      </c>
      <c r="H465" s="691">
        <v>43180</v>
      </c>
      <c r="I465" s="139"/>
      <c r="J465" s="140"/>
      <c r="K465" s="181"/>
      <c r="L465" s="599">
        <v>40000</v>
      </c>
      <c r="M465" s="600">
        <v>30000</v>
      </c>
      <c r="N465" s="185">
        <v>-30000</v>
      </c>
      <c r="O465" s="193"/>
      <c r="P465" s="198">
        <v>10000</v>
      </c>
      <c r="Q465" s="196"/>
      <c r="R465" s="196">
        <v>203</v>
      </c>
      <c r="S465" s="196"/>
      <c r="T465" s="196">
        <v>40600</v>
      </c>
      <c r="U465" s="197"/>
      <c r="V465" s="198">
        <v>80600</v>
      </c>
      <c r="W465" s="199"/>
      <c r="X465" s="197">
        <v>50600</v>
      </c>
    </row>
    <row r="466" spans="1:24" ht="16.5" customHeight="1" x14ac:dyDescent="0.15">
      <c r="A466" s="164"/>
      <c r="B466" s="165"/>
      <c r="C466" s="166"/>
      <c r="D466" s="166"/>
      <c r="E466" s="166"/>
      <c r="F466" s="435"/>
      <c r="G466" s="634"/>
      <c r="H466" s="688"/>
      <c r="I466" s="168"/>
      <c r="J466" s="169"/>
      <c r="K466" s="170"/>
      <c r="L466" s="595"/>
      <c r="M466" s="596"/>
      <c r="N466" s="173" t="s">
        <v>2434</v>
      </c>
      <c r="O466" s="174"/>
      <c r="P466" s="175"/>
      <c r="Q466" s="176"/>
      <c r="R466" s="176"/>
      <c r="S466" s="176"/>
      <c r="T466" s="176"/>
      <c r="U466" s="177"/>
      <c r="V466" s="175"/>
      <c r="W466" s="178"/>
      <c r="X466" s="177"/>
    </row>
    <row r="467" spans="1:24" ht="16.5" customHeight="1" x14ac:dyDescent="0.15">
      <c r="A467" s="194">
        <v>5</v>
      </c>
      <c r="B467" s="214" t="s">
        <v>1338</v>
      </c>
      <c r="C467" s="215" t="s">
        <v>931</v>
      </c>
      <c r="D467" s="215" t="s">
        <v>956</v>
      </c>
      <c r="E467" s="215">
        <v>32</v>
      </c>
      <c r="F467" s="457" t="s">
        <v>1877</v>
      </c>
      <c r="G467" s="636">
        <v>42890</v>
      </c>
      <c r="H467" s="691">
        <v>42894</v>
      </c>
      <c r="I467" s="179" t="s">
        <v>933</v>
      </c>
      <c r="J467" s="180" t="s">
        <v>933</v>
      </c>
      <c r="K467" s="157"/>
      <c r="L467" s="599">
        <v>60000</v>
      </c>
      <c r="M467" s="600">
        <v>50000</v>
      </c>
      <c r="N467" s="185">
        <v>-50000</v>
      </c>
      <c r="O467" s="193"/>
      <c r="P467" s="198">
        <v>10000</v>
      </c>
      <c r="Q467" s="196"/>
      <c r="R467" s="196">
        <v>42</v>
      </c>
      <c r="S467" s="196"/>
      <c r="T467" s="196">
        <v>8400</v>
      </c>
      <c r="U467" s="197"/>
      <c r="V467" s="198">
        <v>68400</v>
      </c>
      <c r="W467" s="199"/>
      <c r="X467" s="197">
        <v>18400</v>
      </c>
    </row>
    <row r="468" spans="1:24" ht="16.5" customHeight="1" x14ac:dyDescent="0.15">
      <c r="A468" s="164"/>
      <c r="B468" s="165"/>
      <c r="C468" s="166"/>
      <c r="D468" s="166"/>
      <c r="E468" s="166"/>
      <c r="F468" s="458"/>
      <c r="G468" s="634"/>
      <c r="H468" s="688"/>
      <c r="I468" s="168"/>
      <c r="J468" s="169"/>
      <c r="K468" s="170"/>
      <c r="L468" s="595"/>
      <c r="M468" s="596"/>
      <c r="N468" s="173" t="s">
        <v>2295</v>
      </c>
      <c r="O468" s="193"/>
      <c r="P468" s="175"/>
      <c r="Q468" s="176"/>
      <c r="R468" s="176"/>
      <c r="S468" s="176"/>
      <c r="T468" s="176"/>
      <c r="U468" s="177"/>
      <c r="V468" s="175"/>
      <c r="W468" s="178"/>
      <c r="X468" s="177"/>
    </row>
    <row r="469" spans="1:24" ht="16.5" customHeight="1" x14ac:dyDescent="0.15">
      <c r="A469" s="194">
        <v>5</v>
      </c>
      <c r="B469" s="214" t="s">
        <v>1879</v>
      </c>
      <c r="C469" s="215" t="s">
        <v>931</v>
      </c>
      <c r="D469" s="215" t="s">
        <v>956</v>
      </c>
      <c r="E469" s="215">
        <v>33</v>
      </c>
      <c r="F469" s="457" t="s">
        <v>1878</v>
      </c>
      <c r="G469" s="636">
        <v>42899</v>
      </c>
      <c r="H469" s="691">
        <v>42894</v>
      </c>
      <c r="I469" s="179" t="s">
        <v>933</v>
      </c>
      <c r="J469" s="180" t="s">
        <v>933</v>
      </c>
      <c r="K469" s="157"/>
      <c r="L469" s="599">
        <v>60000</v>
      </c>
      <c r="M469" s="600">
        <v>50000</v>
      </c>
      <c r="N469" s="216">
        <v>-50000</v>
      </c>
      <c r="O469" s="217"/>
      <c r="P469" s="218">
        <v>10000</v>
      </c>
      <c r="Q469" s="196"/>
      <c r="R469" s="196">
        <v>24</v>
      </c>
      <c r="S469" s="196"/>
      <c r="T469" s="196">
        <v>4800</v>
      </c>
      <c r="U469" s="197"/>
      <c r="V469" s="198">
        <v>64800</v>
      </c>
      <c r="W469" s="199"/>
      <c r="X469" s="197">
        <v>14800</v>
      </c>
    </row>
    <row r="470" spans="1:24" ht="16.5" customHeight="1" x14ac:dyDescent="0.15">
      <c r="A470" s="164"/>
      <c r="B470" s="165"/>
      <c r="C470" s="166"/>
      <c r="D470" s="166"/>
      <c r="E470" s="166"/>
      <c r="F470" s="435"/>
      <c r="G470" s="634"/>
      <c r="H470" s="688"/>
      <c r="I470" s="168"/>
      <c r="J470" s="169"/>
      <c r="K470" s="170"/>
      <c r="L470" s="595"/>
      <c r="M470" s="596"/>
      <c r="N470" s="173" t="s">
        <v>2295</v>
      </c>
      <c r="O470" s="220"/>
      <c r="P470" s="171"/>
      <c r="Q470" s="176"/>
      <c r="R470" s="176"/>
      <c r="S470" s="172"/>
      <c r="T470" s="176"/>
      <c r="U470" s="177"/>
      <c r="V470" s="175"/>
      <c r="W470" s="178"/>
      <c r="X470" s="177"/>
    </row>
    <row r="471" spans="1:24" ht="16.5" customHeight="1" x14ac:dyDescent="0.15">
      <c r="A471" s="150">
        <v>5</v>
      </c>
      <c r="B471" s="151" t="s">
        <v>1880</v>
      </c>
      <c r="C471" s="215" t="s">
        <v>931</v>
      </c>
      <c r="D471" s="152"/>
      <c r="E471" s="215"/>
      <c r="F471" s="576" t="s">
        <v>1881</v>
      </c>
      <c r="G471" s="635"/>
      <c r="H471" s="687"/>
      <c r="I471" s="179"/>
      <c r="J471" s="229"/>
      <c r="K471" s="184" t="s">
        <v>1925</v>
      </c>
      <c r="L471" s="593"/>
      <c r="M471" s="594"/>
      <c r="N471" s="158"/>
      <c r="O471" s="159"/>
      <c r="P471" s="160"/>
      <c r="Q471" s="161"/>
      <c r="R471" s="161"/>
      <c r="S471" s="161"/>
      <c r="T471" s="161"/>
      <c r="U471" s="162"/>
      <c r="V471" s="160"/>
      <c r="W471" s="163"/>
      <c r="X471" s="162"/>
    </row>
    <row r="472" spans="1:24" ht="16.5" customHeight="1" x14ac:dyDescent="0.15">
      <c r="A472" s="164"/>
      <c r="B472" s="165"/>
      <c r="C472" s="166"/>
      <c r="D472" s="166"/>
      <c r="E472" s="166"/>
      <c r="F472" s="435"/>
      <c r="G472" s="634"/>
      <c r="H472" s="688"/>
      <c r="I472" s="168"/>
      <c r="J472" s="169"/>
      <c r="K472" s="170"/>
      <c r="L472" s="595"/>
      <c r="M472" s="596"/>
      <c r="N472" s="183"/>
      <c r="O472" s="174"/>
      <c r="P472" s="175"/>
      <c r="Q472" s="176"/>
      <c r="R472" s="176"/>
      <c r="S472" s="176"/>
      <c r="T472" s="176"/>
      <c r="U472" s="177"/>
      <c r="V472" s="175"/>
      <c r="W472" s="178"/>
      <c r="X472" s="177"/>
    </row>
    <row r="473" spans="1:24" ht="16.5" customHeight="1" x14ac:dyDescent="0.15">
      <c r="A473" s="150">
        <v>5</v>
      </c>
      <c r="B473" s="151" t="s">
        <v>974</v>
      </c>
      <c r="C473" s="215" t="s">
        <v>931</v>
      </c>
      <c r="D473" s="152" t="s">
        <v>73</v>
      </c>
      <c r="E473" s="152">
        <v>16</v>
      </c>
      <c r="F473" s="436" t="s">
        <v>1882</v>
      </c>
      <c r="G473" s="635">
        <v>42906</v>
      </c>
      <c r="H473" s="687">
        <v>43180</v>
      </c>
      <c r="I473" s="155"/>
      <c r="J473" s="156"/>
      <c r="K473" s="157"/>
      <c r="L473" s="593">
        <v>20000</v>
      </c>
      <c r="M473" s="594">
        <v>10000</v>
      </c>
      <c r="N473" s="158">
        <v>-10000</v>
      </c>
      <c r="O473" s="193"/>
      <c r="P473" s="160">
        <v>10000</v>
      </c>
      <c r="Q473" s="161"/>
      <c r="R473" s="161">
        <v>136</v>
      </c>
      <c r="S473" s="161"/>
      <c r="T473" s="161">
        <v>27200</v>
      </c>
      <c r="U473" s="162"/>
      <c r="V473" s="160">
        <v>47200</v>
      </c>
      <c r="W473" s="163"/>
      <c r="X473" s="162">
        <v>37200</v>
      </c>
    </row>
    <row r="474" spans="1:24" ht="16.5" customHeight="1" x14ac:dyDescent="0.15">
      <c r="A474" s="164"/>
      <c r="B474" s="165"/>
      <c r="C474" s="166"/>
      <c r="D474" s="166"/>
      <c r="E474" s="166"/>
      <c r="F474" s="434"/>
      <c r="G474" s="634"/>
      <c r="H474" s="688"/>
      <c r="I474" s="168"/>
      <c r="J474" s="169"/>
      <c r="K474" s="170"/>
      <c r="L474" s="595"/>
      <c r="M474" s="596"/>
      <c r="N474" s="173" t="s">
        <v>2434</v>
      </c>
      <c r="O474" s="174"/>
      <c r="P474" s="175"/>
      <c r="Q474" s="176"/>
      <c r="R474" s="176"/>
      <c r="S474" s="176"/>
      <c r="T474" s="176"/>
      <c r="U474" s="177"/>
      <c r="V474" s="175"/>
      <c r="W474" s="178"/>
      <c r="X474" s="177"/>
    </row>
    <row r="475" spans="1:24" ht="16.5" customHeight="1" x14ac:dyDescent="0.15">
      <c r="A475" s="150">
        <v>5</v>
      </c>
      <c r="B475" s="151" t="s">
        <v>974</v>
      </c>
      <c r="C475" s="152" t="s">
        <v>926</v>
      </c>
      <c r="D475" s="152" t="s">
        <v>73</v>
      </c>
      <c r="E475" s="152">
        <v>17</v>
      </c>
      <c r="F475" s="436" t="s">
        <v>1883</v>
      </c>
      <c r="G475" s="635">
        <v>42906</v>
      </c>
      <c r="H475" s="692">
        <v>43180</v>
      </c>
      <c r="I475" s="179"/>
      <c r="J475" s="180"/>
      <c r="K475" s="181"/>
      <c r="L475" s="593">
        <v>20000</v>
      </c>
      <c r="M475" s="594">
        <v>10000</v>
      </c>
      <c r="N475" s="158">
        <v>-10000</v>
      </c>
      <c r="O475" s="217"/>
      <c r="P475" s="160">
        <v>10000</v>
      </c>
      <c r="Q475" s="161"/>
      <c r="R475" s="161">
        <v>46</v>
      </c>
      <c r="S475" s="161"/>
      <c r="T475" s="161">
        <v>9200</v>
      </c>
      <c r="U475" s="162"/>
      <c r="V475" s="160">
        <v>29200</v>
      </c>
      <c r="W475" s="163"/>
      <c r="X475" s="162">
        <v>19200</v>
      </c>
    </row>
    <row r="476" spans="1:24" ht="16.5" customHeight="1" x14ac:dyDescent="0.15">
      <c r="A476" s="222"/>
      <c r="B476" s="214"/>
      <c r="C476" s="215"/>
      <c r="D476" s="215"/>
      <c r="E476" s="215"/>
      <c r="F476" s="433"/>
      <c r="G476" s="636"/>
      <c r="H476" s="689"/>
      <c r="I476" s="223"/>
      <c r="J476" s="169"/>
      <c r="K476" s="170"/>
      <c r="L476" s="599"/>
      <c r="M476" s="600"/>
      <c r="N476" s="173" t="s">
        <v>2434</v>
      </c>
      <c r="O476" s="193"/>
      <c r="P476" s="198"/>
      <c r="Q476" s="196"/>
      <c r="R476" s="196"/>
      <c r="S476" s="196"/>
      <c r="T476" s="196"/>
      <c r="U476" s="197"/>
      <c r="V476" s="198"/>
      <c r="W476" s="199"/>
      <c r="X476" s="197"/>
    </row>
    <row r="477" spans="1:24" ht="16.5" customHeight="1" x14ac:dyDescent="0.15">
      <c r="A477" s="150">
        <v>5</v>
      </c>
      <c r="B477" s="151" t="s">
        <v>1884</v>
      </c>
      <c r="C477" s="152" t="s">
        <v>940</v>
      </c>
      <c r="D477" s="152" t="s">
        <v>64</v>
      </c>
      <c r="E477" s="152">
        <v>19</v>
      </c>
      <c r="F477" s="436" t="s">
        <v>1885</v>
      </c>
      <c r="G477" s="635">
        <v>42913</v>
      </c>
      <c r="H477" s="687">
        <v>42874</v>
      </c>
      <c r="I477" s="179" t="s">
        <v>933</v>
      </c>
      <c r="J477" s="180" t="s">
        <v>933</v>
      </c>
      <c r="K477" s="338"/>
      <c r="L477" s="593">
        <v>40000</v>
      </c>
      <c r="M477" s="594">
        <v>30000</v>
      </c>
      <c r="N477" s="158">
        <v>-30000</v>
      </c>
      <c r="O477" s="159"/>
      <c r="P477" s="160">
        <v>10000</v>
      </c>
      <c r="Q477" s="161"/>
      <c r="R477" s="161">
        <v>317</v>
      </c>
      <c r="S477" s="161"/>
      <c r="T477" s="161">
        <v>63400</v>
      </c>
      <c r="U477" s="162"/>
      <c r="V477" s="160">
        <v>103400</v>
      </c>
      <c r="W477" s="163"/>
      <c r="X477" s="162">
        <v>73400</v>
      </c>
    </row>
    <row r="478" spans="1:24" ht="16.5" customHeight="1" x14ac:dyDescent="0.15">
      <c r="A478" s="194"/>
      <c r="B478" s="214"/>
      <c r="C478" s="215"/>
      <c r="D478" s="215"/>
      <c r="E478" s="215"/>
      <c r="F478" s="433" t="s">
        <v>1886</v>
      </c>
      <c r="G478" s="636"/>
      <c r="H478" s="689">
        <v>42885</v>
      </c>
      <c r="I478" s="223" t="s">
        <v>968</v>
      </c>
      <c r="J478" s="229" t="s">
        <v>933</v>
      </c>
      <c r="K478" s="339"/>
      <c r="L478" s="599"/>
      <c r="M478" s="600"/>
      <c r="N478" s="185" t="s">
        <v>2295</v>
      </c>
      <c r="O478" s="193"/>
      <c r="P478" s="198"/>
      <c r="Q478" s="196"/>
      <c r="R478" s="196"/>
      <c r="S478" s="196"/>
      <c r="T478" s="196"/>
      <c r="U478" s="197"/>
      <c r="V478" s="198"/>
      <c r="W478" s="199"/>
      <c r="X478" s="197"/>
    </row>
    <row r="479" spans="1:24" ht="16.5" customHeight="1" x14ac:dyDescent="0.15">
      <c r="A479" s="164"/>
      <c r="B479" s="165"/>
      <c r="C479" s="166"/>
      <c r="D479" s="166"/>
      <c r="E479" s="166"/>
      <c r="F479" s="434" t="s">
        <v>1887</v>
      </c>
      <c r="G479" s="634"/>
      <c r="H479" s="688"/>
      <c r="I479" s="168"/>
      <c r="J479" s="169"/>
      <c r="K479" s="170"/>
      <c r="L479" s="595"/>
      <c r="M479" s="596"/>
      <c r="N479" s="183"/>
      <c r="O479" s="174"/>
      <c r="P479" s="175"/>
      <c r="Q479" s="176"/>
      <c r="R479" s="176"/>
      <c r="S479" s="176"/>
      <c r="T479" s="176"/>
      <c r="U479" s="177"/>
      <c r="V479" s="175"/>
      <c r="W479" s="178"/>
      <c r="X479" s="177"/>
    </row>
    <row r="480" spans="1:24" ht="16.5" customHeight="1" x14ac:dyDescent="0.15">
      <c r="A480" s="150">
        <v>6</v>
      </c>
      <c r="B480" s="151" t="s">
        <v>1002</v>
      </c>
      <c r="C480" s="152" t="s">
        <v>971</v>
      </c>
      <c r="D480" s="152" t="s">
        <v>73</v>
      </c>
      <c r="E480" s="152">
        <v>18</v>
      </c>
      <c r="F480" s="436" t="s">
        <v>1888</v>
      </c>
      <c r="G480" s="635">
        <v>42926</v>
      </c>
      <c r="H480" s="687">
        <v>42912</v>
      </c>
      <c r="I480" s="179" t="s">
        <v>933</v>
      </c>
      <c r="J480" s="180" t="s">
        <v>933</v>
      </c>
      <c r="K480" s="181"/>
      <c r="L480" s="593">
        <v>20000</v>
      </c>
      <c r="M480" s="594">
        <v>10000</v>
      </c>
      <c r="N480" s="185">
        <v>-10000</v>
      </c>
      <c r="O480" s="159" t="s">
        <v>2295</v>
      </c>
      <c r="P480" s="160">
        <v>10000</v>
      </c>
      <c r="Q480" s="161"/>
      <c r="R480" s="161">
        <v>160</v>
      </c>
      <c r="S480" s="161"/>
      <c r="T480" s="161">
        <v>32000</v>
      </c>
      <c r="U480" s="162"/>
      <c r="V480" s="160">
        <v>152000</v>
      </c>
      <c r="W480" s="163"/>
      <c r="X480" s="162">
        <v>42000</v>
      </c>
    </row>
    <row r="481" spans="1:24" ht="16.5" customHeight="1" x14ac:dyDescent="0.15">
      <c r="A481" s="164"/>
      <c r="B481" s="165"/>
      <c r="C481" s="166"/>
      <c r="D481" s="166"/>
      <c r="E481" s="166"/>
      <c r="F481" s="435"/>
      <c r="G481" s="634"/>
      <c r="H481" s="688"/>
      <c r="I481" s="168"/>
      <c r="J481" s="169"/>
      <c r="K481" s="226" t="s">
        <v>1557</v>
      </c>
      <c r="L481" s="595">
        <v>100000</v>
      </c>
      <c r="M481" s="596">
        <v>100000</v>
      </c>
      <c r="N481" s="183">
        <v>-100000</v>
      </c>
      <c r="O481" s="174" t="s">
        <v>2295</v>
      </c>
      <c r="P481" s="175"/>
      <c r="Q481" s="176"/>
      <c r="R481" s="176"/>
      <c r="S481" s="176"/>
      <c r="T481" s="176"/>
      <c r="U481" s="177"/>
      <c r="V481" s="175"/>
      <c r="W481" s="178"/>
      <c r="X481" s="177"/>
    </row>
    <row r="482" spans="1:24" ht="16.5" customHeight="1" x14ac:dyDescent="0.15">
      <c r="A482" s="150">
        <v>6</v>
      </c>
      <c r="B482" s="151" t="s">
        <v>1002</v>
      </c>
      <c r="C482" s="152" t="s">
        <v>931</v>
      </c>
      <c r="D482" s="152" t="s">
        <v>28</v>
      </c>
      <c r="E482" s="152">
        <v>51</v>
      </c>
      <c r="F482" s="574" t="s">
        <v>1889</v>
      </c>
      <c r="G482" s="635">
        <v>42926</v>
      </c>
      <c r="H482" s="692">
        <v>42898</v>
      </c>
      <c r="I482" s="179" t="s">
        <v>933</v>
      </c>
      <c r="J482" s="180" t="s">
        <v>933</v>
      </c>
      <c r="K482" s="224"/>
      <c r="L482" s="593">
        <v>60000</v>
      </c>
      <c r="M482" s="594">
        <v>50000</v>
      </c>
      <c r="N482" s="158">
        <v>-50000</v>
      </c>
      <c r="O482" s="159"/>
      <c r="P482" s="160">
        <v>10000</v>
      </c>
      <c r="Q482" s="161"/>
      <c r="R482" s="161">
        <v>10</v>
      </c>
      <c r="S482" s="161"/>
      <c r="T482" s="161">
        <v>4000</v>
      </c>
      <c r="U482" s="162"/>
      <c r="V482" s="160">
        <v>64000</v>
      </c>
      <c r="W482" s="163"/>
      <c r="X482" s="162">
        <v>14000</v>
      </c>
    </row>
    <row r="483" spans="1:24" ht="16.5" customHeight="1" x14ac:dyDescent="0.15">
      <c r="A483" s="164"/>
      <c r="B483" s="165"/>
      <c r="C483" s="166"/>
      <c r="D483" s="166"/>
      <c r="E483" s="166"/>
      <c r="F483" s="435"/>
      <c r="G483" s="634"/>
      <c r="H483" s="688"/>
      <c r="I483" s="168"/>
      <c r="J483" s="169"/>
      <c r="K483" s="170"/>
      <c r="L483" s="595"/>
      <c r="M483" s="596"/>
      <c r="N483" s="173" t="s">
        <v>2295</v>
      </c>
      <c r="O483" s="174"/>
      <c r="P483" s="175"/>
      <c r="Q483" s="176"/>
      <c r="R483" s="176"/>
      <c r="S483" s="176"/>
      <c r="T483" s="176"/>
      <c r="U483" s="177"/>
      <c r="V483" s="175"/>
      <c r="W483" s="178"/>
      <c r="X483" s="177"/>
    </row>
    <row r="484" spans="1:24" ht="16.5" customHeight="1" x14ac:dyDescent="0.15">
      <c r="A484" s="150">
        <v>6</v>
      </c>
      <c r="B484" s="151" t="s">
        <v>925</v>
      </c>
      <c r="C484" s="152" t="s">
        <v>931</v>
      </c>
      <c r="D484" s="152" t="s">
        <v>73</v>
      </c>
      <c r="E484" s="152">
        <v>13</v>
      </c>
      <c r="F484" s="436" t="s">
        <v>1890</v>
      </c>
      <c r="G484" s="635">
        <v>42940</v>
      </c>
      <c r="H484" s="687">
        <v>42923</v>
      </c>
      <c r="I484" s="179" t="s">
        <v>933</v>
      </c>
      <c r="J484" s="180" t="s">
        <v>933</v>
      </c>
      <c r="K484" s="338" t="s">
        <v>1754</v>
      </c>
      <c r="L484" s="593">
        <v>20000</v>
      </c>
      <c r="M484" s="594"/>
      <c r="N484" s="158">
        <v>-10000</v>
      </c>
      <c r="O484" s="159"/>
      <c r="P484" s="160"/>
      <c r="Q484" s="161"/>
      <c r="R484" s="161">
        <v>261</v>
      </c>
      <c r="S484" s="161"/>
      <c r="T484" s="161">
        <v>52200</v>
      </c>
      <c r="U484" s="162"/>
      <c r="V484" s="160">
        <v>52200</v>
      </c>
      <c r="W484" s="163"/>
      <c r="X484" s="162">
        <v>52200</v>
      </c>
    </row>
    <row r="485" spans="1:24" ht="16.5" customHeight="1" x14ac:dyDescent="0.15">
      <c r="A485" s="164"/>
      <c r="B485" s="165"/>
      <c r="C485" s="166"/>
      <c r="D485" s="166"/>
      <c r="E485" s="166"/>
      <c r="F485" s="434" t="s">
        <v>1891</v>
      </c>
      <c r="G485" s="634"/>
      <c r="H485" s="688"/>
      <c r="I485" s="168"/>
      <c r="J485" s="169"/>
      <c r="K485" s="170"/>
      <c r="L485" s="595"/>
      <c r="M485" s="596">
        <v>10000</v>
      </c>
      <c r="N485" s="173" t="s">
        <v>2434</v>
      </c>
      <c r="O485" s="174"/>
      <c r="P485" s="175">
        <v>10000</v>
      </c>
      <c r="Q485" s="176"/>
      <c r="R485" s="176"/>
      <c r="S485" s="176"/>
      <c r="T485" s="176"/>
      <c r="U485" s="177"/>
      <c r="V485" s="175">
        <v>20000</v>
      </c>
      <c r="W485" s="178"/>
      <c r="X485" s="177">
        <v>10000</v>
      </c>
    </row>
    <row r="486" spans="1:24" ht="16.5" customHeight="1" x14ac:dyDescent="0.15">
      <c r="A486" s="150">
        <v>7</v>
      </c>
      <c r="B486" s="151" t="s">
        <v>1892</v>
      </c>
      <c r="C486" s="152" t="s">
        <v>926</v>
      </c>
      <c r="D486" s="152" t="s">
        <v>32</v>
      </c>
      <c r="E486" s="152">
        <v>34</v>
      </c>
      <c r="F486" s="456" t="s">
        <v>1893</v>
      </c>
      <c r="G486" s="635">
        <v>42948</v>
      </c>
      <c r="H486" s="687">
        <v>43089</v>
      </c>
      <c r="I486" s="179"/>
      <c r="J486" s="180"/>
      <c r="K486" s="181"/>
      <c r="L486" s="593">
        <v>60000</v>
      </c>
      <c r="M486" s="594">
        <v>50000</v>
      </c>
      <c r="N486" s="185">
        <v>-50000</v>
      </c>
      <c r="O486" s="159"/>
      <c r="P486" s="160">
        <v>10000</v>
      </c>
      <c r="Q486" s="161"/>
      <c r="R486" s="161">
        <v>14</v>
      </c>
      <c r="S486" s="161"/>
      <c r="T486" s="161">
        <v>2800</v>
      </c>
      <c r="U486" s="162"/>
      <c r="V486" s="160">
        <v>62800</v>
      </c>
      <c r="W486" s="163"/>
      <c r="X486" s="162">
        <v>12800</v>
      </c>
    </row>
    <row r="487" spans="1:24" ht="16.5" customHeight="1" x14ac:dyDescent="0.15">
      <c r="A487" s="164"/>
      <c r="B487" s="165"/>
      <c r="C487" s="166"/>
      <c r="D487" s="166"/>
      <c r="E487" s="166"/>
      <c r="F487" s="435"/>
      <c r="G487" s="634"/>
      <c r="H487" s="688"/>
      <c r="I487" s="168"/>
      <c r="J487" s="169"/>
      <c r="K487" s="170"/>
      <c r="L487" s="595"/>
      <c r="M487" s="596"/>
      <c r="N487" s="173" t="s">
        <v>2434</v>
      </c>
      <c r="O487" s="174"/>
      <c r="P487" s="175"/>
      <c r="Q487" s="176"/>
      <c r="R487" s="176"/>
      <c r="S487" s="176"/>
      <c r="T487" s="176"/>
      <c r="U487" s="177"/>
      <c r="V487" s="175"/>
      <c r="W487" s="178"/>
      <c r="X487" s="177"/>
    </row>
    <row r="488" spans="1:24" ht="16.5" customHeight="1" x14ac:dyDescent="0.15">
      <c r="A488" s="150">
        <v>7</v>
      </c>
      <c r="B488" s="151" t="s">
        <v>1894</v>
      </c>
      <c r="C488" s="152" t="s">
        <v>931</v>
      </c>
      <c r="D488" s="152" t="s">
        <v>73</v>
      </c>
      <c r="E488" s="152">
        <v>20</v>
      </c>
      <c r="F488" s="436" t="s">
        <v>1895</v>
      </c>
      <c r="G488" s="635">
        <v>42962</v>
      </c>
      <c r="H488" s="687">
        <v>42936</v>
      </c>
      <c r="I488" s="179" t="s">
        <v>933</v>
      </c>
      <c r="J488" s="180" t="s">
        <v>933</v>
      </c>
      <c r="K488" s="338"/>
      <c r="L488" s="593">
        <v>40000</v>
      </c>
      <c r="M488" s="594"/>
      <c r="N488" s="158">
        <v>-30000</v>
      </c>
      <c r="O488" s="159"/>
      <c r="P488" s="160"/>
      <c r="Q488" s="161"/>
      <c r="R488" s="161">
        <v>546</v>
      </c>
      <c r="S488" s="161"/>
      <c r="T488" s="161">
        <v>109200</v>
      </c>
      <c r="U488" s="162"/>
      <c r="V488" s="160">
        <v>109200</v>
      </c>
      <c r="W488" s="163"/>
      <c r="X488" s="162">
        <v>109200</v>
      </c>
    </row>
    <row r="489" spans="1:24" ht="16.5" customHeight="1" x14ac:dyDescent="0.15">
      <c r="A489" s="194"/>
      <c r="B489" s="214"/>
      <c r="C489" s="215"/>
      <c r="D489" s="215"/>
      <c r="E489" s="215"/>
      <c r="F489" s="433" t="s">
        <v>1896</v>
      </c>
      <c r="G489" s="636"/>
      <c r="H489" s="689"/>
      <c r="I489" s="168"/>
      <c r="J489" s="169"/>
      <c r="K489" s="224"/>
      <c r="L489" s="599"/>
      <c r="M489" s="600">
        <v>30000</v>
      </c>
      <c r="N489" s="173" t="s">
        <v>2434</v>
      </c>
      <c r="O489" s="193"/>
      <c r="P489" s="198">
        <v>10000</v>
      </c>
      <c r="Q489" s="196"/>
      <c r="R489" s="196"/>
      <c r="S489" s="196"/>
      <c r="T489" s="196"/>
      <c r="U489" s="197"/>
      <c r="V489" s="198">
        <v>30000</v>
      </c>
      <c r="W489" s="199"/>
      <c r="X489" s="197">
        <v>10000</v>
      </c>
    </row>
    <row r="490" spans="1:24" ht="16.5" customHeight="1" x14ac:dyDescent="0.15">
      <c r="A490" s="150">
        <v>8</v>
      </c>
      <c r="B490" s="151">
        <v>6</v>
      </c>
      <c r="C490" s="152" t="s">
        <v>926</v>
      </c>
      <c r="D490" s="152" t="s">
        <v>73</v>
      </c>
      <c r="E490" s="152">
        <v>21</v>
      </c>
      <c r="F490" s="436" t="s">
        <v>1897</v>
      </c>
      <c r="G490" s="635">
        <v>42994</v>
      </c>
      <c r="H490" s="687">
        <v>43180</v>
      </c>
      <c r="I490" s="179"/>
      <c r="J490" s="180"/>
      <c r="K490" s="181"/>
      <c r="L490" s="593">
        <v>20000</v>
      </c>
      <c r="M490" s="594">
        <v>10000</v>
      </c>
      <c r="N490" s="158">
        <v>-10000</v>
      </c>
      <c r="O490" s="159"/>
      <c r="P490" s="160">
        <v>10000</v>
      </c>
      <c r="Q490" s="161"/>
      <c r="R490" s="161">
        <v>246</v>
      </c>
      <c r="S490" s="161"/>
      <c r="T490" s="161">
        <v>49200</v>
      </c>
      <c r="U490" s="162"/>
      <c r="V490" s="160">
        <v>69200</v>
      </c>
      <c r="W490" s="163"/>
      <c r="X490" s="162">
        <v>59200</v>
      </c>
    </row>
    <row r="491" spans="1:24" ht="16.5" customHeight="1" x14ac:dyDescent="0.15">
      <c r="A491" s="164"/>
      <c r="B491" s="165"/>
      <c r="C491" s="166"/>
      <c r="D491" s="166"/>
      <c r="E491" s="166"/>
      <c r="F491" s="435"/>
      <c r="G491" s="634"/>
      <c r="H491" s="688"/>
      <c r="I491" s="168"/>
      <c r="J491" s="169"/>
      <c r="K491" s="170"/>
      <c r="L491" s="595"/>
      <c r="M491" s="596"/>
      <c r="N491" s="173" t="s">
        <v>2434</v>
      </c>
      <c r="O491" s="174"/>
      <c r="P491" s="175"/>
      <c r="Q491" s="176"/>
      <c r="R491" s="176"/>
      <c r="S491" s="176"/>
      <c r="T491" s="176"/>
      <c r="U491" s="177"/>
      <c r="V491" s="175"/>
      <c r="W491" s="178"/>
      <c r="X491" s="177"/>
    </row>
    <row r="492" spans="1:24" ht="16.5" customHeight="1" x14ac:dyDescent="0.15">
      <c r="A492" s="150">
        <v>8</v>
      </c>
      <c r="B492" s="151" t="s">
        <v>1609</v>
      </c>
      <c r="C492" s="152" t="s">
        <v>1594</v>
      </c>
      <c r="D492" s="152" t="s">
        <v>32</v>
      </c>
      <c r="E492" s="152">
        <v>36</v>
      </c>
      <c r="F492" s="456" t="s">
        <v>1898</v>
      </c>
      <c r="G492" s="635">
        <v>43004</v>
      </c>
      <c r="H492" s="687">
        <v>43005</v>
      </c>
      <c r="I492" s="179" t="s">
        <v>933</v>
      </c>
      <c r="J492" s="180" t="s">
        <v>933</v>
      </c>
      <c r="K492" s="181"/>
      <c r="L492" s="593">
        <v>60000</v>
      </c>
      <c r="M492" s="594">
        <v>50000</v>
      </c>
      <c r="N492" s="158">
        <v>-50000</v>
      </c>
      <c r="O492" s="159"/>
      <c r="P492" s="160">
        <v>10000</v>
      </c>
      <c r="Q492" s="161"/>
      <c r="R492" s="161">
        <v>12</v>
      </c>
      <c r="S492" s="161"/>
      <c r="T492" s="161">
        <v>2400</v>
      </c>
      <c r="U492" s="162"/>
      <c r="V492" s="160">
        <v>62400</v>
      </c>
      <c r="W492" s="163"/>
      <c r="X492" s="162">
        <v>12400</v>
      </c>
    </row>
    <row r="493" spans="1:24" ht="16.5" customHeight="1" x14ac:dyDescent="0.15">
      <c r="A493" s="194"/>
      <c r="B493" s="214"/>
      <c r="C493" s="215"/>
      <c r="D493" s="215"/>
      <c r="E493" s="215"/>
      <c r="F493" s="441"/>
      <c r="G493" s="636"/>
      <c r="H493" s="689"/>
      <c r="I493" s="168"/>
      <c r="J493" s="225"/>
      <c r="K493" s="170"/>
      <c r="L493" s="599"/>
      <c r="M493" s="600"/>
      <c r="N493" s="173" t="s">
        <v>2295</v>
      </c>
      <c r="O493" s="193"/>
      <c r="P493" s="198"/>
      <c r="Q493" s="196"/>
      <c r="R493" s="196"/>
      <c r="S493" s="196"/>
      <c r="T493" s="196"/>
      <c r="U493" s="197"/>
      <c r="V493" s="198"/>
      <c r="W493" s="199"/>
      <c r="X493" s="197"/>
    </row>
    <row r="494" spans="1:24" ht="16.5" customHeight="1" x14ac:dyDescent="0.15">
      <c r="A494" s="150">
        <v>9</v>
      </c>
      <c r="B494" s="151" t="s">
        <v>955</v>
      </c>
      <c r="C494" s="152" t="s">
        <v>989</v>
      </c>
      <c r="D494" s="152" t="s">
        <v>993</v>
      </c>
      <c r="E494" s="152">
        <v>25</v>
      </c>
      <c r="F494" s="436" t="s">
        <v>1899</v>
      </c>
      <c r="G494" s="635">
        <v>43024</v>
      </c>
      <c r="H494" s="687">
        <v>43005</v>
      </c>
      <c r="I494" s="179" t="s">
        <v>933</v>
      </c>
      <c r="J494" s="180" t="s">
        <v>933</v>
      </c>
      <c r="K494" s="338" t="s">
        <v>1754</v>
      </c>
      <c r="L494" s="593">
        <v>40000</v>
      </c>
      <c r="M494" s="594"/>
      <c r="N494" s="158">
        <v>-30000</v>
      </c>
      <c r="O494" s="159"/>
      <c r="P494" s="160"/>
      <c r="Q494" s="161"/>
      <c r="R494" s="161">
        <v>211</v>
      </c>
      <c r="S494" s="161"/>
      <c r="T494" s="161">
        <v>42200</v>
      </c>
      <c r="U494" s="162"/>
      <c r="V494" s="160">
        <v>42200</v>
      </c>
      <c r="W494" s="163"/>
      <c r="X494" s="162">
        <v>42200</v>
      </c>
    </row>
    <row r="495" spans="1:24" ht="16.5" customHeight="1" x14ac:dyDescent="0.15">
      <c r="A495" s="164"/>
      <c r="B495" s="165"/>
      <c r="C495" s="166"/>
      <c r="D495" s="166"/>
      <c r="E495" s="166"/>
      <c r="F495" s="434"/>
      <c r="G495" s="634"/>
      <c r="H495" s="693"/>
      <c r="I495" s="168"/>
      <c r="J495" s="169"/>
      <c r="K495" s="170"/>
      <c r="L495" s="595"/>
      <c r="M495" s="596">
        <v>30000</v>
      </c>
      <c r="N495" s="173" t="s">
        <v>2434</v>
      </c>
      <c r="O495" s="174"/>
      <c r="P495" s="175">
        <v>10000</v>
      </c>
      <c r="Q495" s="176"/>
      <c r="R495" s="176"/>
      <c r="S495" s="176"/>
      <c r="T495" s="176"/>
      <c r="U495" s="177"/>
      <c r="V495" s="175">
        <v>82200</v>
      </c>
      <c r="W495" s="178"/>
      <c r="X495" s="177">
        <v>52200</v>
      </c>
    </row>
    <row r="496" spans="1:24" ht="16.5" customHeight="1" x14ac:dyDescent="0.15">
      <c r="A496" s="150">
        <v>10</v>
      </c>
      <c r="B496" s="151" t="s">
        <v>930</v>
      </c>
      <c r="C496" s="152" t="s">
        <v>997</v>
      </c>
      <c r="D496" s="152" t="s">
        <v>73</v>
      </c>
      <c r="E496" s="152">
        <v>22</v>
      </c>
      <c r="F496" s="436" t="s">
        <v>1900</v>
      </c>
      <c r="G496" s="635">
        <v>43046</v>
      </c>
      <c r="H496" s="687">
        <v>43180</v>
      </c>
      <c r="I496" s="179"/>
      <c r="J496" s="180"/>
      <c r="K496" s="157"/>
      <c r="L496" s="593">
        <v>40000</v>
      </c>
      <c r="M496" s="594">
        <v>30000</v>
      </c>
      <c r="N496" s="158">
        <v>-30000</v>
      </c>
      <c r="O496" s="159"/>
      <c r="P496" s="160">
        <v>10000</v>
      </c>
      <c r="Q496" s="161"/>
      <c r="R496" s="161">
        <v>268</v>
      </c>
      <c r="S496" s="161"/>
      <c r="T496" s="161">
        <v>53600</v>
      </c>
      <c r="U496" s="162"/>
      <c r="V496" s="160">
        <v>93600</v>
      </c>
      <c r="W496" s="163"/>
      <c r="X496" s="162">
        <v>63600</v>
      </c>
    </row>
    <row r="497" spans="1:24" ht="16.5" customHeight="1" x14ac:dyDescent="0.15">
      <c r="A497" s="164"/>
      <c r="B497" s="165"/>
      <c r="C497" s="166"/>
      <c r="D497" s="166"/>
      <c r="E497" s="166"/>
      <c r="F497" s="435"/>
      <c r="G497" s="634"/>
      <c r="H497" s="688"/>
      <c r="I497" s="168"/>
      <c r="J497" s="169"/>
      <c r="K497" s="170"/>
      <c r="L497" s="595"/>
      <c r="M497" s="596"/>
      <c r="N497" s="173" t="s">
        <v>2434</v>
      </c>
      <c r="O497" s="174"/>
      <c r="P497" s="175"/>
      <c r="Q497" s="176"/>
      <c r="R497" s="176"/>
      <c r="S497" s="176"/>
      <c r="T497" s="176"/>
      <c r="U497" s="177"/>
      <c r="V497" s="175"/>
      <c r="W497" s="178"/>
      <c r="X497" s="177"/>
    </row>
    <row r="498" spans="1:24" ht="16.5" customHeight="1" x14ac:dyDescent="0.15">
      <c r="A498" s="150">
        <v>10</v>
      </c>
      <c r="B498" s="151">
        <v>8</v>
      </c>
      <c r="C498" s="152" t="s">
        <v>931</v>
      </c>
      <c r="D498" s="152" t="s">
        <v>4</v>
      </c>
      <c r="E498" s="152"/>
      <c r="F498" s="575" t="s">
        <v>1901</v>
      </c>
      <c r="G498" s="635"/>
      <c r="H498" s="694"/>
      <c r="I498" s="179"/>
      <c r="J498" s="180"/>
      <c r="K498" s="191" t="s">
        <v>1925</v>
      </c>
      <c r="L498" s="593"/>
      <c r="M498" s="594"/>
      <c r="N498" s="158"/>
      <c r="O498" s="159"/>
      <c r="P498" s="160"/>
      <c r="Q498" s="161"/>
      <c r="R498" s="161"/>
      <c r="S498" s="161"/>
      <c r="T498" s="161"/>
      <c r="U498" s="162"/>
      <c r="V498" s="160"/>
      <c r="W498" s="163"/>
      <c r="X498" s="162"/>
    </row>
    <row r="499" spans="1:24" ht="16.5" customHeight="1" x14ac:dyDescent="0.15">
      <c r="A499" s="164"/>
      <c r="B499" s="165"/>
      <c r="C499" s="166"/>
      <c r="D499" s="166"/>
      <c r="E499" s="166"/>
      <c r="F499" s="434"/>
      <c r="G499" s="634"/>
      <c r="H499" s="688"/>
      <c r="I499" s="168"/>
      <c r="J499" s="169"/>
      <c r="K499" s="170"/>
      <c r="L499" s="595"/>
      <c r="M499" s="596"/>
      <c r="N499" s="183"/>
      <c r="O499" s="174"/>
      <c r="P499" s="175"/>
      <c r="Q499" s="176"/>
      <c r="R499" s="176"/>
      <c r="S499" s="176"/>
      <c r="T499" s="176"/>
      <c r="U499" s="177"/>
      <c r="V499" s="175"/>
      <c r="W499" s="178"/>
      <c r="X499" s="177"/>
    </row>
    <row r="500" spans="1:24" ht="16.5" customHeight="1" x14ac:dyDescent="0.15">
      <c r="A500" s="150">
        <v>10</v>
      </c>
      <c r="B500" s="151">
        <v>9</v>
      </c>
      <c r="C500" s="152" t="s">
        <v>931</v>
      </c>
      <c r="D500" s="152" t="s">
        <v>32</v>
      </c>
      <c r="E500" s="152">
        <v>37</v>
      </c>
      <c r="F500" s="456" t="s">
        <v>1902</v>
      </c>
      <c r="G500" s="635">
        <v>43053</v>
      </c>
      <c r="H500" s="687">
        <v>43038</v>
      </c>
      <c r="I500" s="179" t="s">
        <v>933</v>
      </c>
      <c r="J500" s="180" t="s">
        <v>933</v>
      </c>
      <c r="K500" s="181"/>
      <c r="L500" s="593">
        <v>20000</v>
      </c>
      <c r="M500" s="594">
        <v>10000</v>
      </c>
      <c r="N500" s="158">
        <v>-10000</v>
      </c>
      <c r="O500" s="159"/>
      <c r="P500" s="160">
        <v>10000</v>
      </c>
      <c r="Q500" s="161"/>
      <c r="R500" s="161">
        <v>40</v>
      </c>
      <c r="S500" s="161"/>
      <c r="T500" s="161">
        <v>8000</v>
      </c>
      <c r="U500" s="162"/>
      <c r="V500" s="160">
        <v>28000</v>
      </c>
      <c r="W500" s="163"/>
      <c r="X500" s="162">
        <v>18000</v>
      </c>
    </row>
    <row r="501" spans="1:24" ht="16.5" customHeight="1" x14ac:dyDescent="0.15">
      <c r="A501" s="164"/>
      <c r="B501" s="165"/>
      <c r="C501" s="166"/>
      <c r="D501" s="166" t="s">
        <v>1008</v>
      </c>
      <c r="E501" s="166"/>
      <c r="F501" s="458"/>
      <c r="G501" s="634"/>
      <c r="H501" s="688"/>
      <c r="I501" s="168"/>
      <c r="J501" s="169"/>
      <c r="K501" s="170"/>
      <c r="L501" s="595"/>
      <c r="M501" s="596"/>
      <c r="N501" s="173" t="s">
        <v>2434</v>
      </c>
      <c r="O501" s="174"/>
      <c r="P501" s="175"/>
      <c r="Q501" s="176"/>
      <c r="R501" s="176"/>
      <c r="S501" s="176"/>
      <c r="T501" s="176"/>
      <c r="U501" s="177"/>
      <c r="V501" s="175"/>
      <c r="W501" s="178"/>
      <c r="X501" s="177"/>
    </row>
    <row r="502" spans="1:24" ht="16.5" customHeight="1" x14ac:dyDescent="0.15">
      <c r="A502" s="150">
        <v>10</v>
      </c>
      <c r="B502" s="151" t="s">
        <v>1903</v>
      </c>
      <c r="C502" s="152" t="s">
        <v>1904</v>
      </c>
      <c r="D502" s="152" t="s">
        <v>32</v>
      </c>
      <c r="E502" s="152">
        <v>38</v>
      </c>
      <c r="F502" s="456" t="s">
        <v>1905</v>
      </c>
      <c r="G502" s="635">
        <v>43053</v>
      </c>
      <c r="H502" s="687">
        <v>43039</v>
      </c>
      <c r="I502" s="179" t="s">
        <v>933</v>
      </c>
      <c r="J502" s="229"/>
      <c r="K502" s="224" t="s">
        <v>2297</v>
      </c>
      <c r="L502" s="593">
        <v>60000</v>
      </c>
      <c r="M502" s="594">
        <v>50000</v>
      </c>
      <c r="N502" s="158">
        <v>-50000</v>
      </c>
      <c r="O502" s="159"/>
      <c r="P502" s="834"/>
      <c r="Q502" s="161"/>
      <c r="R502" s="161">
        <v>14</v>
      </c>
      <c r="S502" s="161"/>
      <c r="T502" s="161">
        <v>2800</v>
      </c>
      <c r="U502" s="162"/>
      <c r="V502" s="160">
        <v>52800</v>
      </c>
      <c r="W502" s="163"/>
      <c r="X502" s="162">
        <v>2800</v>
      </c>
    </row>
    <row r="503" spans="1:24" ht="16.5" customHeight="1" x14ac:dyDescent="0.15">
      <c r="A503" s="164"/>
      <c r="B503" s="165"/>
      <c r="C503" s="166"/>
      <c r="D503" s="166"/>
      <c r="E503" s="166"/>
      <c r="F503" s="458"/>
      <c r="G503" s="634"/>
      <c r="H503" s="688"/>
      <c r="I503" s="168"/>
      <c r="J503" s="169"/>
      <c r="K503" s="170"/>
      <c r="L503" s="595"/>
      <c r="M503" s="596"/>
      <c r="N503" s="173" t="s">
        <v>2434</v>
      </c>
      <c r="O503" s="174"/>
      <c r="P503" s="175"/>
      <c r="Q503" s="176"/>
      <c r="R503" s="176"/>
      <c r="S503" s="176"/>
      <c r="T503" s="176"/>
      <c r="U503" s="177"/>
      <c r="V503" s="175"/>
      <c r="W503" s="178"/>
      <c r="X503" s="177"/>
    </row>
    <row r="504" spans="1:24" ht="16.5" customHeight="1" x14ac:dyDescent="0.15">
      <c r="A504" s="150">
        <v>10</v>
      </c>
      <c r="B504" s="151">
        <v>22</v>
      </c>
      <c r="C504" s="152" t="s">
        <v>989</v>
      </c>
      <c r="D504" s="152" t="s">
        <v>32</v>
      </c>
      <c r="E504" s="152"/>
      <c r="F504" s="456" t="s">
        <v>1906</v>
      </c>
      <c r="G504" s="635">
        <v>43061</v>
      </c>
      <c r="H504" s="689">
        <v>43080</v>
      </c>
      <c r="I504" s="179" t="s">
        <v>933</v>
      </c>
      <c r="J504" s="180" t="s">
        <v>933</v>
      </c>
      <c r="K504" s="224"/>
      <c r="L504" s="599">
        <v>20000</v>
      </c>
      <c r="M504" s="600">
        <v>10000</v>
      </c>
      <c r="N504" s="185">
        <v>-10000</v>
      </c>
      <c r="O504" s="193"/>
      <c r="P504" s="198">
        <v>10000</v>
      </c>
      <c r="Q504" s="196"/>
      <c r="R504" s="196">
        <v>14</v>
      </c>
      <c r="S504" s="196"/>
      <c r="T504" s="196">
        <v>2800</v>
      </c>
      <c r="U504" s="197"/>
      <c r="V504" s="198">
        <v>22800</v>
      </c>
      <c r="W504" s="199"/>
      <c r="X504" s="197">
        <v>12800</v>
      </c>
    </row>
    <row r="505" spans="1:24" ht="16.5" customHeight="1" x14ac:dyDescent="0.15">
      <c r="A505" s="164"/>
      <c r="B505" s="165"/>
      <c r="C505" s="166"/>
      <c r="D505" s="166"/>
      <c r="E505" s="166"/>
      <c r="F505" s="435"/>
      <c r="G505" s="634"/>
      <c r="H505" s="688"/>
      <c r="I505" s="168"/>
      <c r="J505" s="169"/>
      <c r="K505" s="170"/>
      <c r="L505" s="595"/>
      <c r="M505" s="596"/>
      <c r="N505" s="173" t="s">
        <v>2434</v>
      </c>
      <c r="O505" s="174"/>
      <c r="P505" s="175"/>
      <c r="Q505" s="176"/>
      <c r="R505" s="176"/>
      <c r="S505" s="176"/>
      <c r="T505" s="176"/>
      <c r="U505" s="177"/>
      <c r="V505" s="175"/>
      <c r="W505" s="178"/>
      <c r="X505" s="177"/>
    </row>
    <row r="506" spans="1:24" ht="16.5" customHeight="1" x14ac:dyDescent="0.15">
      <c r="A506" s="227">
        <v>10</v>
      </c>
      <c r="B506" s="228" t="s">
        <v>1907</v>
      </c>
      <c r="C506" s="152" t="s">
        <v>1908</v>
      </c>
      <c r="D506" s="152" t="s">
        <v>1909</v>
      </c>
      <c r="E506" s="152"/>
      <c r="F506" s="575" t="s">
        <v>1910</v>
      </c>
      <c r="G506" s="635"/>
      <c r="H506" s="694"/>
      <c r="I506" s="139"/>
      <c r="J506" s="140"/>
      <c r="K506" s="191" t="s">
        <v>1925</v>
      </c>
      <c r="L506" s="593"/>
      <c r="M506" s="594"/>
      <c r="N506" s="158"/>
      <c r="O506" s="159"/>
      <c r="P506" s="160"/>
      <c r="Q506" s="161"/>
      <c r="R506" s="161"/>
      <c r="S506" s="161"/>
      <c r="T506" s="161"/>
      <c r="U506" s="162"/>
      <c r="V506" s="160"/>
      <c r="W506" s="163"/>
      <c r="X506" s="162"/>
    </row>
    <row r="507" spans="1:24" ht="16.5" customHeight="1" x14ac:dyDescent="0.15">
      <c r="A507" s="164"/>
      <c r="B507" s="165"/>
      <c r="C507" s="166"/>
      <c r="D507" s="166"/>
      <c r="E507" s="166"/>
      <c r="F507" s="435"/>
      <c r="G507" s="634"/>
      <c r="H507" s="688"/>
      <c r="I507" s="168"/>
      <c r="J507" s="169"/>
      <c r="K507" s="170"/>
      <c r="L507" s="599"/>
      <c r="M507" s="600"/>
      <c r="N507" s="183"/>
      <c r="O507" s="193"/>
      <c r="P507" s="198"/>
      <c r="Q507" s="196"/>
      <c r="R507" s="196"/>
      <c r="S507" s="196"/>
      <c r="T507" s="196"/>
      <c r="U507" s="197"/>
      <c r="V507" s="198"/>
      <c r="W507" s="199"/>
      <c r="X507" s="197"/>
    </row>
    <row r="508" spans="1:24" ht="16.5" customHeight="1" x14ac:dyDescent="0.15">
      <c r="A508" s="150">
        <v>11</v>
      </c>
      <c r="B508" s="151" t="s">
        <v>1912</v>
      </c>
      <c r="C508" s="152" t="s">
        <v>1911</v>
      </c>
      <c r="D508" s="152" t="s">
        <v>1913</v>
      </c>
      <c r="E508" s="152">
        <v>39</v>
      </c>
      <c r="F508" s="456" t="s">
        <v>1914</v>
      </c>
      <c r="G508" s="635">
        <v>43073</v>
      </c>
      <c r="H508" s="687">
        <v>43089</v>
      </c>
      <c r="I508" s="179"/>
      <c r="J508" s="180"/>
      <c r="K508" s="181"/>
      <c r="L508" s="593">
        <v>60000</v>
      </c>
      <c r="M508" s="594">
        <v>50000</v>
      </c>
      <c r="N508" s="158">
        <v>-50000</v>
      </c>
      <c r="O508" s="159"/>
      <c r="P508" s="160">
        <v>10000</v>
      </c>
      <c r="Q508" s="161"/>
      <c r="R508" s="161">
        <v>20</v>
      </c>
      <c r="S508" s="161"/>
      <c r="T508" s="161">
        <v>4000</v>
      </c>
      <c r="U508" s="162"/>
      <c r="V508" s="160">
        <v>64000</v>
      </c>
      <c r="W508" s="163"/>
      <c r="X508" s="162">
        <v>14000</v>
      </c>
    </row>
    <row r="509" spans="1:24" ht="16.5" customHeight="1" x14ac:dyDescent="0.15">
      <c r="A509" s="164"/>
      <c r="B509" s="165"/>
      <c r="C509" s="166"/>
      <c r="D509" s="166"/>
      <c r="E509" s="166"/>
      <c r="F509" s="435"/>
      <c r="G509" s="634"/>
      <c r="H509" s="688"/>
      <c r="I509" s="168"/>
      <c r="J509" s="169"/>
      <c r="K509" s="170"/>
      <c r="L509" s="595"/>
      <c r="M509" s="596"/>
      <c r="N509" s="173" t="s">
        <v>2434</v>
      </c>
      <c r="O509" s="174"/>
      <c r="P509" s="175"/>
      <c r="Q509" s="176"/>
      <c r="R509" s="176"/>
      <c r="S509" s="176"/>
      <c r="T509" s="176"/>
      <c r="U509" s="177"/>
      <c r="V509" s="175"/>
      <c r="W509" s="178"/>
      <c r="X509" s="177"/>
    </row>
    <row r="510" spans="1:24" ht="16.5" customHeight="1" x14ac:dyDescent="0.15">
      <c r="A510" s="150">
        <v>11</v>
      </c>
      <c r="B510" s="151" t="s">
        <v>1915</v>
      </c>
      <c r="C510" s="152" t="s">
        <v>940</v>
      </c>
      <c r="D510" s="152" t="s">
        <v>73</v>
      </c>
      <c r="E510" s="152">
        <v>24</v>
      </c>
      <c r="F510" s="436" t="s">
        <v>1916</v>
      </c>
      <c r="G510" s="635">
        <v>43084</v>
      </c>
      <c r="H510" s="687">
        <v>43180</v>
      </c>
      <c r="I510" s="179"/>
      <c r="J510" s="180"/>
      <c r="K510" s="181"/>
      <c r="L510" s="593">
        <v>60000</v>
      </c>
      <c r="M510" s="594">
        <v>50000</v>
      </c>
      <c r="N510" s="158">
        <v>-50000</v>
      </c>
      <c r="O510" s="159"/>
      <c r="P510" s="160">
        <v>10000</v>
      </c>
      <c r="Q510" s="161"/>
      <c r="R510" s="161">
        <v>234</v>
      </c>
      <c r="S510" s="161"/>
      <c r="T510" s="161">
        <v>46800</v>
      </c>
      <c r="U510" s="162"/>
      <c r="V510" s="160">
        <v>106800</v>
      </c>
      <c r="W510" s="163"/>
      <c r="X510" s="162">
        <v>56800</v>
      </c>
    </row>
    <row r="511" spans="1:24" ht="16.5" customHeight="1" x14ac:dyDescent="0.15">
      <c r="A511" s="164"/>
      <c r="B511" s="165"/>
      <c r="C511" s="166"/>
      <c r="D511" s="166"/>
      <c r="E511" s="166"/>
      <c r="F511" s="434" t="s">
        <v>1917</v>
      </c>
      <c r="G511" s="634"/>
      <c r="H511" s="693"/>
      <c r="I511" s="168"/>
      <c r="J511" s="169"/>
      <c r="K511" s="170"/>
      <c r="L511" s="595"/>
      <c r="M511" s="596"/>
      <c r="N511" s="173" t="s">
        <v>2434</v>
      </c>
      <c r="O511" s="174"/>
      <c r="P511" s="175"/>
      <c r="Q511" s="176"/>
      <c r="R511" s="176"/>
      <c r="S511" s="176"/>
      <c r="T511" s="176"/>
      <c r="U511" s="177"/>
      <c r="V511" s="175"/>
      <c r="W511" s="178"/>
      <c r="X511" s="177"/>
    </row>
    <row r="512" spans="1:24" ht="16.5" customHeight="1" x14ac:dyDescent="0.15">
      <c r="A512" s="150">
        <v>11</v>
      </c>
      <c r="B512" s="151" t="s">
        <v>983</v>
      </c>
      <c r="C512" s="152" t="s">
        <v>989</v>
      </c>
      <c r="D512" s="152" t="s">
        <v>92</v>
      </c>
      <c r="E512" s="152">
        <v>23</v>
      </c>
      <c r="F512" s="436" t="s">
        <v>1918</v>
      </c>
      <c r="G512" s="635">
        <v>43094</v>
      </c>
      <c r="H512" s="687">
        <v>43188</v>
      </c>
      <c r="I512" s="179"/>
      <c r="J512" s="180"/>
      <c r="K512" s="181"/>
      <c r="L512" s="593">
        <v>40000</v>
      </c>
      <c r="M512" s="594">
        <v>30000</v>
      </c>
      <c r="N512" s="158">
        <v>-30000</v>
      </c>
      <c r="O512" s="159"/>
      <c r="P512" s="160">
        <v>10000</v>
      </c>
      <c r="Q512" s="161"/>
      <c r="R512" s="161">
        <v>384</v>
      </c>
      <c r="S512" s="161"/>
      <c r="T512" s="161">
        <v>76800</v>
      </c>
      <c r="U512" s="162"/>
      <c r="V512" s="160">
        <v>116800</v>
      </c>
      <c r="W512" s="163"/>
      <c r="X512" s="162">
        <v>86800</v>
      </c>
    </row>
    <row r="513" spans="1:24" ht="16.5" customHeight="1" x14ac:dyDescent="0.15">
      <c r="A513" s="164"/>
      <c r="B513" s="165"/>
      <c r="C513" s="166"/>
      <c r="D513" s="166"/>
      <c r="E513" s="166"/>
      <c r="F513" s="435"/>
      <c r="G513" s="634"/>
      <c r="H513" s="688"/>
      <c r="I513" s="168"/>
      <c r="J513" s="169"/>
      <c r="K513" s="170"/>
      <c r="L513" s="595"/>
      <c r="M513" s="596"/>
      <c r="N513" s="183" t="s">
        <v>2709</v>
      </c>
      <c r="O513" s="174"/>
      <c r="P513" s="175"/>
      <c r="Q513" s="176"/>
      <c r="R513" s="176"/>
      <c r="S513" s="176"/>
      <c r="T513" s="176"/>
      <c r="U513" s="177"/>
      <c r="V513" s="175"/>
      <c r="W513" s="178"/>
      <c r="X513" s="177"/>
    </row>
    <row r="514" spans="1:24" ht="16.5" customHeight="1" x14ac:dyDescent="0.15">
      <c r="A514" s="150">
        <v>12</v>
      </c>
      <c r="B514" s="151" t="s">
        <v>1919</v>
      </c>
      <c r="C514" s="152" t="s">
        <v>931</v>
      </c>
      <c r="D514" s="152" t="s">
        <v>28</v>
      </c>
      <c r="E514" s="152">
        <v>52</v>
      </c>
      <c r="F514" s="574" t="s">
        <v>1920</v>
      </c>
      <c r="G514" s="635">
        <v>43099</v>
      </c>
      <c r="H514" s="687">
        <v>43073</v>
      </c>
      <c r="I514" s="179" t="s">
        <v>933</v>
      </c>
      <c r="J514" s="180" t="s">
        <v>933</v>
      </c>
      <c r="K514" s="157"/>
      <c r="L514" s="593">
        <v>20000</v>
      </c>
      <c r="M514" s="594">
        <v>10000</v>
      </c>
      <c r="N514" s="158">
        <v>-10000</v>
      </c>
      <c r="O514" s="159"/>
      <c r="P514" s="160">
        <v>10000</v>
      </c>
      <c r="Q514" s="161"/>
      <c r="R514" s="161">
        <v>26</v>
      </c>
      <c r="S514" s="161"/>
      <c r="T514" s="161">
        <v>5200</v>
      </c>
      <c r="U514" s="162"/>
      <c r="V514" s="160">
        <v>25200</v>
      </c>
      <c r="W514" s="163"/>
      <c r="X514" s="162">
        <v>15200</v>
      </c>
    </row>
    <row r="515" spans="1:24" ht="16.5" customHeight="1" x14ac:dyDescent="0.15">
      <c r="A515" s="164"/>
      <c r="B515" s="165"/>
      <c r="C515" s="166"/>
      <c r="D515" s="166"/>
      <c r="E515" s="166"/>
      <c r="F515" s="435"/>
      <c r="G515" s="634"/>
      <c r="H515" s="688"/>
      <c r="I515" s="168"/>
      <c r="J515" s="169"/>
      <c r="K515" s="170"/>
      <c r="L515" s="595"/>
      <c r="M515" s="596"/>
      <c r="N515" s="173" t="s">
        <v>2434</v>
      </c>
      <c r="O515" s="174"/>
      <c r="P515" s="175"/>
      <c r="Q515" s="176"/>
      <c r="R515" s="176"/>
      <c r="S515" s="176"/>
      <c r="T515" s="176"/>
      <c r="U515" s="177"/>
      <c r="V515" s="175"/>
      <c r="W515" s="178"/>
      <c r="X515" s="177"/>
    </row>
    <row r="516" spans="1:24" ht="16.5" customHeight="1" x14ac:dyDescent="0.15">
      <c r="A516" s="194">
        <v>12</v>
      </c>
      <c r="B516" s="214" t="s">
        <v>1144</v>
      </c>
      <c r="C516" s="215" t="s">
        <v>989</v>
      </c>
      <c r="D516" s="152" t="s">
        <v>32</v>
      </c>
      <c r="E516" s="215">
        <v>40</v>
      </c>
      <c r="F516" s="457" t="s">
        <v>2279</v>
      </c>
      <c r="G516" s="636">
        <v>43099</v>
      </c>
      <c r="H516" s="689">
        <v>43475</v>
      </c>
      <c r="I516" s="179"/>
      <c r="J516" s="180"/>
      <c r="K516" s="844"/>
      <c r="L516" s="599">
        <v>20000</v>
      </c>
      <c r="M516" s="852">
        <v>10000</v>
      </c>
      <c r="N516" s="185">
        <v>-10000</v>
      </c>
      <c r="O516" s="193"/>
      <c r="P516" s="853">
        <v>10000</v>
      </c>
      <c r="Q516" s="196"/>
      <c r="R516" s="196">
        <v>14</v>
      </c>
      <c r="S516" s="196"/>
      <c r="T516" s="854">
        <v>2800</v>
      </c>
      <c r="U516" s="197"/>
      <c r="V516" s="198"/>
      <c r="W516" s="199"/>
      <c r="X516" s="197"/>
    </row>
    <row r="517" spans="1:24" ht="16.5" customHeight="1" x14ac:dyDescent="0.15">
      <c r="A517" s="194"/>
      <c r="B517" s="214"/>
      <c r="C517" s="215"/>
      <c r="D517" s="215"/>
      <c r="E517" s="215"/>
      <c r="F517" s="441"/>
      <c r="G517" s="636"/>
      <c r="H517" s="689"/>
      <c r="I517" s="168"/>
      <c r="J517" s="169"/>
      <c r="K517" s="170"/>
      <c r="L517" s="599"/>
      <c r="M517" s="600"/>
      <c r="N517" s="183" t="s">
        <v>2810</v>
      </c>
      <c r="O517" s="193"/>
      <c r="P517" s="198"/>
      <c r="Q517" s="196"/>
      <c r="R517" s="196"/>
      <c r="S517" s="176"/>
      <c r="T517" s="176"/>
      <c r="U517" s="197"/>
      <c r="V517" s="198"/>
      <c r="W517" s="199"/>
      <c r="X517" s="197"/>
    </row>
    <row r="518" spans="1:24" ht="16.5" customHeight="1" x14ac:dyDescent="0.15">
      <c r="A518" s="150"/>
      <c r="B518" s="151"/>
      <c r="C518" s="152"/>
      <c r="D518" s="152"/>
      <c r="E518" s="152"/>
      <c r="F518" s="440"/>
      <c r="G518" s="635"/>
      <c r="H518" s="687"/>
      <c r="I518" s="179"/>
      <c r="J518" s="229"/>
      <c r="K518" s="224"/>
      <c r="L518" s="593"/>
      <c r="M518" s="594"/>
      <c r="N518" s="158"/>
      <c r="O518" s="159"/>
      <c r="P518" s="160"/>
      <c r="Q518" s="161"/>
      <c r="R518" s="161"/>
      <c r="S518" s="161"/>
      <c r="T518" s="161"/>
      <c r="U518" s="162"/>
      <c r="V518" s="160"/>
      <c r="W518" s="163"/>
      <c r="X518" s="162"/>
    </row>
    <row r="519" spans="1:24" ht="16.5" customHeight="1" x14ac:dyDescent="0.15">
      <c r="A519" s="164"/>
      <c r="B519" s="165"/>
      <c r="C519" s="166"/>
      <c r="D519" s="166"/>
      <c r="E519" s="166"/>
      <c r="F519" s="435"/>
      <c r="G519" s="634"/>
      <c r="H519" s="688"/>
      <c r="I519" s="168"/>
      <c r="J519" s="169"/>
      <c r="K519" s="170"/>
      <c r="L519" s="595"/>
      <c r="M519" s="596"/>
      <c r="N519" s="183"/>
      <c r="O519" s="174"/>
      <c r="P519" s="175"/>
      <c r="Q519" s="176"/>
      <c r="R519" s="176"/>
      <c r="S519" s="176"/>
      <c r="T519" s="176"/>
      <c r="U519" s="177"/>
      <c r="V519" s="175"/>
      <c r="W519" s="178"/>
      <c r="X519" s="177"/>
    </row>
    <row r="520" spans="1:24" ht="16.5" customHeight="1" x14ac:dyDescent="0.15">
      <c r="A520" s="150"/>
      <c r="B520" s="151"/>
      <c r="C520" s="152"/>
      <c r="D520" s="152"/>
      <c r="E520" s="152"/>
      <c r="F520" s="440"/>
      <c r="G520" s="635"/>
      <c r="H520" s="687"/>
      <c r="I520" s="179"/>
      <c r="J520" s="229"/>
      <c r="K520" s="221"/>
      <c r="L520" s="593"/>
      <c r="M520" s="594"/>
      <c r="N520" s="158"/>
      <c r="O520" s="159"/>
      <c r="P520" s="160"/>
      <c r="Q520" s="161"/>
      <c r="R520" s="161"/>
      <c r="S520" s="161"/>
      <c r="T520" s="161"/>
      <c r="U520" s="162"/>
      <c r="V520" s="160"/>
      <c r="W520" s="163"/>
      <c r="X520" s="162"/>
    </row>
    <row r="521" spans="1:24" ht="16.5" customHeight="1" x14ac:dyDescent="0.15">
      <c r="A521" s="164"/>
      <c r="B521" s="165"/>
      <c r="C521" s="166"/>
      <c r="D521" s="166"/>
      <c r="E521" s="166"/>
      <c r="F521" s="435"/>
      <c r="G521" s="634"/>
      <c r="H521" s="688"/>
      <c r="I521" s="168"/>
      <c r="J521" s="169"/>
      <c r="K521" s="226"/>
      <c r="L521" s="595"/>
      <c r="M521" s="596"/>
      <c r="N521" s="183"/>
      <c r="O521" s="174"/>
      <c r="P521" s="175"/>
      <c r="Q521" s="176"/>
      <c r="R521" s="176"/>
      <c r="S521" s="176"/>
      <c r="T521" s="176"/>
      <c r="U521" s="177"/>
      <c r="V521" s="175"/>
      <c r="W521" s="178"/>
      <c r="X521" s="177"/>
    </row>
    <row r="522" spans="1:24" ht="16.5" customHeight="1" x14ac:dyDescent="0.15">
      <c r="A522" s="150"/>
      <c r="B522" s="151"/>
      <c r="C522" s="152"/>
      <c r="D522" s="152" t="s">
        <v>32</v>
      </c>
      <c r="E522" s="152">
        <v>71</v>
      </c>
      <c r="F522" s="456" t="s">
        <v>1921</v>
      </c>
      <c r="G522" s="635"/>
      <c r="H522" s="687">
        <v>43084</v>
      </c>
      <c r="I522" s="179"/>
      <c r="J522" s="180"/>
      <c r="K522" s="462" t="s">
        <v>1135</v>
      </c>
      <c r="L522" s="593">
        <v>10000</v>
      </c>
      <c r="M522" s="594">
        <v>10000</v>
      </c>
      <c r="N522" s="185">
        <v>-10000</v>
      </c>
      <c r="O522" s="159"/>
      <c r="P522" s="160"/>
      <c r="Q522" s="161"/>
      <c r="R522" s="161"/>
      <c r="S522" s="161"/>
      <c r="T522" s="161"/>
      <c r="U522" s="162"/>
      <c r="V522" s="160"/>
      <c r="W522" s="163"/>
      <c r="X522" s="162"/>
    </row>
    <row r="523" spans="1:24" ht="16.5" customHeight="1" x14ac:dyDescent="0.15">
      <c r="A523" s="164"/>
      <c r="B523" s="165"/>
      <c r="C523" s="166"/>
      <c r="D523" s="166"/>
      <c r="E523" s="166"/>
      <c r="F523" s="463">
        <v>10000</v>
      </c>
      <c r="G523" s="634"/>
      <c r="H523" s="688"/>
      <c r="I523" s="465"/>
      <c r="J523" s="466"/>
      <c r="K523" s="467" t="s">
        <v>1136</v>
      </c>
      <c r="L523" s="595"/>
      <c r="M523" s="596"/>
      <c r="N523" s="173" t="s">
        <v>2434</v>
      </c>
      <c r="O523" s="174"/>
      <c r="P523" s="230"/>
      <c r="Q523" s="172"/>
      <c r="R523" s="176"/>
      <c r="S523" s="176"/>
      <c r="T523" s="176"/>
      <c r="U523" s="177"/>
      <c r="V523" s="175"/>
      <c r="W523" s="178"/>
      <c r="X523" s="177"/>
    </row>
    <row r="524" spans="1:24" ht="16.5" customHeight="1" x14ac:dyDescent="0.15">
      <c r="A524" s="150"/>
      <c r="B524" s="151"/>
      <c r="C524" s="152"/>
      <c r="D524" s="152" t="s">
        <v>32</v>
      </c>
      <c r="E524" s="152">
        <v>72</v>
      </c>
      <c r="F524" s="456" t="s">
        <v>1922</v>
      </c>
      <c r="G524" s="638"/>
      <c r="H524" s="694">
        <v>43031</v>
      </c>
      <c r="I524" s="179"/>
      <c r="J524" s="180"/>
      <c r="K524" s="462" t="s">
        <v>2296</v>
      </c>
      <c r="L524" s="593">
        <v>30000</v>
      </c>
      <c r="M524" s="594">
        <v>30000</v>
      </c>
      <c r="N524" s="158">
        <v>-30000</v>
      </c>
      <c r="O524" s="159"/>
      <c r="P524" s="160">
        <v>10000</v>
      </c>
      <c r="Q524" s="161"/>
      <c r="R524" s="161">
        <v>64</v>
      </c>
      <c r="S524" s="161"/>
      <c r="T524" s="161">
        <v>12800</v>
      </c>
      <c r="U524" s="162"/>
      <c r="V524" s="160">
        <v>52800</v>
      </c>
      <c r="W524" s="163"/>
      <c r="X524" s="162">
        <v>22800</v>
      </c>
    </row>
    <row r="525" spans="1:24" ht="16.5" customHeight="1" thickBot="1" x14ac:dyDescent="0.2">
      <c r="A525" s="232"/>
      <c r="B525" s="233"/>
      <c r="C525" s="234"/>
      <c r="D525" s="234"/>
      <c r="E525" s="234"/>
      <c r="F525" s="468">
        <v>30000</v>
      </c>
      <c r="G525" s="639"/>
      <c r="H525" s="695"/>
      <c r="I525" s="470"/>
      <c r="J525" s="471"/>
      <c r="K525" s="472"/>
      <c r="L525" s="603"/>
      <c r="M525" s="604"/>
      <c r="N525" s="173" t="s">
        <v>2434</v>
      </c>
      <c r="O525" s="240"/>
      <c r="P525" s="241"/>
      <c r="Q525" s="242"/>
      <c r="R525" s="242"/>
      <c r="S525" s="242"/>
      <c r="T525" s="242"/>
      <c r="U525" s="243"/>
      <c r="V525" s="241"/>
      <c r="W525" s="244"/>
      <c r="X525" s="243"/>
    </row>
    <row r="526" spans="1:24" ht="16.5" customHeight="1" thickTop="1" thickBot="1" x14ac:dyDescent="0.2">
      <c r="A526" s="1251" t="s">
        <v>1866</v>
      </c>
      <c r="B526" s="1252"/>
      <c r="C526" s="1227" t="s">
        <v>899</v>
      </c>
      <c r="D526" s="1230" t="s">
        <v>900</v>
      </c>
      <c r="E526" s="839"/>
      <c r="F526" s="1233" t="s">
        <v>901</v>
      </c>
      <c r="G526" s="1236" t="s">
        <v>902</v>
      </c>
      <c r="H526" s="1239" t="s">
        <v>903</v>
      </c>
      <c r="I526" s="582"/>
      <c r="J526" s="583"/>
      <c r="K526" s="1242" t="s">
        <v>904</v>
      </c>
      <c r="L526" s="1249" t="s">
        <v>1624</v>
      </c>
      <c r="M526" s="590" t="s">
        <v>906</v>
      </c>
      <c r="N526" s="136">
        <f>M528+N528</f>
        <v>0</v>
      </c>
      <c r="O526" s="1247" t="s">
        <v>907</v>
      </c>
      <c r="P526" s="1207" t="s">
        <v>908</v>
      </c>
      <c r="Q526" s="1209" t="s">
        <v>909</v>
      </c>
      <c r="R526" s="1211" t="s">
        <v>910</v>
      </c>
      <c r="S526" s="138" t="s">
        <v>910</v>
      </c>
      <c r="T526" s="1211" t="s">
        <v>911</v>
      </c>
      <c r="U526" s="1213" t="s">
        <v>912</v>
      </c>
      <c r="V526" s="1215" t="s">
        <v>913</v>
      </c>
      <c r="W526" s="1217" t="s">
        <v>914</v>
      </c>
      <c r="X526" s="1219" t="s">
        <v>915</v>
      </c>
    </row>
    <row r="527" spans="1:24" ht="16.5" customHeight="1" x14ac:dyDescent="0.15">
      <c r="A527" s="1221" t="s">
        <v>916</v>
      </c>
      <c r="B527" s="1223" t="s">
        <v>917</v>
      </c>
      <c r="C527" s="1228"/>
      <c r="D527" s="1231"/>
      <c r="E527" s="840"/>
      <c r="F527" s="1234"/>
      <c r="G527" s="1237"/>
      <c r="H527" s="1240"/>
      <c r="I527" s="584" t="s">
        <v>918</v>
      </c>
      <c r="J527" s="585" t="s">
        <v>919</v>
      </c>
      <c r="K527" s="1243"/>
      <c r="L527" s="1250"/>
      <c r="M527" s="591" t="s">
        <v>920</v>
      </c>
      <c r="N527" s="143" t="s">
        <v>921</v>
      </c>
      <c r="O527" s="1248"/>
      <c r="P527" s="1208"/>
      <c r="Q527" s="1210"/>
      <c r="R527" s="1212"/>
      <c r="S527" s="142" t="s">
        <v>922</v>
      </c>
      <c r="T527" s="1212"/>
      <c r="U527" s="1214"/>
      <c r="V527" s="1216"/>
      <c r="W527" s="1218"/>
      <c r="X527" s="1220"/>
    </row>
    <row r="528" spans="1:24" ht="16.5" customHeight="1" thickBot="1" x14ac:dyDescent="0.2">
      <c r="A528" s="1222"/>
      <c r="B528" s="1224"/>
      <c r="C528" s="1229"/>
      <c r="D528" s="1232"/>
      <c r="E528" s="841"/>
      <c r="F528" s="1235"/>
      <c r="G528" s="1238"/>
      <c r="H528" s="1241"/>
      <c r="I528" s="586" t="s">
        <v>923</v>
      </c>
      <c r="J528" s="587" t="s">
        <v>924</v>
      </c>
      <c r="K528" s="1244"/>
      <c r="L528" s="592">
        <f t="shared" ref="L528:X528" si="7">SUM(L529:L603)</f>
        <v>1160000</v>
      </c>
      <c r="M528" s="592">
        <f t="shared" si="7"/>
        <v>880000</v>
      </c>
      <c r="N528" s="592">
        <f t="shared" si="7"/>
        <v>-880000</v>
      </c>
      <c r="O528" s="630">
        <f t="shared" si="7"/>
        <v>0</v>
      </c>
      <c r="P528" s="592">
        <f t="shared" si="7"/>
        <v>280000</v>
      </c>
      <c r="Q528" s="592">
        <f t="shared" si="7"/>
        <v>0</v>
      </c>
      <c r="R528" s="592">
        <f t="shared" si="7"/>
        <v>3899</v>
      </c>
      <c r="S528" s="592">
        <f t="shared" si="7"/>
        <v>3691</v>
      </c>
      <c r="T528" s="592">
        <f t="shared" si="7"/>
        <v>779800</v>
      </c>
      <c r="U528" s="630">
        <f t="shared" si="7"/>
        <v>0</v>
      </c>
      <c r="V528" s="592">
        <f t="shared" si="7"/>
        <v>1839800</v>
      </c>
      <c r="W528" s="592">
        <f t="shared" si="7"/>
        <v>0</v>
      </c>
      <c r="X528" s="630">
        <f t="shared" si="7"/>
        <v>1029800</v>
      </c>
    </row>
    <row r="529" spans="1:24" ht="16.5" customHeight="1" x14ac:dyDescent="0.15">
      <c r="A529" s="150">
        <v>1</v>
      </c>
      <c r="B529" s="151" t="s">
        <v>962</v>
      </c>
      <c r="C529" s="152" t="s">
        <v>926</v>
      </c>
      <c r="D529" s="152" t="s">
        <v>73</v>
      </c>
      <c r="E529" s="215"/>
      <c r="F529" s="433" t="s">
        <v>1568</v>
      </c>
      <c r="G529" s="633" t="s">
        <v>1704</v>
      </c>
      <c r="H529" s="154">
        <v>42730</v>
      </c>
      <c r="I529" s="155"/>
      <c r="J529" s="156"/>
      <c r="K529" s="157"/>
      <c r="L529" s="593">
        <v>40000</v>
      </c>
      <c r="M529" s="594">
        <v>30000</v>
      </c>
      <c r="N529" s="158">
        <v>-30000</v>
      </c>
      <c r="O529" s="159"/>
      <c r="P529" s="160">
        <v>10000</v>
      </c>
      <c r="Q529" s="161"/>
      <c r="R529" s="161">
        <v>252</v>
      </c>
      <c r="S529" s="161">
        <v>251</v>
      </c>
      <c r="T529" s="161">
        <v>50400</v>
      </c>
      <c r="U529" s="162"/>
      <c r="V529" s="160">
        <v>90400</v>
      </c>
      <c r="W529" s="163"/>
      <c r="X529" s="162">
        <v>60400</v>
      </c>
    </row>
    <row r="530" spans="1:24" ht="16.5" customHeight="1" x14ac:dyDescent="0.15">
      <c r="A530" s="164"/>
      <c r="B530" s="165"/>
      <c r="C530" s="166"/>
      <c r="D530" s="166"/>
      <c r="E530" s="166"/>
      <c r="F530" s="434" t="s">
        <v>1569</v>
      </c>
      <c r="G530" s="634"/>
      <c r="H530" s="167"/>
      <c r="I530" s="168"/>
      <c r="J530" s="169"/>
      <c r="K530" s="170"/>
      <c r="L530" s="595"/>
      <c r="M530" s="596"/>
      <c r="N530" s="173" t="s">
        <v>1861</v>
      </c>
      <c r="O530" s="174"/>
      <c r="P530" s="175"/>
      <c r="Q530" s="176"/>
      <c r="R530" s="176"/>
      <c r="S530" s="176"/>
      <c r="T530" s="176"/>
      <c r="U530" s="177"/>
      <c r="V530" s="175"/>
      <c r="W530" s="178"/>
      <c r="X530" s="177"/>
    </row>
    <row r="531" spans="1:24" ht="16.5" customHeight="1" x14ac:dyDescent="0.15">
      <c r="A531" s="150">
        <v>2</v>
      </c>
      <c r="B531" s="151" t="s">
        <v>970</v>
      </c>
      <c r="C531" s="152" t="s">
        <v>931</v>
      </c>
      <c r="D531" s="152" t="s">
        <v>32</v>
      </c>
      <c r="E531" s="152"/>
      <c r="F531" s="456" t="s">
        <v>1570</v>
      </c>
      <c r="G531" s="635">
        <v>42442</v>
      </c>
      <c r="H531" s="154">
        <v>42485</v>
      </c>
      <c r="I531" s="179"/>
      <c r="J531" s="180"/>
      <c r="K531" s="181"/>
      <c r="L531" s="593">
        <v>40000</v>
      </c>
      <c r="M531" s="594">
        <v>30000</v>
      </c>
      <c r="N531" s="158">
        <v>-30000</v>
      </c>
      <c r="O531" s="159"/>
      <c r="P531" s="160">
        <v>10000</v>
      </c>
      <c r="Q531" s="161"/>
      <c r="R531" s="161">
        <v>56</v>
      </c>
      <c r="S531" s="161">
        <v>56</v>
      </c>
      <c r="T531" s="161">
        <v>11200</v>
      </c>
      <c r="U531" s="162"/>
      <c r="V531" s="160">
        <v>51200</v>
      </c>
      <c r="W531" s="163"/>
      <c r="X531" s="162">
        <v>21200</v>
      </c>
    </row>
    <row r="532" spans="1:24" ht="16.5" customHeight="1" x14ac:dyDescent="0.15">
      <c r="A532" s="164"/>
      <c r="B532" s="165"/>
      <c r="C532" s="166"/>
      <c r="D532" s="166"/>
      <c r="E532" s="166"/>
      <c r="F532" s="435"/>
      <c r="G532" s="634"/>
      <c r="H532" s="167"/>
      <c r="I532" s="168"/>
      <c r="J532" s="169"/>
      <c r="K532" s="182" t="s">
        <v>1575</v>
      </c>
      <c r="L532" s="597"/>
      <c r="M532" s="596"/>
      <c r="N532" s="183" t="s">
        <v>1861</v>
      </c>
      <c r="O532" s="174"/>
      <c r="P532" s="175"/>
      <c r="Q532" s="176"/>
      <c r="R532" s="176"/>
      <c r="S532" s="176"/>
      <c r="T532" s="176"/>
      <c r="U532" s="177"/>
      <c r="V532" s="175"/>
      <c r="W532" s="178"/>
      <c r="X532" s="177"/>
    </row>
    <row r="533" spans="1:24" ht="16.5" customHeight="1" x14ac:dyDescent="0.15">
      <c r="A533" s="150">
        <v>2</v>
      </c>
      <c r="B533" s="151">
        <v>8</v>
      </c>
      <c r="C533" s="152" t="s">
        <v>1041</v>
      </c>
      <c r="D533" s="152" t="s">
        <v>935</v>
      </c>
      <c r="E533" s="152"/>
      <c r="F533" s="436" t="s">
        <v>1571</v>
      </c>
      <c r="G533" s="635">
        <v>42437</v>
      </c>
      <c r="H533" s="154">
        <v>42419</v>
      </c>
      <c r="I533" s="179" t="s">
        <v>933</v>
      </c>
      <c r="J533" s="180" t="s">
        <v>933</v>
      </c>
      <c r="K533" s="184" t="s">
        <v>937</v>
      </c>
      <c r="L533" s="593">
        <v>20000</v>
      </c>
      <c r="M533" s="594">
        <v>10000</v>
      </c>
      <c r="N533" s="185">
        <v>-10000</v>
      </c>
      <c r="O533" s="159"/>
      <c r="P533" s="160">
        <v>10000</v>
      </c>
      <c r="Q533" s="161"/>
      <c r="R533" s="161">
        <v>241</v>
      </c>
      <c r="S533" s="161">
        <v>234</v>
      </c>
      <c r="T533" s="161">
        <v>48200</v>
      </c>
      <c r="U533" s="162"/>
      <c r="V533" s="160">
        <v>68200</v>
      </c>
      <c r="W533" s="163"/>
      <c r="X533" s="162">
        <v>58200</v>
      </c>
    </row>
    <row r="534" spans="1:24" ht="16.5" customHeight="1" x14ac:dyDescent="0.15">
      <c r="A534" s="164"/>
      <c r="B534" s="165"/>
      <c r="C534" s="166"/>
      <c r="D534" s="166" t="s">
        <v>938</v>
      </c>
      <c r="E534" s="166"/>
      <c r="F534" s="435"/>
      <c r="G534" s="634"/>
      <c r="H534" s="167"/>
      <c r="I534" s="168"/>
      <c r="J534" s="169"/>
      <c r="K534" s="170"/>
      <c r="L534" s="595"/>
      <c r="M534" s="596"/>
      <c r="N534" s="183" t="s">
        <v>1861</v>
      </c>
      <c r="O534" s="174"/>
      <c r="P534" s="175"/>
      <c r="Q534" s="176"/>
      <c r="R534" s="176"/>
      <c r="S534" s="176"/>
      <c r="T534" s="176"/>
      <c r="U534" s="177"/>
      <c r="V534" s="175"/>
      <c r="W534" s="178"/>
      <c r="X534" s="177"/>
    </row>
    <row r="535" spans="1:24" ht="16.5" customHeight="1" x14ac:dyDescent="0.15">
      <c r="A535" s="150">
        <v>3</v>
      </c>
      <c r="B535" s="151" t="s">
        <v>992</v>
      </c>
      <c r="C535" s="152" t="s">
        <v>926</v>
      </c>
      <c r="D535" s="152" t="s">
        <v>73</v>
      </c>
      <c r="E535" s="152"/>
      <c r="F535" s="436" t="s">
        <v>1572</v>
      </c>
      <c r="G535" s="635">
        <v>42479</v>
      </c>
      <c r="H535" s="154">
        <v>42730</v>
      </c>
      <c r="I535" s="179"/>
      <c r="J535" s="180"/>
      <c r="K535" s="141"/>
      <c r="L535" s="593">
        <v>20000</v>
      </c>
      <c r="M535" s="594">
        <v>10000</v>
      </c>
      <c r="N535" s="185">
        <v>-10000</v>
      </c>
      <c r="O535" s="159"/>
      <c r="P535" s="186">
        <v>10000</v>
      </c>
      <c r="Q535" s="138"/>
      <c r="R535" s="161">
        <v>160</v>
      </c>
      <c r="S535" s="161">
        <v>96</v>
      </c>
      <c r="T535" s="161">
        <v>32000</v>
      </c>
      <c r="U535" s="162"/>
      <c r="V535" s="160">
        <v>52000</v>
      </c>
      <c r="W535" s="163"/>
      <c r="X535" s="162">
        <v>42000</v>
      </c>
    </row>
    <row r="536" spans="1:24" ht="16.5" customHeight="1" x14ac:dyDescent="0.15">
      <c r="A536" s="164"/>
      <c r="B536" s="165"/>
      <c r="C536" s="166"/>
      <c r="D536" s="166"/>
      <c r="E536" s="166"/>
      <c r="F536" s="434" t="s">
        <v>1573</v>
      </c>
      <c r="G536" s="636"/>
      <c r="H536" s="187"/>
      <c r="I536" s="168"/>
      <c r="J536" s="169"/>
      <c r="K536" s="170"/>
      <c r="L536" s="595"/>
      <c r="M536" s="598"/>
      <c r="N536" s="183" t="s">
        <v>1861</v>
      </c>
      <c r="O536" s="174"/>
      <c r="P536" s="175"/>
      <c r="Q536" s="176"/>
      <c r="R536" s="176"/>
      <c r="S536" s="176"/>
      <c r="T536" s="176"/>
      <c r="U536" s="177"/>
      <c r="V536" s="175"/>
      <c r="W536" s="178"/>
      <c r="X536" s="177"/>
    </row>
    <row r="537" spans="1:24" ht="16.5" customHeight="1" x14ac:dyDescent="0.15">
      <c r="A537" s="188">
        <v>3</v>
      </c>
      <c r="B537" s="189">
        <v>20</v>
      </c>
      <c r="C537" s="215" t="s">
        <v>931</v>
      </c>
      <c r="D537" s="215" t="s">
        <v>4</v>
      </c>
      <c r="E537" s="215"/>
      <c r="F537" s="575" t="s">
        <v>1574</v>
      </c>
      <c r="G537" s="635"/>
      <c r="H537" s="154"/>
      <c r="I537" s="190"/>
      <c r="J537" s="140"/>
      <c r="K537" s="191" t="s">
        <v>946</v>
      </c>
      <c r="L537" s="599"/>
      <c r="M537" s="600"/>
      <c r="N537" s="185"/>
      <c r="O537" s="193"/>
      <c r="P537" s="194"/>
      <c r="Q537" s="195"/>
      <c r="R537" s="196"/>
      <c r="S537" s="196"/>
      <c r="T537" s="196"/>
      <c r="U537" s="197"/>
      <c r="V537" s="198"/>
      <c r="W537" s="199"/>
      <c r="X537" s="197"/>
    </row>
    <row r="538" spans="1:24" ht="15" customHeight="1" thickBot="1" x14ac:dyDescent="0.2">
      <c r="A538" s="200"/>
      <c r="B538" s="201"/>
      <c r="C538" s="202"/>
      <c r="D538" s="202"/>
      <c r="E538" s="202"/>
      <c r="F538" s="438"/>
      <c r="G538" s="637"/>
      <c r="H538" s="203"/>
      <c r="I538" s="204"/>
      <c r="J538" s="205"/>
      <c r="K538" s="206"/>
      <c r="L538" s="601"/>
      <c r="M538" s="602"/>
      <c r="N538" s="207"/>
      <c r="O538" s="208"/>
      <c r="P538" s="209"/>
      <c r="Q538" s="210"/>
      <c r="R538" s="210"/>
      <c r="S538" s="210"/>
      <c r="T538" s="210"/>
      <c r="U538" s="211"/>
      <c r="V538" s="209"/>
      <c r="W538" s="212"/>
      <c r="X538" s="211"/>
    </row>
    <row r="539" spans="1:24" ht="15" customHeight="1" x14ac:dyDescent="0.15">
      <c r="A539" s="188">
        <v>4</v>
      </c>
      <c r="B539" s="189">
        <v>12</v>
      </c>
      <c r="C539" s="215" t="s">
        <v>931</v>
      </c>
      <c r="D539" s="215" t="s">
        <v>4</v>
      </c>
      <c r="E539" s="215"/>
      <c r="F539" s="576" t="s">
        <v>1576</v>
      </c>
      <c r="G539" s="636"/>
      <c r="H539" s="213"/>
      <c r="I539" s="155"/>
      <c r="J539" s="156"/>
      <c r="K539" s="191" t="s">
        <v>946</v>
      </c>
      <c r="L539" s="599"/>
      <c r="M539" s="600"/>
      <c r="N539" s="185"/>
      <c r="O539" s="193"/>
      <c r="P539" s="198"/>
      <c r="Q539" s="196"/>
      <c r="R539" s="196"/>
      <c r="S539" s="196"/>
      <c r="T539" s="196"/>
      <c r="U539" s="197"/>
      <c r="V539" s="198"/>
      <c r="W539" s="199"/>
      <c r="X539" s="197"/>
    </row>
    <row r="540" spans="1:24" ht="15" customHeight="1" x14ac:dyDescent="0.15">
      <c r="A540" s="164"/>
      <c r="B540" s="165"/>
      <c r="C540" s="166"/>
      <c r="D540" s="166"/>
      <c r="E540" s="166"/>
      <c r="F540" s="435"/>
      <c r="G540" s="634"/>
      <c r="H540" s="167"/>
      <c r="I540" s="168"/>
      <c r="J540" s="169"/>
      <c r="K540" s="170"/>
      <c r="L540" s="595"/>
      <c r="M540" s="596"/>
      <c r="N540" s="183"/>
      <c r="O540" s="174"/>
      <c r="P540" s="175"/>
      <c r="Q540" s="176"/>
      <c r="R540" s="176"/>
      <c r="S540" s="176"/>
      <c r="T540" s="176"/>
      <c r="U540" s="177"/>
      <c r="V540" s="175"/>
      <c r="W540" s="178"/>
      <c r="X540" s="177"/>
    </row>
    <row r="541" spans="1:24" ht="15" customHeight="1" x14ac:dyDescent="0.15">
      <c r="A541" s="194">
        <v>4</v>
      </c>
      <c r="B541" s="214" t="s">
        <v>958</v>
      </c>
      <c r="C541" s="215" t="s">
        <v>949</v>
      </c>
      <c r="D541" s="152" t="s">
        <v>73</v>
      </c>
      <c r="E541" s="215"/>
      <c r="F541" s="433" t="s">
        <v>1577</v>
      </c>
      <c r="G541" s="636">
        <v>42513</v>
      </c>
      <c r="H541" s="213">
        <v>42730</v>
      </c>
      <c r="I541" s="139"/>
      <c r="J541" s="140"/>
      <c r="K541" s="181"/>
      <c r="L541" s="599">
        <v>20000</v>
      </c>
      <c r="M541" s="600">
        <v>10000</v>
      </c>
      <c r="N541" s="185">
        <v>-10000</v>
      </c>
      <c r="O541" s="193"/>
      <c r="P541" s="198">
        <v>10000</v>
      </c>
      <c r="Q541" s="196"/>
      <c r="R541" s="196">
        <v>202</v>
      </c>
      <c r="S541" s="196">
        <v>181</v>
      </c>
      <c r="T541" s="196">
        <v>40400</v>
      </c>
      <c r="U541" s="197"/>
      <c r="V541" s="198">
        <v>60400</v>
      </c>
      <c r="W541" s="199"/>
      <c r="X541" s="197">
        <v>50400</v>
      </c>
    </row>
    <row r="542" spans="1:24" ht="15" customHeight="1" x14ac:dyDescent="0.15">
      <c r="A542" s="164"/>
      <c r="B542" s="165"/>
      <c r="C542" s="166"/>
      <c r="D542" s="166"/>
      <c r="E542" s="166"/>
      <c r="F542" s="435"/>
      <c r="G542" s="634"/>
      <c r="H542" s="167"/>
      <c r="I542" s="168"/>
      <c r="J542" s="169"/>
      <c r="K542" s="170"/>
      <c r="L542" s="595"/>
      <c r="M542" s="596"/>
      <c r="N542" s="183" t="s">
        <v>1861</v>
      </c>
      <c r="O542" s="174"/>
      <c r="P542" s="175"/>
      <c r="Q542" s="176"/>
      <c r="R542" s="176"/>
      <c r="S542" s="176"/>
      <c r="T542" s="176"/>
      <c r="U542" s="177"/>
      <c r="V542" s="175"/>
      <c r="W542" s="178"/>
      <c r="X542" s="177"/>
    </row>
    <row r="543" spans="1:24" ht="15" customHeight="1" x14ac:dyDescent="0.15">
      <c r="A543" s="194">
        <v>5</v>
      </c>
      <c r="B543" s="214" t="s">
        <v>952</v>
      </c>
      <c r="C543" s="215" t="s">
        <v>931</v>
      </c>
      <c r="D543" s="215" t="s">
        <v>956</v>
      </c>
      <c r="E543" s="215"/>
      <c r="F543" s="457" t="s">
        <v>1578</v>
      </c>
      <c r="G543" s="636">
        <v>42524</v>
      </c>
      <c r="H543" s="213">
        <v>42516</v>
      </c>
      <c r="I543" s="179" t="s">
        <v>933</v>
      </c>
      <c r="J543" s="180" t="s">
        <v>933</v>
      </c>
      <c r="K543" s="157"/>
      <c r="L543" s="599">
        <v>60000</v>
      </c>
      <c r="M543" s="600">
        <v>50000</v>
      </c>
      <c r="N543" s="185">
        <v>-50000</v>
      </c>
      <c r="O543" s="193"/>
      <c r="P543" s="198">
        <v>10000</v>
      </c>
      <c r="Q543" s="196"/>
      <c r="R543" s="196">
        <v>42</v>
      </c>
      <c r="S543" s="196">
        <v>42</v>
      </c>
      <c r="T543" s="196">
        <v>8400</v>
      </c>
      <c r="U543" s="197"/>
      <c r="V543" s="198">
        <v>68400</v>
      </c>
      <c r="W543" s="199"/>
      <c r="X543" s="197">
        <v>18400</v>
      </c>
    </row>
    <row r="544" spans="1:24" ht="15" customHeight="1" x14ac:dyDescent="0.15">
      <c r="A544" s="164"/>
      <c r="B544" s="165"/>
      <c r="C544" s="166"/>
      <c r="D544" s="166"/>
      <c r="E544" s="166"/>
      <c r="F544" s="458"/>
      <c r="G544" s="634"/>
      <c r="H544" s="167"/>
      <c r="I544" s="168"/>
      <c r="J544" s="169"/>
      <c r="K544" s="170"/>
      <c r="L544" s="595"/>
      <c r="M544" s="596"/>
      <c r="N544" s="183" t="s">
        <v>1861</v>
      </c>
      <c r="O544" s="193"/>
      <c r="P544" s="175"/>
      <c r="Q544" s="176"/>
      <c r="R544" s="176"/>
      <c r="S544" s="176"/>
      <c r="T544" s="176"/>
      <c r="U544" s="177"/>
      <c r="V544" s="175"/>
      <c r="W544" s="178"/>
      <c r="X544" s="177"/>
    </row>
    <row r="545" spans="1:24" ht="15" customHeight="1" x14ac:dyDescent="0.15">
      <c r="A545" s="194">
        <v>5</v>
      </c>
      <c r="B545" s="214" t="s">
        <v>939</v>
      </c>
      <c r="C545" s="215" t="s">
        <v>931</v>
      </c>
      <c r="D545" s="215" t="s">
        <v>956</v>
      </c>
      <c r="E545" s="215"/>
      <c r="F545" s="457" t="s">
        <v>1579</v>
      </c>
      <c r="G545" s="636">
        <v>42535</v>
      </c>
      <c r="H545" s="213">
        <v>42683</v>
      </c>
      <c r="I545" s="179"/>
      <c r="J545" s="180"/>
      <c r="K545" s="157"/>
      <c r="L545" s="599">
        <v>60000</v>
      </c>
      <c r="M545" s="600">
        <v>50000</v>
      </c>
      <c r="N545" s="216">
        <v>-50000</v>
      </c>
      <c r="O545" s="217"/>
      <c r="P545" s="218">
        <v>10000</v>
      </c>
      <c r="Q545" s="196"/>
      <c r="R545" s="196">
        <v>24</v>
      </c>
      <c r="S545" s="196">
        <v>24</v>
      </c>
      <c r="T545" s="196">
        <v>4800</v>
      </c>
      <c r="U545" s="197"/>
      <c r="V545" s="198">
        <v>64800</v>
      </c>
      <c r="W545" s="199"/>
      <c r="X545" s="197">
        <v>14800</v>
      </c>
    </row>
    <row r="546" spans="1:24" ht="15" customHeight="1" x14ac:dyDescent="0.15">
      <c r="A546" s="164"/>
      <c r="B546" s="165"/>
      <c r="C546" s="166"/>
      <c r="D546" s="166"/>
      <c r="E546" s="166"/>
      <c r="F546" s="435"/>
      <c r="G546" s="634"/>
      <c r="H546" s="167"/>
      <c r="I546" s="168"/>
      <c r="J546" s="169"/>
      <c r="K546" s="170"/>
      <c r="L546" s="595"/>
      <c r="M546" s="596"/>
      <c r="N546" s="619" t="s">
        <v>1861</v>
      </c>
      <c r="O546" s="220"/>
      <c r="P546" s="171"/>
      <c r="Q546" s="176"/>
      <c r="R546" s="176"/>
      <c r="S546" s="172"/>
      <c r="T546" s="176"/>
      <c r="U546" s="177"/>
      <c r="V546" s="175"/>
      <c r="W546" s="178"/>
      <c r="X546" s="177"/>
    </row>
    <row r="547" spans="1:24" ht="15" customHeight="1" x14ac:dyDescent="0.15">
      <c r="A547" s="150">
        <v>5</v>
      </c>
      <c r="B547" s="151" t="s">
        <v>939</v>
      </c>
      <c r="C547" s="215" t="s">
        <v>931</v>
      </c>
      <c r="D547" s="152" t="s">
        <v>73</v>
      </c>
      <c r="E547" s="152"/>
      <c r="F547" s="436" t="s">
        <v>1580</v>
      </c>
      <c r="G547" s="635">
        <v>42535</v>
      </c>
      <c r="H547" s="154">
        <v>42730</v>
      </c>
      <c r="I547" s="155"/>
      <c r="J547" s="156"/>
      <c r="K547" s="157"/>
      <c r="L547" s="593">
        <v>20000</v>
      </c>
      <c r="M547" s="594">
        <v>10000</v>
      </c>
      <c r="N547" s="158">
        <v>-10000</v>
      </c>
      <c r="O547" s="193"/>
      <c r="P547" s="160">
        <v>10000</v>
      </c>
      <c r="Q547" s="161"/>
      <c r="R547" s="161">
        <v>128</v>
      </c>
      <c r="S547" s="161">
        <v>127</v>
      </c>
      <c r="T547" s="161">
        <v>25600</v>
      </c>
      <c r="U547" s="162"/>
      <c r="V547" s="160">
        <v>45600</v>
      </c>
      <c r="W547" s="163"/>
      <c r="X547" s="162">
        <v>35600</v>
      </c>
    </row>
    <row r="548" spans="1:24" ht="15" customHeight="1" x14ac:dyDescent="0.15">
      <c r="A548" s="164"/>
      <c r="B548" s="165"/>
      <c r="C548" s="166"/>
      <c r="D548" s="166"/>
      <c r="E548" s="166"/>
      <c r="F548" s="434"/>
      <c r="G548" s="634"/>
      <c r="H548" s="167"/>
      <c r="I548" s="168"/>
      <c r="J548" s="169"/>
      <c r="K548" s="170"/>
      <c r="L548" s="595"/>
      <c r="M548" s="596"/>
      <c r="N548" s="183" t="s">
        <v>1861</v>
      </c>
      <c r="O548" s="174"/>
      <c r="P548" s="175"/>
      <c r="Q548" s="176"/>
      <c r="R548" s="176"/>
      <c r="S548" s="176"/>
      <c r="T548" s="176"/>
      <c r="U548" s="177"/>
      <c r="V548" s="175"/>
      <c r="W548" s="178"/>
      <c r="X548" s="177"/>
    </row>
    <row r="549" spans="1:24" ht="15" customHeight="1" x14ac:dyDescent="0.15">
      <c r="A549" s="150">
        <v>5</v>
      </c>
      <c r="B549" s="151" t="s">
        <v>939</v>
      </c>
      <c r="C549" s="152" t="s">
        <v>926</v>
      </c>
      <c r="D549" s="152" t="s">
        <v>73</v>
      </c>
      <c r="E549" s="152"/>
      <c r="F549" s="436" t="s">
        <v>1581</v>
      </c>
      <c r="G549" s="635">
        <v>42535</v>
      </c>
      <c r="H549" s="221">
        <v>42730</v>
      </c>
      <c r="I549" s="179"/>
      <c r="J549" s="180"/>
      <c r="K549" s="181"/>
      <c r="L549" s="593">
        <v>20000</v>
      </c>
      <c r="M549" s="594">
        <v>10000</v>
      </c>
      <c r="N549" s="158">
        <v>-10000</v>
      </c>
      <c r="O549" s="217"/>
      <c r="P549" s="160">
        <v>10000</v>
      </c>
      <c r="Q549" s="161"/>
      <c r="R549" s="161">
        <v>51</v>
      </c>
      <c r="S549" s="161">
        <v>52</v>
      </c>
      <c r="T549" s="161">
        <v>10200</v>
      </c>
      <c r="U549" s="162"/>
      <c r="V549" s="160">
        <v>30200</v>
      </c>
      <c r="W549" s="163"/>
      <c r="X549" s="162">
        <v>20200</v>
      </c>
    </row>
    <row r="550" spans="1:24" ht="15" customHeight="1" x14ac:dyDescent="0.15">
      <c r="A550" s="222"/>
      <c r="B550" s="214"/>
      <c r="C550" s="215"/>
      <c r="D550" s="215"/>
      <c r="E550" s="215"/>
      <c r="F550" s="433"/>
      <c r="G550" s="636"/>
      <c r="H550" s="187"/>
      <c r="I550" s="223"/>
      <c r="J550" s="169"/>
      <c r="K550" s="170"/>
      <c r="L550" s="599"/>
      <c r="M550" s="600"/>
      <c r="N550" s="185" t="s">
        <v>1861</v>
      </c>
      <c r="O550" s="193"/>
      <c r="P550" s="198"/>
      <c r="Q550" s="196"/>
      <c r="R550" s="196"/>
      <c r="S550" s="196"/>
      <c r="T550" s="196"/>
      <c r="U550" s="197"/>
      <c r="V550" s="198"/>
      <c r="W550" s="199"/>
      <c r="X550" s="197"/>
    </row>
    <row r="551" spans="1:24" ht="15" customHeight="1" x14ac:dyDescent="0.15">
      <c r="A551" s="150">
        <v>5</v>
      </c>
      <c r="B551" s="151" t="s">
        <v>1021</v>
      </c>
      <c r="C551" s="152" t="s">
        <v>940</v>
      </c>
      <c r="D551" s="152" t="s">
        <v>64</v>
      </c>
      <c r="E551" s="152"/>
      <c r="F551" s="436" t="s">
        <v>1582</v>
      </c>
      <c r="G551" s="635">
        <v>42542</v>
      </c>
      <c r="H551" s="154">
        <v>42516</v>
      </c>
      <c r="I551" s="179" t="s">
        <v>933</v>
      </c>
      <c r="J551" s="156"/>
      <c r="K551" s="338" t="s">
        <v>1723</v>
      </c>
      <c r="L551" s="593">
        <v>40000</v>
      </c>
      <c r="M551" s="594">
        <v>30000</v>
      </c>
      <c r="N551" s="158">
        <v>-30000</v>
      </c>
      <c r="O551" s="159"/>
      <c r="P551" s="160">
        <v>10000</v>
      </c>
      <c r="Q551" s="161"/>
      <c r="R551" s="161"/>
      <c r="S551" s="161">
        <v>317</v>
      </c>
      <c r="T551" s="161"/>
      <c r="U551" s="162"/>
      <c r="V551" s="160">
        <v>40000</v>
      </c>
      <c r="W551" s="163"/>
      <c r="X551" s="162">
        <v>10000</v>
      </c>
    </row>
    <row r="552" spans="1:24" ht="15" customHeight="1" x14ac:dyDescent="0.15">
      <c r="A552" s="194"/>
      <c r="B552" s="214"/>
      <c r="C552" s="215"/>
      <c r="D552" s="215"/>
      <c r="E552" s="215"/>
      <c r="F552" s="433" t="s">
        <v>1583</v>
      </c>
      <c r="G552" s="636"/>
      <c r="H552" s="187">
        <v>42522</v>
      </c>
      <c r="I552" s="223" t="s">
        <v>968</v>
      </c>
      <c r="J552" s="156"/>
      <c r="K552" s="339" t="s">
        <v>1734</v>
      </c>
      <c r="L552" s="599"/>
      <c r="M552" s="600"/>
      <c r="N552" s="185" t="s">
        <v>1861</v>
      </c>
      <c r="O552" s="193"/>
      <c r="P552" s="198"/>
      <c r="Q552" s="196"/>
      <c r="R552" s="196">
        <v>316</v>
      </c>
      <c r="S552" s="196"/>
      <c r="T552" s="196">
        <v>63200</v>
      </c>
      <c r="U552" s="197"/>
      <c r="V552" s="198">
        <v>63200</v>
      </c>
      <c r="W552" s="199"/>
      <c r="X552" s="197">
        <v>63200</v>
      </c>
    </row>
    <row r="553" spans="1:24" ht="15" customHeight="1" x14ac:dyDescent="0.15">
      <c r="A553" s="164"/>
      <c r="B553" s="165"/>
      <c r="C553" s="166"/>
      <c r="D553" s="166"/>
      <c r="E553" s="166"/>
      <c r="F553" s="434" t="s">
        <v>1584</v>
      </c>
      <c r="G553" s="634"/>
      <c r="H553" s="167"/>
      <c r="I553" s="168"/>
      <c r="J553" s="169"/>
      <c r="K553" s="170"/>
      <c r="L553" s="595"/>
      <c r="M553" s="596"/>
      <c r="N553" s="183"/>
      <c r="O553" s="174"/>
      <c r="P553" s="175"/>
      <c r="Q553" s="176"/>
      <c r="R553" s="176"/>
      <c r="S553" s="176"/>
      <c r="T553" s="176"/>
      <c r="U553" s="177"/>
      <c r="V553" s="175"/>
      <c r="W553" s="178"/>
      <c r="X553" s="177"/>
    </row>
    <row r="554" spans="1:24" ht="15" customHeight="1" x14ac:dyDescent="0.15">
      <c r="A554" s="150">
        <v>5</v>
      </c>
      <c r="B554" s="151">
        <v>22</v>
      </c>
      <c r="C554" s="152" t="s">
        <v>989</v>
      </c>
      <c r="D554" s="152" t="s">
        <v>32</v>
      </c>
      <c r="E554" s="152"/>
      <c r="F554" s="456" t="s">
        <v>1705</v>
      </c>
      <c r="G554" s="635">
        <v>42543</v>
      </c>
      <c r="H554" s="154">
        <v>42598</v>
      </c>
      <c r="I554" s="179"/>
      <c r="J554" s="156"/>
      <c r="K554" s="338" t="s">
        <v>1757</v>
      </c>
      <c r="L554" s="593">
        <v>20000</v>
      </c>
      <c r="M554" s="594">
        <v>10000</v>
      </c>
      <c r="N554" s="158">
        <v>-10000</v>
      </c>
      <c r="O554" s="159"/>
      <c r="P554" s="160">
        <v>10000</v>
      </c>
      <c r="Q554" s="161"/>
      <c r="R554" s="161"/>
      <c r="S554" s="161"/>
      <c r="T554" s="161"/>
      <c r="U554" s="162"/>
      <c r="V554" s="160">
        <v>20000</v>
      </c>
      <c r="W554" s="163"/>
      <c r="X554" s="162">
        <v>10000</v>
      </c>
    </row>
    <row r="555" spans="1:24" ht="15" customHeight="1" x14ac:dyDescent="0.15">
      <c r="A555" s="164"/>
      <c r="B555" s="165"/>
      <c r="C555" s="166"/>
      <c r="D555" s="166"/>
      <c r="E555" s="166"/>
      <c r="F555" s="435"/>
      <c r="G555" s="634"/>
      <c r="H555" s="167">
        <v>42684</v>
      </c>
      <c r="I555" s="168"/>
      <c r="J555" s="169"/>
      <c r="K555" s="170" t="s">
        <v>1808</v>
      </c>
      <c r="L555" s="595"/>
      <c r="M555" s="596"/>
      <c r="N555" s="183" t="s">
        <v>1861</v>
      </c>
      <c r="O555" s="174"/>
      <c r="P555" s="175"/>
      <c r="Q555" s="176"/>
      <c r="R555" s="176">
        <v>9</v>
      </c>
      <c r="S555" s="176"/>
      <c r="T555" s="176">
        <v>1800</v>
      </c>
      <c r="U555" s="177"/>
      <c r="V555" s="175">
        <v>1800</v>
      </c>
      <c r="W555" s="178"/>
      <c r="X555" s="177">
        <v>1800</v>
      </c>
    </row>
    <row r="556" spans="1:24" ht="15" customHeight="1" x14ac:dyDescent="0.15">
      <c r="A556" s="150">
        <v>5</v>
      </c>
      <c r="B556" s="151" t="s">
        <v>1197</v>
      </c>
      <c r="C556" s="152" t="s">
        <v>931</v>
      </c>
      <c r="D556" s="152" t="s">
        <v>28</v>
      </c>
      <c r="E556" s="152"/>
      <c r="F556" s="574" t="s">
        <v>1585</v>
      </c>
      <c r="G556" s="635">
        <v>42549</v>
      </c>
      <c r="H556" s="221">
        <v>42557</v>
      </c>
      <c r="I556" s="179"/>
      <c r="J556" s="180"/>
      <c r="K556" s="224"/>
      <c r="L556" s="593">
        <v>60000</v>
      </c>
      <c r="M556" s="594">
        <v>50000</v>
      </c>
      <c r="N556" s="158">
        <v>-50000</v>
      </c>
      <c r="O556" s="159"/>
      <c r="P556" s="160">
        <v>10000</v>
      </c>
      <c r="Q556" s="161"/>
      <c r="R556" s="161">
        <v>32</v>
      </c>
      <c r="S556" s="161">
        <v>16</v>
      </c>
      <c r="T556" s="161">
        <v>6400</v>
      </c>
      <c r="U556" s="162"/>
      <c r="V556" s="160">
        <v>66400</v>
      </c>
      <c r="W556" s="163"/>
      <c r="X556" s="162">
        <v>16400</v>
      </c>
    </row>
    <row r="557" spans="1:24" ht="15" customHeight="1" x14ac:dyDescent="0.15">
      <c r="A557" s="164"/>
      <c r="B557" s="165"/>
      <c r="C557" s="166"/>
      <c r="D557" s="166"/>
      <c r="E557" s="166"/>
      <c r="F557" s="435"/>
      <c r="G557" s="634"/>
      <c r="H557" s="167"/>
      <c r="I557" s="168"/>
      <c r="J557" s="169"/>
      <c r="K557" s="170"/>
      <c r="L557" s="595"/>
      <c r="M557" s="596"/>
      <c r="N557" s="183" t="s">
        <v>1861</v>
      </c>
      <c r="O557" s="174"/>
      <c r="P557" s="175"/>
      <c r="Q557" s="176"/>
      <c r="R557" s="176"/>
      <c r="S557" s="176"/>
      <c r="T557" s="176"/>
      <c r="U557" s="177"/>
      <c r="V557" s="175"/>
      <c r="W557" s="178"/>
      <c r="X557" s="177"/>
    </row>
    <row r="558" spans="1:24" ht="15" customHeight="1" x14ac:dyDescent="0.15">
      <c r="A558" s="150">
        <v>6</v>
      </c>
      <c r="B558" s="151" t="s">
        <v>1586</v>
      </c>
      <c r="C558" s="152" t="s">
        <v>971</v>
      </c>
      <c r="D558" s="152" t="s">
        <v>73</v>
      </c>
      <c r="E558" s="152"/>
      <c r="F558" s="436" t="s">
        <v>973</v>
      </c>
      <c r="G558" s="635">
        <v>42555</v>
      </c>
      <c r="H558" s="154">
        <v>42520</v>
      </c>
      <c r="I558" s="179" t="s">
        <v>933</v>
      </c>
      <c r="J558" s="180" t="s">
        <v>933</v>
      </c>
      <c r="K558" s="181" t="s">
        <v>1738</v>
      </c>
      <c r="L558" s="593">
        <v>20000</v>
      </c>
      <c r="M558" s="594">
        <v>10000</v>
      </c>
      <c r="N558" s="185">
        <v>-10000</v>
      </c>
      <c r="O558" s="159"/>
      <c r="P558" s="160">
        <v>10000</v>
      </c>
      <c r="Q558" s="161"/>
      <c r="R558" s="161">
        <v>160</v>
      </c>
      <c r="S558" s="161">
        <v>160</v>
      </c>
      <c r="T558" s="161">
        <v>32000</v>
      </c>
      <c r="U558" s="162"/>
      <c r="V558" s="160">
        <v>152000</v>
      </c>
      <c r="W558" s="163"/>
      <c r="X558" s="162">
        <v>42000</v>
      </c>
    </row>
    <row r="559" spans="1:24" ht="15" customHeight="1" x14ac:dyDescent="0.15">
      <c r="A559" s="164"/>
      <c r="B559" s="165"/>
      <c r="C559" s="166"/>
      <c r="D559" s="166"/>
      <c r="E559" s="166"/>
      <c r="F559" s="435"/>
      <c r="G559" s="634"/>
      <c r="H559" s="167"/>
      <c r="I559" s="168"/>
      <c r="J559" s="169"/>
      <c r="K559" s="226" t="s">
        <v>1557</v>
      </c>
      <c r="L559" s="595">
        <v>100000</v>
      </c>
      <c r="M559" s="596">
        <v>100000</v>
      </c>
      <c r="N559" s="183">
        <v>-100000</v>
      </c>
      <c r="O559" s="174" t="s">
        <v>1861</v>
      </c>
      <c r="P559" s="175"/>
      <c r="Q559" s="176"/>
      <c r="R559" s="176"/>
      <c r="S559" s="176"/>
      <c r="T559" s="176"/>
      <c r="U559" s="177"/>
      <c r="V559" s="175"/>
      <c r="W559" s="178"/>
      <c r="X559" s="177"/>
    </row>
    <row r="560" spans="1:24" ht="15" customHeight="1" x14ac:dyDescent="0.15">
      <c r="A560" s="150">
        <v>6</v>
      </c>
      <c r="B560" s="151" t="s">
        <v>1006</v>
      </c>
      <c r="C560" s="152" t="s">
        <v>931</v>
      </c>
      <c r="D560" s="152" t="s">
        <v>89</v>
      </c>
      <c r="E560" s="152"/>
      <c r="F560" s="456" t="s">
        <v>1587</v>
      </c>
      <c r="G560" s="635">
        <v>42562</v>
      </c>
      <c r="H560" s="154">
        <v>42542</v>
      </c>
      <c r="I560" s="179" t="s">
        <v>933</v>
      </c>
      <c r="J560" s="180" t="s">
        <v>933</v>
      </c>
      <c r="K560" s="181"/>
      <c r="L560" s="593">
        <v>20000</v>
      </c>
      <c r="M560" s="594">
        <v>10000</v>
      </c>
      <c r="N560" s="185">
        <v>-10000</v>
      </c>
      <c r="O560" s="159"/>
      <c r="P560" s="160">
        <v>10000</v>
      </c>
      <c r="Q560" s="161"/>
      <c r="R560" s="161">
        <v>10</v>
      </c>
      <c r="S560" s="161">
        <v>10</v>
      </c>
      <c r="T560" s="161">
        <v>2000</v>
      </c>
      <c r="U560" s="162"/>
      <c r="V560" s="160">
        <v>22000</v>
      </c>
      <c r="W560" s="163"/>
      <c r="X560" s="162">
        <v>12000</v>
      </c>
    </row>
    <row r="561" spans="1:24" ht="15" customHeight="1" x14ac:dyDescent="0.15">
      <c r="A561" s="194"/>
      <c r="B561" s="214"/>
      <c r="C561" s="215"/>
      <c r="D561" s="215"/>
      <c r="E561" s="215"/>
      <c r="F561" s="441"/>
      <c r="G561" s="636"/>
      <c r="H561" s="187"/>
      <c r="I561" s="168"/>
      <c r="J561" s="169"/>
      <c r="K561" s="170"/>
      <c r="L561" s="599"/>
      <c r="M561" s="600"/>
      <c r="N561" s="183" t="s">
        <v>1861</v>
      </c>
      <c r="O561" s="193"/>
      <c r="P561" s="198"/>
      <c r="Q561" s="196"/>
      <c r="R561" s="196"/>
      <c r="S561" s="196"/>
      <c r="T561" s="196"/>
      <c r="U561" s="197"/>
      <c r="V561" s="198"/>
      <c r="W561" s="199"/>
      <c r="X561" s="197"/>
    </row>
    <row r="562" spans="1:24" ht="15" customHeight="1" x14ac:dyDescent="0.15">
      <c r="A562" s="150">
        <v>7</v>
      </c>
      <c r="B562" s="151" t="s">
        <v>1139</v>
      </c>
      <c r="C562" s="152" t="s">
        <v>931</v>
      </c>
      <c r="D562" s="152" t="s">
        <v>73</v>
      </c>
      <c r="E562" s="152"/>
      <c r="F562" s="436" t="s">
        <v>1588</v>
      </c>
      <c r="G562" s="635">
        <v>42584</v>
      </c>
      <c r="H562" s="154">
        <v>42579</v>
      </c>
      <c r="I562" s="179" t="s">
        <v>933</v>
      </c>
      <c r="J562" s="180" t="s">
        <v>933</v>
      </c>
      <c r="K562" s="338" t="s">
        <v>1754</v>
      </c>
      <c r="L562" s="593">
        <v>20000</v>
      </c>
      <c r="M562" s="594">
        <v>10000</v>
      </c>
      <c r="N562" s="158">
        <v>-10000</v>
      </c>
      <c r="O562" s="159"/>
      <c r="P562" s="160">
        <v>10000</v>
      </c>
      <c r="Q562" s="161"/>
      <c r="R562" s="161">
        <v>238</v>
      </c>
      <c r="S562" s="161">
        <v>237</v>
      </c>
      <c r="T562" s="161">
        <v>47600</v>
      </c>
      <c r="U562" s="162"/>
      <c r="V562" s="160">
        <v>47600</v>
      </c>
      <c r="W562" s="163"/>
      <c r="X562" s="162">
        <v>47600</v>
      </c>
    </row>
    <row r="563" spans="1:24" ht="15" customHeight="1" x14ac:dyDescent="0.15">
      <c r="A563" s="164"/>
      <c r="B563" s="165"/>
      <c r="C563" s="166"/>
      <c r="D563" s="166"/>
      <c r="E563" s="166"/>
      <c r="F563" s="434" t="s">
        <v>1626</v>
      </c>
      <c r="G563" s="634"/>
      <c r="H563" s="167">
        <v>42730</v>
      </c>
      <c r="I563" s="168"/>
      <c r="J563" s="169"/>
      <c r="K563" s="170"/>
      <c r="L563" s="595"/>
      <c r="M563" s="596"/>
      <c r="N563" s="183" t="s">
        <v>1861</v>
      </c>
      <c r="O563" s="174"/>
      <c r="P563" s="175"/>
      <c r="Q563" s="176"/>
      <c r="R563" s="176"/>
      <c r="S563" s="176"/>
      <c r="T563" s="176"/>
      <c r="U563" s="177"/>
      <c r="V563" s="175"/>
      <c r="W563" s="178"/>
      <c r="X563" s="177"/>
    </row>
    <row r="564" spans="1:24" ht="15" customHeight="1" x14ac:dyDescent="0.15">
      <c r="A564" s="150">
        <v>7</v>
      </c>
      <c r="B564" s="151" t="s">
        <v>1144</v>
      </c>
      <c r="C564" s="152" t="s">
        <v>926</v>
      </c>
      <c r="D564" s="152" t="s">
        <v>32</v>
      </c>
      <c r="E564" s="152"/>
      <c r="F564" s="456" t="s">
        <v>1589</v>
      </c>
      <c r="G564" s="635">
        <v>42591</v>
      </c>
      <c r="H564" s="154">
        <v>42825</v>
      </c>
      <c r="I564" s="179"/>
      <c r="J564" s="180"/>
      <c r="K564" s="181"/>
      <c r="L564" s="593">
        <v>60000</v>
      </c>
      <c r="M564" s="594">
        <v>50000</v>
      </c>
      <c r="N564" s="185">
        <v>-50000</v>
      </c>
      <c r="O564" s="159"/>
      <c r="P564" s="160">
        <v>10000</v>
      </c>
      <c r="Q564" s="161"/>
      <c r="R564" s="161">
        <v>14</v>
      </c>
      <c r="S564" s="161">
        <v>14</v>
      </c>
      <c r="T564" s="161">
        <v>2800</v>
      </c>
      <c r="U564" s="162"/>
      <c r="V564" s="160">
        <v>62800</v>
      </c>
      <c r="W564" s="163"/>
      <c r="X564" s="162">
        <v>12800</v>
      </c>
    </row>
    <row r="565" spans="1:24" ht="15" customHeight="1" x14ac:dyDescent="0.15">
      <c r="A565" s="164"/>
      <c r="B565" s="165"/>
      <c r="C565" s="166"/>
      <c r="D565" s="166"/>
      <c r="E565" s="166"/>
      <c r="F565" s="435"/>
      <c r="G565" s="634"/>
      <c r="H565" s="167"/>
      <c r="I565" s="168"/>
      <c r="J565" s="169"/>
      <c r="K565" s="170"/>
      <c r="L565" s="595"/>
      <c r="M565" s="596"/>
      <c r="N565" s="173" t="s">
        <v>1982</v>
      </c>
      <c r="O565" s="174"/>
      <c r="P565" s="175"/>
      <c r="Q565" s="176"/>
      <c r="R565" s="176"/>
      <c r="S565" s="176"/>
      <c r="T565" s="176"/>
      <c r="U565" s="177"/>
      <c r="V565" s="175"/>
      <c r="W565" s="178"/>
      <c r="X565" s="177"/>
    </row>
    <row r="566" spans="1:24" ht="15" customHeight="1" x14ac:dyDescent="0.15">
      <c r="A566" s="150">
        <v>7</v>
      </c>
      <c r="B566" s="151" t="s">
        <v>1590</v>
      </c>
      <c r="C566" s="152" t="s">
        <v>931</v>
      </c>
      <c r="D566" s="152" t="s">
        <v>73</v>
      </c>
      <c r="E566" s="152"/>
      <c r="F566" s="436" t="s">
        <v>1591</v>
      </c>
      <c r="G566" s="635">
        <v>42598</v>
      </c>
      <c r="H566" s="154">
        <v>42579</v>
      </c>
      <c r="I566" s="179" t="s">
        <v>933</v>
      </c>
      <c r="J566" s="180" t="s">
        <v>933</v>
      </c>
      <c r="K566" s="338" t="s">
        <v>1754</v>
      </c>
      <c r="L566" s="593">
        <v>40000</v>
      </c>
      <c r="M566" s="594">
        <v>30000</v>
      </c>
      <c r="N566" s="158">
        <v>-30000</v>
      </c>
      <c r="O566" s="159"/>
      <c r="P566" s="160">
        <v>10000</v>
      </c>
      <c r="Q566" s="161"/>
      <c r="R566" s="161">
        <v>509</v>
      </c>
      <c r="S566" s="161">
        <v>478</v>
      </c>
      <c r="T566" s="161">
        <v>101800</v>
      </c>
      <c r="U566" s="162"/>
      <c r="V566" s="160">
        <v>101800</v>
      </c>
      <c r="W566" s="163"/>
      <c r="X566" s="162">
        <v>101800</v>
      </c>
    </row>
    <row r="567" spans="1:24" ht="15" customHeight="1" x14ac:dyDescent="0.15">
      <c r="A567" s="194"/>
      <c r="B567" s="214"/>
      <c r="C567" s="215"/>
      <c r="D567" s="215"/>
      <c r="E567" s="215"/>
      <c r="F567" s="433" t="s">
        <v>1592</v>
      </c>
      <c r="G567" s="636"/>
      <c r="H567" s="187">
        <v>42730</v>
      </c>
      <c r="I567" s="168"/>
      <c r="J567" s="169"/>
      <c r="K567" s="224"/>
      <c r="L567" s="599"/>
      <c r="M567" s="600"/>
      <c r="N567" s="183" t="s">
        <v>1861</v>
      </c>
      <c r="O567" s="193"/>
      <c r="P567" s="198"/>
      <c r="Q567" s="196"/>
      <c r="R567" s="196"/>
      <c r="S567" s="196"/>
      <c r="T567" s="196"/>
      <c r="U567" s="197"/>
      <c r="V567" s="198"/>
      <c r="W567" s="199"/>
      <c r="X567" s="197"/>
    </row>
    <row r="568" spans="1:24" ht="15" customHeight="1" x14ac:dyDescent="0.15">
      <c r="A568" s="150">
        <v>8</v>
      </c>
      <c r="B568" s="151">
        <v>7</v>
      </c>
      <c r="C568" s="152" t="s">
        <v>926</v>
      </c>
      <c r="D568" s="152" t="s">
        <v>73</v>
      </c>
      <c r="E568" s="152"/>
      <c r="F568" s="436" t="s">
        <v>1593</v>
      </c>
      <c r="G568" s="635">
        <v>42620</v>
      </c>
      <c r="H568" s="154">
        <v>42730</v>
      </c>
      <c r="I568" s="179"/>
      <c r="J568" s="180"/>
      <c r="K568" s="181"/>
      <c r="L568" s="593">
        <v>20000</v>
      </c>
      <c r="M568" s="594">
        <v>10000</v>
      </c>
      <c r="N568" s="158">
        <v>-10000</v>
      </c>
      <c r="O568" s="159"/>
      <c r="P568" s="160">
        <v>10000</v>
      </c>
      <c r="Q568" s="161"/>
      <c r="R568" s="161">
        <v>241</v>
      </c>
      <c r="S568" s="161">
        <v>229</v>
      </c>
      <c r="T568" s="161">
        <v>48200</v>
      </c>
      <c r="U568" s="162"/>
      <c r="V568" s="160">
        <v>68200</v>
      </c>
      <c r="W568" s="163"/>
      <c r="X568" s="162">
        <v>58200</v>
      </c>
    </row>
    <row r="569" spans="1:24" ht="15" customHeight="1" x14ac:dyDescent="0.15">
      <c r="A569" s="164"/>
      <c r="B569" s="165"/>
      <c r="C569" s="166"/>
      <c r="D569" s="166"/>
      <c r="E569" s="166"/>
      <c r="F569" s="435"/>
      <c r="G569" s="634"/>
      <c r="H569" s="167"/>
      <c r="I569" s="168"/>
      <c r="J569" s="169"/>
      <c r="K569" s="170"/>
      <c r="L569" s="595"/>
      <c r="M569" s="596"/>
      <c r="N569" s="183" t="s">
        <v>1861</v>
      </c>
      <c r="O569" s="174"/>
      <c r="P569" s="175"/>
      <c r="Q569" s="176"/>
      <c r="R569" s="176"/>
      <c r="S569" s="176"/>
      <c r="T569" s="176"/>
      <c r="U569" s="177"/>
      <c r="V569" s="175"/>
      <c r="W569" s="178"/>
      <c r="X569" s="177"/>
    </row>
    <row r="570" spans="1:24" ht="15" customHeight="1" x14ac:dyDescent="0.15">
      <c r="A570" s="150">
        <v>9</v>
      </c>
      <c r="B570" s="151" t="s">
        <v>995</v>
      </c>
      <c r="C570" s="152" t="s">
        <v>1594</v>
      </c>
      <c r="D570" s="152" t="s">
        <v>32</v>
      </c>
      <c r="E570" s="152"/>
      <c r="F570" s="456" t="s">
        <v>1595</v>
      </c>
      <c r="G570" s="635">
        <v>42646</v>
      </c>
      <c r="H570" s="154">
        <v>42683</v>
      </c>
      <c r="I570" s="179" t="s">
        <v>933</v>
      </c>
      <c r="J570" s="180" t="s">
        <v>933</v>
      </c>
      <c r="K570" s="181"/>
      <c r="L570" s="593">
        <v>60000</v>
      </c>
      <c r="M570" s="594">
        <v>50000</v>
      </c>
      <c r="N570" s="158">
        <v>-50000</v>
      </c>
      <c r="O570" s="159"/>
      <c r="P570" s="160">
        <v>10000</v>
      </c>
      <c r="Q570" s="161"/>
      <c r="R570" s="161">
        <v>12</v>
      </c>
      <c r="S570" s="161">
        <v>12</v>
      </c>
      <c r="T570" s="161">
        <v>2400</v>
      </c>
      <c r="U570" s="162"/>
      <c r="V570" s="160">
        <v>62400</v>
      </c>
      <c r="W570" s="163"/>
      <c r="X570" s="162">
        <v>12400</v>
      </c>
    </row>
    <row r="571" spans="1:24" ht="15" customHeight="1" x14ac:dyDescent="0.15">
      <c r="A571" s="194"/>
      <c r="B571" s="214"/>
      <c r="C571" s="215"/>
      <c r="D571" s="215"/>
      <c r="E571" s="215"/>
      <c r="F571" s="441"/>
      <c r="G571" s="636"/>
      <c r="H571" s="187"/>
      <c r="I571" s="168"/>
      <c r="J571" s="225"/>
      <c r="K571" s="170"/>
      <c r="L571" s="599"/>
      <c r="M571" s="600"/>
      <c r="N571" s="185" t="s">
        <v>1861</v>
      </c>
      <c r="O571" s="193"/>
      <c r="P571" s="198"/>
      <c r="Q571" s="196"/>
      <c r="R571" s="196"/>
      <c r="S571" s="196"/>
      <c r="T571" s="196"/>
      <c r="U571" s="197"/>
      <c r="V571" s="198"/>
      <c r="W571" s="199"/>
      <c r="X571" s="197"/>
    </row>
    <row r="572" spans="1:24" ht="15" customHeight="1" x14ac:dyDescent="0.15">
      <c r="A572" s="150">
        <v>9</v>
      </c>
      <c r="B572" s="151" t="s">
        <v>1009</v>
      </c>
      <c r="C572" s="152" t="s">
        <v>989</v>
      </c>
      <c r="D572" s="152" t="s">
        <v>993</v>
      </c>
      <c r="E572" s="152"/>
      <c r="F572" s="436" t="s">
        <v>1596</v>
      </c>
      <c r="G572" s="635">
        <v>42660</v>
      </c>
      <c r="H572" s="154">
        <v>42640</v>
      </c>
      <c r="I572" s="179" t="s">
        <v>933</v>
      </c>
      <c r="J572" s="180" t="s">
        <v>933</v>
      </c>
      <c r="K572" s="338" t="s">
        <v>1754</v>
      </c>
      <c r="L572" s="593">
        <v>40000</v>
      </c>
      <c r="M572" s="594">
        <v>30000</v>
      </c>
      <c r="N572" s="158">
        <v>-30000</v>
      </c>
      <c r="O572" s="159"/>
      <c r="P572" s="160">
        <v>10000</v>
      </c>
      <c r="Q572" s="161"/>
      <c r="R572" s="161">
        <v>203</v>
      </c>
      <c r="S572" s="161">
        <v>193</v>
      </c>
      <c r="T572" s="161">
        <v>40600</v>
      </c>
      <c r="U572" s="162"/>
      <c r="V572" s="160">
        <v>40600</v>
      </c>
      <c r="W572" s="163"/>
      <c r="X572" s="162">
        <v>40600</v>
      </c>
    </row>
    <row r="573" spans="1:24" ht="15" customHeight="1" x14ac:dyDescent="0.15">
      <c r="A573" s="164"/>
      <c r="B573" s="165"/>
      <c r="C573" s="166"/>
      <c r="D573" s="166"/>
      <c r="E573" s="166"/>
      <c r="F573" s="434"/>
      <c r="G573" s="634"/>
      <c r="H573" s="226">
        <v>42730</v>
      </c>
      <c r="I573" s="168"/>
      <c r="J573" s="169"/>
      <c r="K573" s="170"/>
      <c r="L573" s="595"/>
      <c r="M573" s="596"/>
      <c r="N573" s="183" t="s">
        <v>1861</v>
      </c>
      <c r="O573" s="174"/>
      <c r="P573" s="175"/>
      <c r="Q573" s="176"/>
      <c r="R573" s="176"/>
      <c r="S573" s="176"/>
      <c r="T573" s="176"/>
      <c r="U573" s="177"/>
      <c r="V573" s="175"/>
      <c r="W573" s="178"/>
      <c r="X573" s="177"/>
    </row>
    <row r="574" spans="1:24" ht="15" customHeight="1" x14ac:dyDescent="0.15">
      <c r="A574" s="150">
        <v>10</v>
      </c>
      <c r="B574" s="151">
        <v>9</v>
      </c>
      <c r="C574" s="152" t="s">
        <v>931</v>
      </c>
      <c r="D574" s="152" t="s">
        <v>4</v>
      </c>
      <c r="E574" s="152"/>
      <c r="F574" s="575" t="s">
        <v>1597</v>
      </c>
      <c r="G574" s="635"/>
      <c r="H574" s="153"/>
      <c r="I574" s="179"/>
      <c r="J574" s="180"/>
      <c r="K574" s="191" t="s">
        <v>946</v>
      </c>
      <c r="L574" s="593"/>
      <c r="M574" s="594"/>
      <c r="N574" s="158"/>
      <c r="O574" s="159"/>
      <c r="P574" s="160"/>
      <c r="Q574" s="161"/>
      <c r="R574" s="161"/>
      <c r="S574" s="161"/>
      <c r="T574" s="161"/>
      <c r="U574" s="162"/>
      <c r="V574" s="160"/>
      <c r="W574" s="163"/>
      <c r="X574" s="162"/>
    </row>
    <row r="575" spans="1:24" ht="15" customHeight="1" x14ac:dyDescent="0.15">
      <c r="A575" s="164"/>
      <c r="B575" s="165"/>
      <c r="C575" s="166"/>
      <c r="D575" s="166"/>
      <c r="E575" s="166"/>
      <c r="F575" s="434"/>
      <c r="G575" s="634"/>
      <c r="H575" s="167"/>
      <c r="I575" s="168"/>
      <c r="J575" s="169"/>
      <c r="K575" s="170"/>
      <c r="L575" s="595"/>
      <c r="M575" s="596"/>
      <c r="N575" s="183"/>
      <c r="O575" s="174"/>
      <c r="P575" s="175"/>
      <c r="Q575" s="176"/>
      <c r="R575" s="176"/>
      <c r="S575" s="176"/>
      <c r="T575" s="176"/>
      <c r="U575" s="177"/>
      <c r="V575" s="175"/>
      <c r="W575" s="178"/>
      <c r="X575" s="177"/>
    </row>
    <row r="576" spans="1:24" ht="15" customHeight="1" x14ac:dyDescent="0.15">
      <c r="A576" s="150">
        <v>10</v>
      </c>
      <c r="B576" s="151" t="s">
        <v>1171</v>
      </c>
      <c r="C576" s="152" t="s">
        <v>997</v>
      </c>
      <c r="D576" s="152" t="s">
        <v>73</v>
      </c>
      <c r="E576" s="152"/>
      <c r="F576" s="436" t="s">
        <v>1627</v>
      </c>
      <c r="G576" s="635">
        <v>42689</v>
      </c>
      <c r="H576" s="154">
        <v>42730</v>
      </c>
      <c r="I576" s="179"/>
      <c r="J576" s="180"/>
      <c r="K576" s="157"/>
      <c r="L576" s="593">
        <v>40000</v>
      </c>
      <c r="M576" s="594">
        <v>30000</v>
      </c>
      <c r="N576" s="158">
        <v>-30000</v>
      </c>
      <c r="O576" s="159"/>
      <c r="P576" s="160">
        <v>10000</v>
      </c>
      <c r="Q576" s="161"/>
      <c r="R576" s="161">
        <v>305</v>
      </c>
      <c r="S576" s="161">
        <v>286</v>
      </c>
      <c r="T576" s="161">
        <v>61000</v>
      </c>
      <c r="U576" s="162"/>
      <c r="V576" s="160">
        <v>101000</v>
      </c>
      <c r="W576" s="163"/>
      <c r="X576" s="162">
        <v>71000</v>
      </c>
    </row>
    <row r="577" spans="1:24" ht="15" customHeight="1" x14ac:dyDescent="0.15">
      <c r="A577" s="164"/>
      <c r="B577" s="165"/>
      <c r="C577" s="166"/>
      <c r="D577" s="166"/>
      <c r="E577" s="166"/>
      <c r="F577" s="435"/>
      <c r="G577" s="634"/>
      <c r="H577" s="167"/>
      <c r="I577" s="168"/>
      <c r="J577" s="169"/>
      <c r="K577" s="170"/>
      <c r="L577" s="595"/>
      <c r="M577" s="596"/>
      <c r="N577" s="183" t="s">
        <v>1861</v>
      </c>
      <c r="O577" s="174"/>
      <c r="P577" s="175"/>
      <c r="Q577" s="176"/>
      <c r="R577" s="176"/>
      <c r="S577" s="176"/>
      <c r="T577" s="176"/>
      <c r="U577" s="177"/>
      <c r="V577" s="175"/>
      <c r="W577" s="178"/>
      <c r="X577" s="177"/>
    </row>
    <row r="578" spans="1:24" ht="15" customHeight="1" x14ac:dyDescent="0.15">
      <c r="A578" s="150">
        <v>10</v>
      </c>
      <c r="B578" s="151">
        <v>10</v>
      </c>
      <c r="C578" s="152" t="s">
        <v>931</v>
      </c>
      <c r="D578" s="152" t="s">
        <v>32</v>
      </c>
      <c r="E578" s="152"/>
      <c r="F578" s="456" t="s">
        <v>1598</v>
      </c>
      <c r="G578" s="635">
        <v>42684</v>
      </c>
      <c r="H578" s="154">
        <v>42664</v>
      </c>
      <c r="I578" s="179" t="s">
        <v>933</v>
      </c>
      <c r="J578" s="180" t="s">
        <v>933</v>
      </c>
      <c r="K578" s="181"/>
      <c r="L578" s="593">
        <v>20000</v>
      </c>
      <c r="M578" s="594">
        <v>10000</v>
      </c>
      <c r="N578" s="158">
        <v>-10000</v>
      </c>
      <c r="O578" s="159"/>
      <c r="P578" s="160">
        <v>10000</v>
      </c>
      <c r="Q578" s="161"/>
      <c r="R578" s="161">
        <v>44</v>
      </c>
      <c r="S578" s="161">
        <v>40</v>
      </c>
      <c r="T578" s="161">
        <v>8800</v>
      </c>
      <c r="U578" s="162"/>
      <c r="V578" s="160">
        <v>28800</v>
      </c>
      <c r="W578" s="163"/>
      <c r="X578" s="162">
        <v>18800</v>
      </c>
    </row>
    <row r="579" spans="1:24" ht="15" customHeight="1" x14ac:dyDescent="0.15">
      <c r="A579" s="164"/>
      <c r="B579" s="165"/>
      <c r="C579" s="166"/>
      <c r="D579" s="166" t="s">
        <v>1008</v>
      </c>
      <c r="E579" s="166"/>
      <c r="F579" s="458"/>
      <c r="G579" s="634"/>
      <c r="H579" s="167"/>
      <c r="I579" s="168"/>
      <c r="J579" s="169"/>
      <c r="K579" s="170"/>
      <c r="L579" s="595"/>
      <c r="M579" s="596"/>
      <c r="N579" s="183" t="s">
        <v>1861</v>
      </c>
      <c r="O579" s="174"/>
      <c r="P579" s="175"/>
      <c r="Q579" s="176"/>
      <c r="R579" s="176"/>
      <c r="S579" s="176"/>
      <c r="T579" s="176"/>
      <c r="U579" s="177"/>
      <c r="V579" s="175"/>
      <c r="W579" s="178"/>
      <c r="X579" s="177"/>
    </row>
    <row r="580" spans="1:24" ht="15" customHeight="1" x14ac:dyDescent="0.15">
      <c r="A580" s="150">
        <v>10</v>
      </c>
      <c r="B580" s="151" t="s">
        <v>1171</v>
      </c>
      <c r="C580" s="152" t="s">
        <v>1600</v>
      </c>
      <c r="D580" s="152" t="s">
        <v>32</v>
      </c>
      <c r="E580" s="152"/>
      <c r="F580" s="456" t="s">
        <v>1599</v>
      </c>
      <c r="G580" s="635">
        <v>42689</v>
      </c>
      <c r="H580" s="154">
        <v>42853</v>
      </c>
      <c r="I580" s="179"/>
      <c r="J580" s="229"/>
      <c r="K580" s="224"/>
      <c r="L580" s="593">
        <v>60000</v>
      </c>
      <c r="M580" s="594">
        <v>50000</v>
      </c>
      <c r="N580" s="158">
        <v>-50000</v>
      </c>
      <c r="O580" s="159"/>
      <c r="P580" s="160">
        <v>10000</v>
      </c>
      <c r="Q580" s="161"/>
      <c r="R580" s="161">
        <v>24</v>
      </c>
      <c r="S580" s="161">
        <v>24</v>
      </c>
      <c r="T580" s="161">
        <v>4800</v>
      </c>
      <c r="U580" s="162"/>
      <c r="V580" s="160">
        <v>64800</v>
      </c>
      <c r="W580" s="163"/>
      <c r="X580" s="162">
        <v>14800</v>
      </c>
    </row>
    <row r="581" spans="1:24" ht="15" customHeight="1" x14ac:dyDescent="0.15">
      <c r="A581" s="164"/>
      <c r="B581" s="165"/>
      <c r="C581" s="166"/>
      <c r="D581" s="166"/>
      <c r="E581" s="166"/>
      <c r="F581" s="458"/>
      <c r="G581" s="634"/>
      <c r="H581" s="167"/>
      <c r="I581" s="168"/>
      <c r="J581" s="169"/>
      <c r="K581" s="170"/>
      <c r="L581" s="595"/>
      <c r="M581" s="596"/>
      <c r="N581" s="183" t="s">
        <v>2295</v>
      </c>
      <c r="O581" s="174"/>
      <c r="P581" s="175"/>
      <c r="Q581" s="176"/>
      <c r="R581" s="176"/>
      <c r="S581" s="176"/>
      <c r="T581" s="176"/>
      <c r="U581" s="177"/>
      <c r="V581" s="175"/>
      <c r="W581" s="178"/>
      <c r="X581" s="177"/>
    </row>
    <row r="582" spans="1:24" ht="15" customHeight="1" x14ac:dyDescent="0.15">
      <c r="A582" s="227">
        <v>10</v>
      </c>
      <c r="B582" s="228" t="s">
        <v>988</v>
      </c>
      <c r="C582" s="152" t="s">
        <v>1601</v>
      </c>
      <c r="D582" s="152" t="s">
        <v>1602</v>
      </c>
      <c r="E582" s="152"/>
      <c r="F582" s="575" t="s">
        <v>1603</v>
      </c>
      <c r="G582" s="635">
        <v>42703</v>
      </c>
      <c r="H582" s="153"/>
      <c r="I582" s="139"/>
      <c r="J582" s="140"/>
      <c r="K582" s="191" t="s">
        <v>946</v>
      </c>
      <c r="L582" s="593"/>
      <c r="M582" s="594"/>
      <c r="N582" s="158"/>
      <c r="O582" s="159"/>
      <c r="P582" s="160"/>
      <c r="Q582" s="161"/>
      <c r="R582" s="161"/>
      <c r="S582" s="161"/>
      <c r="T582" s="161"/>
      <c r="U582" s="162"/>
      <c r="V582" s="160"/>
      <c r="W582" s="163"/>
      <c r="X582" s="162"/>
    </row>
    <row r="583" spans="1:24" ht="15" customHeight="1" x14ac:dyDescent="0.15">
      <c r="A583" s="164"/>
      <c r="B583" s="165"/>
      <c r="C583" s="166"/>
      <c r="D583" s="166"/>
      <c r="E583" s="166"/>
      <c r="F583" s="435"/>
      <c r="G583" s="634"/>
      <c r="H583" s="167"/>
      <c r="I583" s="168"/>
      <c r="J583" s="169"/>
      <c r="K583" s="170"/>
      <c r="L583" s="599"/>
      <c r="M583" s="600"/>
      <c r="N583" s="183"/>
      <c r="O583" s="193"/>
      <c r="P583" s="198"/>
      <c r="Q583" s="196"/>
      <c r="R583" s="196"/>
      <c r="S583" s="196"/>
      <c r="T583" s="196"/>
      <c r="U583" s="197"/>
      <c r="V583" s="198"/>
      <c r="W583" s="199"/>
      <c r="X583" s="197"/>
    </row>
    <row r="584" spans="1:24" ht="15" customHeight="1" x14ac:dyDescent="0.15">
      <c r="A584" s="150">
        <v>11</v>
      </c>
      <c r="B584" s="151" t="s">
        <v>1083</v>
      </c>
      <c r="C584" s="152" t="s">
        <v>1604</v>
      </c>
      <c r="D584" s="152"/>
      <c r="E584" s="152"/>
      <c r="F584" s="456" t="s">
        <v>1605</v>
      </c>
      <c r="G584" s="635">
        <v>42709</v>
      </c>
      <c r="H584" s="154">
        <v>42704</v>
      </c>
      <c r="I584" s="179" t="s">
        <v>933</v>
      </c>
      <c r="J584" s="180" t="s">
        <v>933</v>
      </c>
      <c r="K584" s="181"/>
      <c r="L584" s="593">
        <v>60000</v>
      </c>
      <c r="M584" s="594">
        <v>50000</v>
      </c>
      <c r="N584" s="158">
        <v>-50000</v>
      </c>
      <c r="O584" s="159"/>
      <c r="P584" s="160">
        <v>10000</v>
      </c>
      <c r="Q584" s="161"/>
      <c r="R584" s="161">
        <v>20</v>
      </c>
      <c r="S584" s="161">
        <v>20</v>
      </c>
      <c r="T584" s="161">
        <v>4000</v>
      </c>
      <c r="U584" s="162"/>
      <c r="V584" s="160">
        <v>64000</v>
      </c>
      <c r="W584" s="163"/>
      <c r="X584" s="162">
        <v>14000</v>
      </c>
    </row>
    <row r="585" spans="1:24" ht="15" customHeight="1" x14ac:dyDescent="0.15">
      <c r="A585" s="164"/>
      <c r="B585" s="165"/>
      <c r="C585" s="166"/>
      <c r="D585" s="166"/>
      <c r="E585" s="166"/>
      <c r="F585" s="435"/>
      <c r="G585" s="634"/>
      <c r="H585" s="167"/>
      <c r="I585" s="168"/>
      <c r="J585" s="169"/>
      <c r="K585" s="170"/>
      <c r="L585" s="595"/>
      <c r="M585" s="596"/>
      <c r="N585" s="183" t="s">
        <v>1861</v>
      </c>
      <c r="O585" s="174"/>
      <c r="P585" s="175"/>
      <c r="Q585" s="176"/>
      <c r="R585" s="176"/>
      <c r="S585" s="176"/>
      <c r="T585" s="176"/>
      <c r="U585" s="177"/>
      <c r="V585" s="175"/>
      <c r="W585" s="178"/>
      <c r="X585" s="177"/>
    </row>
    <row r="586" spans="1:24" ht="15" customHeight="1" x14ac:dyDescent="0.15">
      <c r="A586" s="150">
        <v>11</v>
      </c>
      <c r="B586" s="151" t="s">
        <v>1606</v>
      </c>
      <c r="C586" s="152" t="s">
        <v>940</v>
      </c>
      <c r="D586" s="152" t="s">
        <v>73</v>
      </c>
      <c r="E586" s="152"/>
      <c r="F586" s="436" t="s">
        <v>1607</v>
      </c>
      <c r="G586" s="635">
        <v>42721</v>
      </c>
      <c r="H586" s="154">
        <v>42730</v>
      </c>
      <c r="I586" s="179"/>
      <c r="J586" s="180"/>
      <c r="K586" s="181"/>
      <c r="L586" s="593">
        <v>60000</v>
      </c>
      <c r="M586" s="594">
        <v>50000</v>
      </c>
      <c r="N586" s="158">
        <v>-50000</v>
      </c>
      <c r="O586" s="159"/>
      <c r="P586" s="160">
        <v>10000</v>
      </c>
      <c r="Q586" s="161"/>
      <c r="R586" s="161">
        <v>192</v>
      </c>
      <c r="S586" s="161">
        <v>192</v>
      </c>
      <c r="T586" s="161">
        <v>38400</v>
      </c>
      <c r="U586" s="162"/>
      <c r="V586" s="160">
        <v>98400</v>
      </c>
      <c r="W586" s="163"/>
      <c r="X586" s="162">
        <v>48400</v>
      </c>
    </row>
    <row r="587" spans="1:24" ht="15" customHeight="1" x14ac:dyDescent="0.15">
      <c r="A587" s="164"/>
      <c r="B587" s="165"/>
      <c r="C587" s="166"/>
      <c r="D587" s="166"/>
      <c r="E587" s="166"/>
      <c r="F587" s="434" t="s">
        <v>1608</v>
      </c>
      <c r="G587" s="634"/>
      <c r="H587" s="226"/>
      <c r="I587" s="168"/>
      <c r="J587" s="169"/>
      <c r="K587" s="170"/>
      <c r="L587" s="595"/>
      <c r="M587" s="596"/>
      <c r="N587" s="183" t="s">
        <v>1861</v>
      </c>
      <c r="O587" s="174"/>
      <c r="P587" s="175"/>
      <c r="Q587" s="176"/>
      <c r="R587" s="176"/>
      <c r="S587" s="176"/>
      <c r="T587" s="176"/>
      <c r="U587" s="177"/>
      <c r="V587" s="175"/>
      <c r="W587" s="178"/>
      <c r="X587" s="177"/>
    </row>
    <row r="588" spans="1:24" ht="15" customHeight="1" x14ac:dyDescent="0.15">
      <c r="A588" s="150">
        <v>11</v>
      </c>
      <c r="B588" s="151" t="s">
        <v>1609</v>
      </c>
      <c r="C588" s="152" t="s">
        <v>989</v>
      </c>
      <c r="D588" s="152" t="s">
        <v>92</v>
      </c>
      <c r="E588" s="152"/>
      <c r="F588" s="436" t="s">
        <v>1610</v>
      </c>
      <c r="G588" s="635">
        <v>42730</v>
      </c>
      <c r="H588" s="154">
        <v>42705</v>
      </c>
      <c r="I588" s="179" t="s">
        <v>933</v>
      </c>
      <c r="J588" s="180" t="s">
        <v>933</v>
      </c>
      <c r="K588" s="181"/>
      <c r="L588" s="593">
        <v>40000</v>
      </c>
      <c r="M588" s="594">
        <v>30000</v>
      </c>
      <c r="N588" s="158">
        <v>-30000</v>
      </c>
      <c r="O588" s="159"/>
      <c r="P588" s="160">
        <v>10000</v>
      </c>
      <c r="Q588" s="161"/>
      <c r="R588" s="161">
        <v>384</v>
      </c>
      <c r="S588" s="161">
        <v>384</v>
      </c>
      <c r="T588" s="161">
        <v>76800</v>
      </c>
      <c r="U588" s="162"/>
      <c r="V588" s="160">
        <v>116800</v>
      </c>
      <c r="W588" s="163"/>
      <c r="X588" s="162">
        <v>86800</v>
      </c>
    </row>
    <row r="589" spans="1:24" ht="15" customHeight="1" x14ac:dyDescent="0.15">
      <c r="A589" s="164"/>
      <c r="B589" s="165"/>
      <c r="C589" s="166"/>
      <c r="D589" s="166"/>
      <c r="E589" s="166"/>
      <c r="F589" s="435"/>
      <c r="G589" s="634"/>
      <c r="H589" s="167"/>
      <c r="I589" s="168"/>
      <c r="J589" s="169"/>
      <c r="K589" s="170"/>
      <c r="L589" s="595"/>
      <c r="M589" s="596"/>
      <c r="N589" s="183" t="s">
        <v>1861</v>
      </c>
      <c r="O589" s="174"/>
      <c r="P589" s="175"/>
      <c r="Q589" s="176"/>
      <c r="R589" s="176"/>
      <c r="S589" s="176"/>
      <c r="T589" s="176"/>
      <c r="U589" s="177"/>
      <c r="V589" s="175"/>
      <c r="W589" s="178"/>
      <c r="X589" s="177"/>
    </row>
    <row r="590" spans="1:24" ht="15" customHeight="1" x14ac:dyDescent="0.15">
      <c r="A590" s="150">
        <v>12</v>
      </c>
      <c r="B590" s="151" t="s">
        <v>995</v>
      </c>
      <c r="C590" s="152" t="s">
        <v>931</v>
      </c>
      <c r="D590" s="152" t="s">
        <v>28</v>
      </c>
      <c r="E590" s="152"/>
      <c r="F590" s="574" t="s">
        <v>1611</v>
      </c>
      <c r="G590" s="635">
        <v>42735</v>
      </c>
      <c r="H590" s="154">
        <v>42709</v>
      </c>
      <c r="I590" s="179" t="s">
        <v>933</v>
      </c>
      <c r="J590" s="180" t="s">
        <v>933</v>
      </c>
      <c r="K590" s="157"/>
      <c r="L590" s="593">
        <v>20000</v>
      </c>
      <c r="M590" s="594">
        <v>10000</v>
      </c>
      <c r="N590" s="158">
        <v>-10000</v>
      </c>
      <c r="O590" s="159"/>
      <c r="P590" s="160">
        <v>10000</v>
      </c>
      <c r="Q590" s="161"/>
      <c r="R590" s="161">
        <v>16</v>
      </c>
      <c r="S590" s="161">
        <v>16</v>
      </c>
      <c r="T590" s="161">
        <v>3200</v>
      </c>
      <c r="U590" s="162"/>
      <c r="V590" s="160">
        <v>23200</v>
      </c>
      <c r="W590" s="163"/>
      <c r="X590" s="162">
        <v>13200</v>
      </c>
    </row>
    <row r="591" spans="1:24" ht="15" customHeight="1" x14ac:dyDescent="0.15">
      <c r="A591" s="164"/>
      <c r="B591" s="165"/>
      <c r="C591" s="166"/>
      <c r="D591" s="166"/>
      <c r="E591" s="166"/>
      <c r="F591" s="435"/>
      <c r="G591" s="634"/>
      <c r="H591" s="167"/>
      <c r="I591" s="168"/>
      <c r="J591" s="169"/>
      <c r="K591" s="170"/>
      <c r="L591" s="595"/>
      <c r="M591" s="596"/>
      <c r="N591" s="183" t="s">
        <v>1861</v>
      </c>
      <c r="O591" s="174"/>
      <c r="P591" s="175"/>
      <c r="Q591" s="176"/>
      <c r="R591" s="176"/>
      <c r="S591" s="176"/>
      <c r="T591" s="176"/>
      <c r="U591" s="177"/>
      <c r="V591" s="175"/>
      <c r="W591" s="178"/>
      <c r="X591" s="177"/>
    </row>
    <row r="592" spans="1:24" ht="15" customHeight="1" x14ac:dyDescent="0.15">
      <c r="A592" s="194">
        <v>12</v>
      </c>
      <c r="B592" s="214" t="s">
        <v>1002</v>
      </c>
      <c r="C592" s="215" t="s">
        <v>926</v>
      </c>
      <c r="D592" s="152" t="s">
        <v>32</v>
      </c>
      <c r="E592" s="215"/>
      <c r="F592" s="457" t="s">
        <v>1025</v>
      </c>
      <c r="G592" s="636">
        <v>42735</v>
      </c>
      <c r="H592" s="187">
        <v>42825</v>
      </c>
      <c r="I592" s="223"/>
      <c r="J592" s="229"/>
      <c r="K592" s="224" t="s">
        <v>1981</v>
      </c>
      <c r="L592" s="599">
        <v>20000</v>
      </c>
      <c r="M592" s="600">
        <v>10000</v>
      </c>
      <c r="N592" s="185">
        <v>-10000</v>
      </c>
      <c r="O592" s="193"/>
      <c r="P592" s="198"/>
      <c r="Q592" s="196"/>
      <c r="R592" s="196">
        <v>14</v>
      </c>
      <c r="S592" s="196"/>
      <c r="T592" s="196">
        <v>2800</v>
      </c>
      <c r="U592" s="197"/>
      <c r="V592" s="198">
        <v>12800</v>
      </c>
      <c r="W592" s="199"/>
      <c r="X592" s="197">
        <v>2800</v>
      </c>
    </row>
    <row r="593" spans="1:24" ht="15" customHeight="1" x14ac:dyDescent="0.15">
      <c r="A593" s="194"/>
      <c r="B593" s="214"/>
      <c r="C593" s="215"/>
      <c r="D593" s="215"/>
      <c r="E593" s="215"/>
      <c r="F593" s="441"/>
      <c r="G593" s="636"/>
      <c r="H593" s="187">
        <v>42837</v>
      </c>
      <c r="I593" s="168"/>
      <c r="J593" s="169"/>
      <c r="K593" s="224" t="s">
        <v>1993</v>
      </c>
      <c r="L593" s="599"/>
      <c r="M593" s="600"/>
      <c r="N593" s="173" t="s">
        <v>1982</v>
      </c>
      <c r="O593" s="193"/>
      <c r="P593" s="198">
        <v>10000</v>
      </c>
      <c r="Q593" s="196"/>
      <c r="R593" s="196"/>
      <c r="S593" s="196"/>
      <c r="T593" s="196"/>
      <c r="U593" s="197"/>
      <c r="V593" s="198">
        <v>10000</v>
      </c>
      <c r="W593" s="199"/>
      <c r="X593" s="197">
        <v>10000</v>
      </c>
    </row>
    <row r="594" spans="1:24" ht="15" customHeight="1" x14ac:dyDescent="0.15">
      <c r="A594" s="150"/>
      <c r="B594" s="151"/>
      <c r="C594" s="152"/>
      <c r="D594" s="152"/>
      <c r="E594" s="152"/>
      <c r="F594" s="440"/>
      <c r="G594" s="635"/>
      <c r="H594" s="154"/>
      <c r="I594" s="179"/>
      <c r="J594" s="229"/>
      <c r="K594" s="181"/>
      <c r="L594" s="593"/>
      <c r="M594" s="594"/>
      <c r="N594" s="158"/>
      <c r="O594" s="159"/>
      <c r="P594" s="160"/>
      <c r="Q594" s="161"/>
      <c r="R594" s="161"/>
      <c r="S594" s="161"/>
      <c r="T594" s="161"/>
      <c r="U594" s="162"/>
      <c r="V594" s="160"/>
      <c r="W594" s="163"/>
      <c r="X594" s="162"/>
    </row>
    <row r="595" spans="1:24" ht="15" customHeight="1" x14ac:dyDescent="0.15">
      <c r="A595" s="164"/>
      <c r="B595" s="165"/>
      <c r="C595" s="166"/>
      <c r="D595" s="166"/>
      <c r="E595" s="166"/>
      <c r="F595" s="435"/>
      <c r="G595" s="634"/>
      <c r="H595" s="167"/>
      <c r="I595" s="168"/>
      <c r="J595" s="169"/>
      <c r="K595" s="170"/>
      <c r="L595" s="595"/>
      <c r="M595" s="596"/>
      <c r="N595" s="183"/>
      <c r="O595" s="174"/>
      <c r="P595" s="175"/>
      <c r="Q595" s="176"/>
      <c r="R595" s="176"/>
      <c r="S595" s="176"/>
      <c r="T595" s="176"/>
      <c r="U595" s="177"/>
      <c r="V595" s="175"/>
      <c r="W595" s="178"/>
      <c r="X595" s="177"/>
    </row>
    <row r="596" spans="1:24" ht="15" customHeight="1" x14ac:dyDescent="0.15">
      <c r="A596" s="150"/>
      <c r="B596" s="151"/>
      <c r="C596" s="152"/>
      <c r="D596" s="152"/>
      <c r="E596" s="152"/>
      <c r="F596" s="440"/>
      <c r="G596" s="635"/>
      <c r="H596" s="154"/>
      <c r="I596" s="179"/>
      <c r="J596" s="229"/>
      <c r="K596" s="224"/>
      <c r="L596" s="593"/>
      <c r="M596" s="594"/>
      <c r="N596" s="158"/>
      <c r="O596" s="159"/>
      <c r="P596" s="160"/>
      <c r="Q596" s="161"/>
      <c r="R596" s="161"/>
      <c r="S596" s="161"/>
      <c r="T596" s="161"/>
      <c r="U596" s="162"/>
      <c r="V596" s="160"/>
      <c r="W596" s="163"/>
      <c r="X596" s="162"/>
    </row>
    <row r="597" spans="1:24" ht="15" customHeight="1" x14ac:dyDescent="0.15">
      <c r="A597" s="164"/>
      <c r="B597" s="165"/>
      <c r="C597" s="166"/>
      <c r="D597" s="166"/>
      <c r="E597" s="166"/>
      <c r="F597" s="435"/>
      <c r="G597" s="634"/>
      <c r="H597" s="167"/>
      <c r="I597" s="168"/>
      <c r="J597" s="169"/>
      <c r="K597" s="170"/>
      <c r="L597" s="595"/>
      <c r="M597" s="596"/>
      <c r="N597" s="183"/>
      <c r="O597" s="174"/>
      <c r="P597" s="175"/>
      <c r="Q597" s="176"/>
      <c r="R597" s="176"/>
      <c r="S597" s="176"/>
      <c r="T597" s="176"/>
      <c r="U597" s="177"/>
      <c r="V597" s="175"/>
      <c r="W597" s="178"/>
      <c r="X597" s="177"/>
    </row>
    <row r="598" spans="1:24" ht="15" customHeight="1" x14ac:dyDescent="0.15">
      <c r="A598" s="150"/>
      <c r="B598" s="151"/>
      <c r="C598" s="152"/>
      <c r="D598" s="152"/>
      <c r="E598" s="152"/>
      <c r="F598" s="440"/>
      <c r="G598" s="635"/>
      <c r="H598" s="154"/>
      <c r="I598" s="179"/>
      <c r="J598" s="229"/>
      <c r="K598" s="221"/>
      <c r="L598" s="593"/>
      <c r="M598" s="594"/>
      <c r="N598" s="158"/>
      <c r="O598" s="159"/>
      <c r="P598" s="160"/>
      <c r="Q598" s="161"/>
      <c r="R598" s="161"/>
      <c r="S598" s="161"/>
      <c r="T598" s="161"/>
      <c r="U598" s="162"/>
      <c r="V598" s="160"/>
      <c r="W598" s="163"/>
      <c r="X598" s="162"/>
    </row>
    <row r="599" spans="1:24" ht="15" customHeight="1" x14ac:dyDescent="0.15">
      <c r="A599" s="164"/>
      <c r="B599" s="165"/>
      <c r="C599" s="166"/>
      <c r="D599" s="166"/>
      <c r="E599" s="166"/>
      <c r="F599" s="435"/>
      <c r="G599" s="634"/>
      <c r="H599" s="167"/>
      <c r="I599" s="168"/>
      <c r="J599" s="169"/>
      <c r="K599" s="226"/>
      <c r="L599" s="595"/>
      <c r="M599" s="596"/>
      <c r="N599" s="183"/>
      <c r="O599" s="174"/>
      <c r="P599" s="175"/>
      <c r="Q599" s="176"/>
      <c r="R599" s="176"/>
      <c r="S599" s="176"/>
      <c r="T599" s="176"/>
      <c r="U599" s="177"/>
      <c r="V599" s="175"/>
      <c r="W599" s="178"/>
      <c r="X599" s="177"/>
    </row>
    <row r="600" spans="1:24" ht="15" customHeight="1" x14ac:dyDescent="0.15">
      <c r="A600" s="150"/>
      <c r="B600" s="151"/>
      <c r="C600" s="152"/>
      <c r="D600" s="152" t="s">
        <v>32</v>
      </c>
      <c r="E600" s="152"/>
      <c r="F600" s="456" t="s">
        <v>1737</v>
      </c>
      <c r="G600" s="635"/>
      <c r="H600" s="461">
        <v>42711</v>
      </c>
      <c r="I600" s="179" t="s">
        <v>933</v>
      </c>
      <c r="J600" s="180" t="s">
        <v>933</v>
      </c>
      <c r="K600" s="462" t="s">
        <v>1135</v>
      </c>
      <c r="L600" s="593">
        <v>10000</v>
      </c>
      <c r="M600" s="594">
        <v>10000</v>
      </c>
      <c r="N600" s="185">
        <v>-10000</v>
      </c>
      <c r="O600" s="159"/>
      <c r="P600" s="160"/>
      <c r="Q600" s="161"/>
      <c r="R600" s="161"/>
      <c r="S600" s="161"/>
      <c r="T600" s="161"/>
      <c r="U600" s="162"/>
      <c r="V600" s="160">
        <v>10000</v>
      </c>
      <c r="W600" s="163"/>
      <c r="X600" s="162">
        <v>0</v>
      </c>
    </row>
    <row r="601" spans="1:24" ht="15" customHeight="1" x14ac:dyDescent="0.15">
      <c r="A601" s="164"/>
      <c r="B601" s="165"/>
      <c r="C601" s="166"/>
      <c r="D601" s="166"/>
      <c r="E601" s="166"/>
      <c r="F601" s="463">
        <v>10000</v>
      </c>
      <c r="G601" s="634"/>
      <c r="H601" s="464"/>
      <c r="I601" s="465"/>
      <c r="J601" s="466"/>
      <c r="K601" s="467" t="s">
        <v>1136</v>
      </c>
      <c r="L601" s="595"/>
      <c r="M601" s="596"/>
      <c r="N601" s="183" t="s">
        <v>1861</v>
      </c>
      <c r="O601" s="174"/>
      <c r="P601" s="230"/>
      <c r="Q601" s="172"/>
      <c r="R601" s="176"/>
      <c r="S601" s="176"/>
      <c r="T601" s="176"/>
      <c r="U601" s="177"/>
      <c r="V601" s="175"/>
      <c r="W601" s="178"/>
      <c r="X601" s="177"/>
    </row>
    <row r="602" spans="1:24" ht="15" customHeight="1" x14ac:dyDescent="0.15">
      <c r="A602" s="150"/>
      <c r="B602" s="151"/>
      <c r="C602" s="152"/>
      <c r="D602" s="152" t="s">
        <v>32</v>
      </c>
      <c r="E602" s="152"/>
      <c r="F602" s="456" t="s">
        <v>1763</v>
      </c>
      <c r="G602" s="638"/>
      <c r="H602" s="460">
        <v>42634</v>
      </c>
      <c r="I602" s="179" t="s">
        <v>933</v>
      </c>
      <c r="J602" s="180" t="s">
        <v>933</v>
      </c>
      <c r="K602" s="462" t="s">
        <v>1135</v>
      </c>
      <c r="L602" s="593">
        <v>30000</v>
      </c>
      <c r="M602" s="594">
        <v>30000</v>
      </c>
      <c r="N602" s="158">
        <v>-30000</v>
      </c>
      <c r="O602" s="159"/>
      <c r="P602" s="160"/>
      <c r="Q602" s="161"/>
      <c r="R602" s="161"/>
      <c r="S602" s="161"/>
      <c r="T602" s="161"/>
      <c r="U602" s="162"/>
      <c r="V602" s="160">
        <v>30000</v>
      </c>
      <c r="W602" s="163"/>
      <c r="X602" s="162">
        <v>0</v>
      </c>
    </row>
    <row r="603" spans="1:24" ht="15" customHeight="1" thickBot="1" x14ac:dyDescent="0.2">
      <c r="A603" s="232"/>
      <c r="B603" s="233"/>
      <c r="C603" s="234"/>
      <c r="D603" s="234"/>
      <c r="E603" s="234"/>
      <c r="F603" s="468">
        <v>30000</v>
      </c>
      <c r="G603" s="639"/>
      <c r="H603" s="469"/>
      <c r="I603" s="470"/>
      <c r="J603" s="471"/>
      <c r="K603" s="472" t="s">
        <v>1136</v>
      </c>
      <c r="L603" s="603"/>
      <c r="M603" s="604"/>
      <c r="N603" s="183" t="s">
        <v>1861</v>
      </c>
      <c r="O603" s="240"/>
      <c r="P603" s="241"/>
      <c r="Q603" s="242"/>
      <c r="R603" s="242"/>
      <c r="S603" s="242"/>
      <c r="T603" s="242"/>
      <c r="U603" s="243"/>
      <c r="V603" s="241"/>
      <c r="W603" s="244"/>
      <c r="X603" s="243"/>
    </row>
    <row r="604" spans="1:24" ht="15" customHeight="1" thickTop="1" thickBot="1" x14ac:dyDescent="0.2">
      <c r="A604" s="1256" t="s">
        <v>898</v>
      </c>
      <c r="B604" s="1252"/>
      <c r="C604" s="1257" t="s">
        <v>899</v>
      </c>
      <c r="D604" s="1258" t="s">
        <v>900</v>
      </c>
      <c r="E604" s="152"/>
      <c r="F604" s="1261" t="s">
        <v>901</v>
      </c>
      <c r="G604" s="1264" t="s">
        <v>902</v>
      </c>
      <c r="H604" s="1267" t="s">
        <v>903</v>
      </c>
      <c r="I604" s="134"/>
      <c r="J604" s="135"/>
      <c r="K604" s="1253" t="s">
        <v>904</v>
      </c>
      <c r="L604" s="1249" t="s">
        <v>1624</v>
      </c>
      <c r="M604" s="590" t="s">
        <v>906</v>
      </c>
      <c r="N604" s="136">
        <f>M606+N606</f>
        <v>0</v>
      </c>
      <c r="O604" s="1247" t="s">
        <v>907</v>
      </c>
      <c r="P604" s="1207" t="s">
        <v>908</v>
      </c>
      <c r="Q604" s="1209" t="s">
        <v>909</v>
      </c>
      <c r="R604" s="1211" t="s">
        <v>910</v>
      </c>
      <c r="S604" s="138" t="s">
        <v>910</v>
      </c>
      <c r="T604" s="1211" t="s">
        <v>911</v>
      </c>
      <c r="U604" s="1213" t="s">
        <v>912</v>
      </c>
      <c r="V604" s="1215" t="s">
        <v>913</v>
      </c>
      <c r="W604" s="1217" t="s">
        <v>914</v>
      </c>
      <c r="X604" s="1219" t="s">
        <v>915</v>
      </c>
    </row>
    <row r="605" spans="1:24" ht="15" customHeight="1" x14ac:dyDescent="0.15">
      <c r="A605" s="1221" t="s">
        <v>916</v>
      </c>
      <c r="B605" s="1223" t="s">
        <v>917</v>
      </c>
      <c r="C605" s="1221"/>
      <c r="D605" s="1259"/>
      <c r="E605" s="215"/>
      <c r="F605" s="1262"/>
      <c r="G605" s="1265"/>
      <c r="H605" s="1268"/>
      <c r="I605" s="139" t="s">
        <v>918</v>
      </c>
      <c r="J605" s="140" t="s">
        <v>919</v>
      </c>
      <c r="K605" s="1254"/>
      <c r="L605" s="1250"/>
      <c r="M605" s="591" t="s">
        <v>920</v>
      </c>
      <c r="N605" s="143" t="s">
        <v>921</v>
      </c>
      <c r="O605" s="1248"/>
      <c r="P605" s="1208"/>
      <c r="Q605" s="1210"/>
      <c r="R605" s="1212"/>
      <c r="S605" s="142" t="s">
        <v>922</v>
      </c>
      <c r="T605" s="1212"/>
      <c r="U605" s="1214"/>
      <c r="V605" s="1216"/>
      <c r="W605" s="1218"/>
      <c r="X605" s="1220"/>
    </row>
    <row r="606" spans="1:24" ht="15" customHeight="1" thickBot="1" x14ac:dyDescent="0.2">
      <c r="A606" s="1222"/>
      <c r="B606" s="1224"/>
      <c r="C606" s="1222"/>
      <c r="D606" s="1260"/>
      <c r="E606" s="202"/>
      <c r="F606" s="1263"/>
      <c r="G606" s="1266"/>
      <c r="H606" s="1269"/>
      <c r="I606" s="146" t="s">
        <v>923</v>
      </c>
      <c r="J606" s="147" t="s">
        <v>924</v>
      </c>
      <c r="K606" s="1255"/>
      <c r="L606" s="592">
        <f t="shared" ref="L606:X606" si="8">SUM(L607:L681)</f>
        <v>1100000</v>
      </c>
      <c r="M606" s="592">
        <f>SUM(M607:M681)</f>
        <v>870000</v>
      </c>
      <c r="N606" s="148">
        <f>SUM(N607:N681)</f>
        <v>-870000</v>
      </c>
      <c r="O606" s="149">
        <f t="shared" si="8"/>
        <v>0</v>
      </c>
      <c r="P606" s="148">
        <f t="shared" si="8"/>
        <v>270000</v>
      </c>
      <c r="Q606" s="148">
        <f t="shared" si="8"/>
        <v>0</v>
      </c>
      <c r="R606" s="148">
        <f t="shared" si="8"/>
        <v>3705</v>
      </c>
      <c r="S606" s="148">
        <f t="shared" si="8"/>
        <v>452</v>
      </c>
      <c r="T606" s="148">
        <f t="shared" si="8"/>
        <v>741000</v>
      </c>
      <c r="U606" s="149">
        <f t="shared" si="8"/>
        <v>0</v>
      </c>
      <c r="V606" s="148">
        <f t="shared" si="8"/>
        <v>1790800</v>
      </c>
      <c r="W606" s="148">
        <f t="shared" si="8"/>
        <v>0</v>
      </c>
      <c r="X606" s="149">
        <f t="shared" si="8"/>
        <v>1000800</v>
      </c>
    </row>
    <row r="607" spans="1:24" ht="15" customHeight="1" x14ac:dyDescent="0.15">
      <c r="A607" s="150">
        <v>1</v>
      </c>
      <c r="B607" s="151" t="s">
        <v>925</v>
      </c>
      <c r="C607" s="152" t="s">
        <v>926</v>
      </c>
      <c r="D607" s="152" t="s">
        <v>927</v>
      </c>
      <c r="E607" s="215"/>
      <c r="F607" s="441" t="s">
        <v>928</v>
      </c>
      <c r="G607" s="635">
        <v>42060</v>
      </c>
      <c r="H607" s="154">
        <v>42730</v>
      </c>
      <c r="I607" s="155"/>
      <c r="J607" s="156"/>
      <c r="K607" s="157"/>
      <c r="L607" s="593">
        <v>40000</v>
      </c>
      <c r="M607" s="594">
        <v>30000</v>
      </c>
      <c r="N607" s="158">
        <v>-30000</v>
      </c>
      <c r="O607" s="159"/>
      <c r="P607" s="160">
        <v>10000</v>
      </c>
      <c r="Q607" s="161"/>
      <c r="R607" s="161">
        <v>251</v>
      </c>
      <c r="S607" s="161"/>
      <c r="T607" s="161">
        <v>50200</v>
      </c>
      <c r="U607" s="162"/>
      <c r="V607" s="160">
        <v>90200</v>
      </c>
      <c r="W607" s="163"/>
      <c r="X607" s="162">
        <v>60200</v>
      </c>
    </row>
    <row r="608" spans="1:24" ht="15" customHeight="1" x14ac:dyDescent="0.15">
      <c r="A608" s="164"/>
      <c r="B608" s="165"/>
      <c r="C608" s="166"/>
      <c r="D608" s="166"/>
      <c r="E608" s="166"/>
      <c r="F608" s="435" t="s">
        <v>929</v>
      </c>
      <c r="G608" s="634"/>
      <c r="H608" s="167"/>
      <c r="I608" s="168"/>
      <c r="J608" s="169"/>
      <c r="K608" s="170"/>
      <c r="L608" s="595"/>
      <c r="M608" s="596"/>
      <c r="N608" s="183" t="s">
        <v>1861</v>
      </c>
      <c r="O608" s="174"/>
      <c r="P608" s="175"/>
      <c r="Q608" s="176"/>
      <c r="R608" s="176"/>
      <c r="S608" s="176"/>
      <c r="T608" s="176"/>
      <c r="U608" s="177"/>
      <c r="V608" s="175"/>
      <c r="W608" s="178"/>
      <c r="X608" s="177"/>
    </row>
    <row r="609" spans="1:24" ht="15" customHeight="1" x14ac:dyDescent="0.15">
      <c r="A609" s="150">
        <v>2</v>
      </c>
      <c r="B609" s="151" t="s">
        <v>930</v>
      </c>
      <c r="C609" s="152" t="s">
        <v>931</v>
      </c>
      <c r="D609" s="152" t="s">
        <v>932</v>
      </c>
      <c r="E609" s="152"/>
      <c r="F609" s="440" t="s">
        <v>663</v>
      </c>
      <c r="G609" s="635">
        <v>42071</v>
      </c>
      <c r="H609" s="154">
        <v>42051</v>
      </c>
      <c r="I609" s="179" t="s">
        <v>933</v>
      </c>
      <c r="J609" s="180" t="s">
        <v>933</v>
      </c>
      <c r="K609" s="181"/>
      <c r="L609" s="593">
        <v>40000</v>
      </c>
      <c r="M609" s="594">
        <v>30000</v>
      </c>
      <c r="N609" s="158">
        <v>-30000</v>
      </c>
      <c r="O609" s="159"/>
      <c r="P609" s="160">
        <v>10000</v>
      </c>
      <c r="Q609" s="161"/>
      <c r="R609" s="161">
        <v>56</v>
      </c>
      <c r="S609" s="161">
        <v>48</v>
      </c>
      <c r="T609" s="161">
        <v>11200</v>
      </c>
      <c r="U609" s="162"/>
      <c r="V609" s="160">
        <v>51200</v>
      </c>
      <c r="W609" s="163"/>
      <c r="X609" s="162">
        <v>21200</v>
      </c>
    </row>
    <row r="610" spans="1:24" ht="15" customHeight="1" x14ac:dyDescent="0.15">
      <c r="A610" s="164"/>
      <c r="B610" s="165"/>
      <c r="C610" s="166"/>
      <c r="D610" s="166"/>
      <c r="E610" s="166"/>
      <c r="F610" s="435"/>
      <c r="G610" s="634"/>
      <c r="H610" s="167"/>
      <c r="I610" s="168"/>
      <c r="J610" s="169"/>
      <c r="K610" s="182" t="s">
        <v>934</v>
      </c>
      <c r="L610" s="597"/>
      <c r="M610" s="596"/>
      <c r="N610" s="183" t="s">
        <v>1492</v>
      </c>
      <c r="O610" s="174" t="s">
        <v>1565</v>
      </c>
      <c r="P610" s="175"/>
      <c r="Q610" s="176"/>
      <c r="R610" s="176"/>
      <c r="S610" s="176"/>
      <c r="T610" s="176"/>
      <c r="U610" s="177"/>
      <c r="V610" s="175"/>
      <c r="W610" s="178"/>
      <c r="X610" s="177"/>
    </row>
    <row r="611" spans="1:24" ht="15" customHeight="1" x14ac:dyDescent="0.15">
      <c r="A611" s="150">
        <v>2</v>
      </c>
      <c r="B611" s="151">
        <v>8</v>
      </c>
      <c r="C611" s="152" t="s">
        <v>931</v>
      </c>
      <c r="D611" s="152" t="s">
        <v>935</v>
      </c>
      <c r="E611" s="152"/>
      <c r="F611" s="440" t="s">
        <v>936</v>
      </c>
      <c r="G611" s="635">
        <v>42071</v>
      </c>
      <c r="H611" s="154">
        <v>42299</v>
      </c>
      <c r="I611" s="179"/>
      <c r="J611" s="180"/>
      <c r="K611" s="184" t="s">
        <v>937</v>
      </c>
      <c r="L611" s="593">
        <v>20000</v>
      </c>
      <c r="M611" s="594">
        <v>10000</v>
      </c>
      <c r="N611" s="185">
        <v>-10000</v>
      </c>
      <c r="O611" s="159"/>
      <c r="P611" s="160">
        <v>10000</v>
      </c>
      <c r="Q611" s="161"/>
      <c r="R611" s="161">
        <v>234</v>
      </c>
      <c r="S611" s="161"/>
      <c r="T611" s="161">
        <v>46800</v>
      </c>
      <c r="U611" s="162"/>
      <c r="V611" s="160">
        <v>66800</v>
      </c>
      <c r="W611" s="163"/>
      <c r="X611" s="162">
        <v>56800</v>
      </c>
    </row>
    <row r="612" spans="1:24" ht="15" customHeight="1" x14ac:dyDescent="0.15">
      <c r="A612" s="164"/>
      <c r="B612" s="165"/>
      <c r="C612" s="166"/>
      <c r="D612" s="166" t="s">
        <v>938</v>
      </c>
      <c r="E612" s="166"/>
      <c r="F612" s="435"/>
      <c r="G612" s="634"/>
      <c r="H612" s="167"/>
      <c r="I612" s="168"/>
      <c r="J612" s="169"/>
      <c r="K612" s="170"/>
      <c r="L612" s="595"/>
      <c r="M612" s="596"/>
      <c r="N612" s="183" t="s">
        <v>1540</v>
      </c>
      <c r="O612" s="174"/>
      <c r="P612" s="175"/>
      <c r="Q612" s="176"/>
      <c r="R612" s="176"/>
      <c r="S612" s="176"/>
      <c r="T612" s="176"/>
      <c r="U612" s="177"/>
      <c r="V612" s="175"/>
      <c r="W612" s="178"/>
      <c r="X612" s="177"/>
    </row>
    <row r="613" spans="1:24" ht="15" customHeight="1" x14ac:dyDescent="0.15">
      <c r="A613" s="150">
        <v>3</v>
      </c>
      <c r="B613" s="151" t="s">
        <v>939</v>
      </c>
      <c r="C613" s="152" t="s">
        <v>940</v>
      </c>
      <c r="D613" s="152" t="s">
        <v>941</v>
      </c>
      <c r="E613" s="152"/>
      <c r="F613" s="440" t="s">
        <v>942</v>
      </c>
      <c r="G613" s="635">
        <v>42093</v>
      </c>
      <c r="H613" s="154">
        <v>42730</v>
      </c>
      <c r="I613" s="179"/>
      <c r="J613" s="180"/>
      <c r="K613" s="181"/>
      <c r="L613" s="593">
        <v>20000</v>
      </c>
      <c r="M613" s="594">
        <v>10000</v>
      </c>
      <c r="N613" s="185">
        <v>-10000</v>
      </c>
      <c r="O613" s="159"/>
      <c r="P613" s="186">
        <v>10000</v>
      </c>
      <c r="Q613" s="138"/>
      <c r="R613" s="161">
        <v>96</v>
      </c>
      <c r="S613" s="161"/>
      <c r="T613" s="161">
        <v>19200</v>
      </c>
      <c r="U613" s="162"/>
      <c r="V613" s="160">
        <v>39200</v>
      </c>
      <c r="W613" s="163"/>
      <c r="X613" s="162">
        <v>29200</v>
      </c>
    </row>
    <row r="614" spans="1:24" ht="15" customHeight="1" x14ac:dyDescent="0.15">
      <c r="A614" s="164"/>
      <c r="B614" s="165"/>
      <c r="C614" s="166"/>
      <c r="D614" s="166"/>
      <c r="E614" s="166"/>
      <c r="F614" s="435" t="s">
        <v>943</v>
      </c>
      <c r="G614" s="636"/>
      <c r="H614" s="187"/>
      <c r="I614" s="168"/>
      <c r="J614" s="169"/>
      <c r="K614" s="170"/>
      <c r="L614" s="595"/>
      <c r="M614" s="598"/>
      <c r="N614" s="183" t="s">
        <v>1861</v>
      </c>
      <c r="O614" s="174"/>
      <c r="P614" s="175"/>
      <c r="Q614" s="176"/>
      <c r="R614" s="176"/>
      <c r="S614" s="176"/>
      <c r="T614" s="176"/>
      <c r="U614" s="177"/>
      <c r="V614" s="175"/>
      <c r="W614" s="178"/>
      <c r="X614" s="177"/>
    </row>
    <row r="615" spans="1:24" ht="15" customHeight="1" x14ac:dyDescent="0.15">
      <c r="A615" s="188">
        <v>3</v>
      </c>
      <c r="B615" s="189">
        <v>22</v>
      </c>
      <c r="C615" s="215" t="s">
        <v>931</v>
      </c>
      <c r="D615" s="215" t="s">
        <v>944</v>
      </c>
      <c r="E615" s="215"/>
      <c r="F615" s="437" t="s">
        <v>945</v>
      </c>
      <c r="G615" s="635"/>
      <c r="H615" s="154"/>
      <c r="I615" s="190"/>
      <c r="J615" s="140"/>
      <c r="K615" s="191" t="s">
        <v>946</v>
      </c>
      <c r="L615" s="599"/>
      <c r="M615" s="600"/>
      <c r="N615" s="185"/>
      <c r="O615" s="193"/>
      <c r="P615" s="194"/>
      <c r="Q615" s="195"/>
      <c r="R615" s="196"/>
      <c r="S615" s="196"/>
      <c r="T615" s="196"/>
      <c r="U615" s="197"/>
      <c r="V615" s="198"/>
      <c r="W615" s="199"/>
      <c r="X615" s="197"/>
    </row>
    <row r="616" spans="1:24" ht="15" customHeight="1" thickBot="1" x14ac:dyDescent="0.2">
      <c r="A616" s="200"/>
      <c r="B616" s="201"/>
      <c r="C616" s="202"/>
      <c r="D616" s="202"/>
      <c r="E616" s="202"/>
      <c r="F616" s="438"/>
      <c r="G616" s="637"/>
      <c r="H616" s="203"/>
      <c r="I616" s="204"/>
      <c r="J616" s="205"/>
      <c r="K616" s="206"/>
      <c r="L616" s="601"/>
      <c r="M616" s="602"/>
      <c r="N616" s="207"/>
      <c r="O616" s="208"/>
      <c r="P616" s="209"/>
      <c r="Q616" s="210"/>
      <c r="R616" s="210"/>
      <c r="S616" s="210"/>
      <c r="T616" s="210"/>
      <c r="U616" s="211"/>
      <c r="V616" s="209"/>
      <c r="W616" s="212"/>
      <c r="X616" s="211"/>
    </row>
    <row r="617" spans="1:24" ht="15" customHeight="1" x14ac:dyDescent="0.15">
      <c r="A617" s="188">
        <v>4</v>
      </c>
      <c r="B617" s="189">
        <v>12</v>
      </c>
      <c r="C617" s="215" t="s">
        <v>931</v>
      </c>
      <c r="D617" s="215" t="s">
        <v>947</v>
      </c>
      <c r="E617" s="215"/>
      <c r="F617" s="439" t="s">
        <v>371</v>
      </c>
      <c r="G617" s="636"/>
      <c r="H617" s="213"/>
      <c r="I617" s="155"/>
      <c r="J617" s="156"/>
      <c r="K617" s="191" t="s">
        <v>946</v>
      </c>
      <c r="L617" s="599"/>
      <c r="M617" s="600"/>
      <c r="N617" s="185"/>
      <c r="O617" s="193"/>
      <c r="P617" s="198"/>
      <c r="Q617" s="196"/>
      <c r="R617" s="196"/>
      <c r="S617" s="196"/>
      <c r="T617" s="196"/>
      <c r="U617" s="197"/>
      <c r="V617" s="198"/>
      <c r="W617" s="199"/>
      <c r="X617" s="197"/>
    </row>
    <row r="618" spans="1:24" ht="15" customHeight="1" x14ac:dyDescent="0.15">
      <c r="A618" s="164"/>
      <c r="B618" s="165"/>
      <c r="C618" s="166"/>
      <c r="D618" s="166"/>
      <c r="E618" s="166"/>
      <c r="F618" s="435"/>
      <c r="G618" s="634"/>
      <c r="H618" s="167"/>
      <c r="I618" s="168"/>
      <c r="J618" s="169"/>
      <c r="K618" s="170"/>
      <c r="L618" s="595"/>
      <c r="M618" s="596"/>
      <c r="N618" s="183"/>
      <c r="O618" s="174"/>
      <c r="P618" s="175"/>
      <c r="Q618" s="176"/>
      <c r="R618" s="176"/>
      <c r="S618" s="176"/>
      <c r="T618" s="176"/>
      <c r="U618" s="177"/>
      <c r="V618" s="175"/>
      <c r="W618" s="178"/>
      <c r="X618" s="177"/>
    </row>
    <row r="619" spans="1:24" ht="15" customHeight="1" x14ac:dyDescent="0.15">
      <c r="A619" s="194">
        <v>4</v>
      </c>
      <c r="B619" s="214" t="s">
        <v>948</v>
      </c>
      <c r="C619" s="215" t="s">
        <v>949</v>
      </c>
      <c r="D619" s="152" t="s">
        <v>950</v>
      </c>
      <c r="E619" s="215"/>
      <c r="F619" s="441" t="s">
        <v>951</v>
      </c>
      <c r="G619" s="636">
        <v>42143</v>
      </c>
      <c r="H619" s="213">
        <v>42730</v>
      </c>
      <c r="I619" s="139"/>
      <c r="J619" s="140"/>
      <c r="K619" s="141"/>
      <c r="L619" s="599">
        <v>20000</v>
      </c>
      <c r="M619" s="600">
        <v>10000</v>
      </c>
      <c r="N619" s="185">
        <v>-10000</v>
      </c>
      <c r="O619" s="193"/>
      <c r="P619" s="198">
        <v>10000</v>
      </c>
      <c r="Q619" s="196"/>
      <c r="R619" s="196">
        <v>181</v>
      </c>
      <c r="S619" s="196"/>
      <c r="T619" s="196">
        <v>36200</v>
      </c>
      <c r="U619" s="197"/>
      <c r="V619" s="198">
        <v>56200</v>
      </c>
      <c r="W619" s="199"/>
      <c r="X619" s="197">
        <v>46200</v>
      </c>
    </row>
    <row r="620" spans="1:24" ht="16.5" customHeight="1" x14ac:dyDescent="0.15">
      <c r="A620" s="164"/>
      <c r="B620" s="165"/>
      <c r="C620" s="166"/>
      <c r="D620" s="166"/>
      <c r="E620" s="166"/>
      <c r="F620" s="435"/>
      <c r="G620" s="634"/>
      <c r="H620" s="167"/>
      <c r="I620" s="168"/>
      <c r="J620" s="169"/>
      <c r="K620" s="170"/>
      <c r="L620" s="595"/>
      <c r="M620" s="596"/>
      <c r="N620" s="183" t="s">
        <v>1861</v>
      </c>
      <c r="O620" s="174"/>
      <c r="P620" s="175"/>
      <c r="Q620" s="176"/>
      <c r="R620" s="176"/>
      <c r="S620" s="176"/>
      <c r="T620" s="176"/>
      <c r="U620" s="177"/>
      <c r="V620" s="175"/>
      <c r="W620" s="178"/>
      <c r="X620" s="177"/>
    </row>
    <row r="621" spans="1:24" ht="16.5" customHeight="1" x14ac:dyDescent="0.15">
      <c r="A621" s="194">
        <v>5</v>
      </c>
      <c r="B621" s="214" t="s">
        <v>952</v>
      </c>
      <c r="C621" s="215" t="s">
        <v>931</v>
      </c>
      <c r="D621" s="152" t="s">
        <v>32</v>
      </c>
      <c r="E621" s="215"/>
      <c r="F621" s="441" t="s">
        <v>953</v>
      </c>
      <c r="G621" s="636">
        <v>42160</v>
      </c>
      <c r="H621" s="213">
        <v>42135</v>
      </c>
      <c r="I621" s="179" t="s">
        <v>954</v>
      </c>
      <c r="J621" s="180" t="s">
        <v>954</v>
      </c>
      <c r="K621" s="157"/>
      <c r="L621" s="599">
        <v>60000</v>
      </c>
      <c r="M621" s="600">
        <v>50000</v>
      </c>
      <c r="N621" s="185">
        <v>-50000</v>
      </c>
      <c r="O621" s="193"/>
      <c r="P621" s="198">
        <v>10000</v>
      </c>
      <c r="Q621" s="196"/>
      <c r="R621" s="196">
        <v>42</v>
      </c>
      <c r="S621" s="196">
        <v>70</v>
      </c>
      <c r="T621" s="196">
        <v>8400</v>
      </c>
      <c r="U621" s="197"/>
      <c r="V621" s="198">
        <v>68400</v>
      </c>
      <c r="W621" s="199"/>
      <c r="X621" s="197">
        <v>18400</v>
      </c>
    </row>
    <row r="622" spans="1:24" ht="16.5" customHeight="1" x14ac:dyDescent="0.15">
      <c r="A622" s="164"/>
      <c r="B622" s="165"/>
      <c r="C622" s="166"/>
      <c r="D622" s="166"/>
      <c r="E622" s="166"/>
      <c r="F622" s="435"/>
      <c r="G622" s="634"/>
      <c r="H622" s="167"/>
      <c r="I622" s="168"/>
      <c r="J622" s="169"/>
      <c r="K622" s="170"/>
      <c r="L622" s="595"/>
      <c r="M622" s="596"/>
      <c r="N622" s="183" t="s">
        <v>1492</v>
      </c>
      <c r="O622" s="193"/>
      <c r="P622" s="175"/>
      <c r="Q622" s="176"/>
      <c r="R622" s="176"/>
      <c r="S622" s="176"/>
      <c r="T622" s="176"/>
      <c r="U622" s="177"/>
      <c r="V622" s="175"/>
      <c r="W622" s="178"/>
      <c r="X622" s="177"/>
    </row>
    <row r="623" spans="1:24" ht="15" customHeight="1" x14ac:dyDescent="0.15">
      <c r="A623" s="194">
        <v>5</v>
      </c>
      <c r="B623" s="214" t="s">
        <v>955</v>
      </c>
      <c r="C623" s="215" t="s">
        <v>931</v>
      </c>
      <c r="D623" s="215" t="s">
        <v>956</v>
      </c>
      <c r="E623" s="215"/>
      <c r="F623" s="441" t="s">
        <v>957</v>
      </c>
      <c r="G623" s="636">
        <v>42172</v>
      </c>
      <c r="H623" s="213">
        <v>42368</v>
      </c>
      <c r="I623" s="179"/>
      <c r="J623" s="180"/>
      <c r="K623" s="157"/>
      <c r="L623" s="599">
        <v>60000</v>
      </c>
      <c r="M623" s="600">
        <v>50000</v>
      </c>
      <c r="N623" s="216">
        <v>-50000</v>
      </c>
      <c r="O623" s="217"/>
      <c r="P623" s="218">
        <v>10000</v>
      </c>
      <c r="Q623" s="196"/>
      <c r="R623" s="196">
        <v>24</v>
      </c>
      <c r="S623" s="196"/>
      <c r="T623" s="196">
        <v>4800</v>
      </c>
      <c r="U623" s="197"/>
      <c r="V623" s="198">
        <v>64800</v>
      </c>
      <c r="W623" s="199"/>
      <c r="X623" s="197">
        <v>14800</v>
      </c>
    </row>
    <row r="624" spans="1:24" ht="15" customHeight="1" x14ac:dyDescent="0.15">
      <c r="A624" s="164"/>
      <c r="B624" s="165"/>
      <c r="C624" s="166"/>
      <c r="D624" s="166"/>
      <c r="E624" s="166"/>
      <c r="F624" s="435"/>
      <c r="G624" s="634"/>
      <c r="H624" s="167"/>
      <c r="I624" s="168"/>
      <c r="J624" s="169"/>
      <c r="K624" s="170"/>
      <c r="L624" s="595"/>
      <c r="M624" s="596"/>
      <c r="N624" s="183" t="s">
        <v>1623</v>
      </c>
      <c r="O624" s="220"/>
      <c r="P624" s="171"/>
      <c r="Q624" s="176"/>
      <c r="R624" s="176"/>
      <c r="S624" s="172"/>
      <c r="T624" s="176"/>
      <c r="U624" s="177"/>
      <c r="V624" s="175"/>
      <c r="W624" s="178"/>
      <c r="X624" s="177"/>
    </row>
    <row r="625" spans="1:24" ht="15" customHeight="1" x14ac:dyDescent="0.15">
      <c r="A625" s="150">
        <v>5</v>
      </c>
      <c r="B625" s="151" t="s">
        <v>958</v>
      </c>
      <c r="C625" s="215" t="s">
        <v>931</v>
      </c>
      <c r="D625" s="152" t="s">
        <v>959</v>
      </c>
      <c r="E625" s="152"/>
      <c r="F625" s="440" t="s">
        <v>960</v>
      </c>
      <c r="G625" s="635">
        <v>42179</v>
      </c>
      <c r="H625" s="154">
        <v>42730</v>
      </c>
      <c r="I625" s="155"/>
      <c r="J625" s="156"/>
      <c r="K625" s="157"/>
      <c r="L625" s="593">
        <v>20000</v>
      </c>
      <c r="M625" s="594">
        <v>10000</v>
      </c>
      <c r="N625" s="158">
        <v>-10000</v>
      </c>
      <c r="O625" s="193"/>
      <c r="P625" s="160">
        <v>10000</v>
      </c>
      <c r="Q625" s="161"/>
      <c r="R625" s="161">
        <v>127</v>
      </c>
      <c r="S625" s="161"/>
      <c r="T625" s="161">
        <v>25400</v>
      </c>
      <c r="U625" s="162"/>
      <c r="V625" s="160">
        <v>45200</v>
      </c>
      <c r="W625" s="163"/>
      <c r="X625" s="162">
        <v>35200</v>
      </c>
    </row>
    <row r="626" spans="1:24" ht="15" customHeight="1" x14ac:dyDescent="0.15">
      <c r="A626" s="164"/>
      <c r="B626" s="165"/>
      <c r="C626" s="166"/>
      <c r="D626" s="166"/>
      <c r="E626" s="166"/>
      <c r="F626" s="435"/>
      <c r="G626" s="634"/>
      <c r="H626" s="167"/>
      <c r="I626" s="168"/>
      <c r="J626" s="169"/>
      <c r="K626" s="170"/>
      <c r="L626" s="595"/>
      <c r="M626" s="596"/>
      <c r="N626" s="183" t="s">
        <v>1861</v>
      </c>
      <c r="O626" s="174"/>
      <c r="P626" s="175"/>
      <c r="Q626" s="176"/>
      <c r="R626" s="176"/>
      <c r="S626" s="176"/>
      <c r="T626" s="176"/>
      <c r="U626" s="177"/>
      <c r="V626" s="175"/>
      <c r="W626" s="178"/>
      <c r="X626" s="177"/>
    </row>
    <row r="627" spans="1:24" ht="15" customHeight="1" x14ac:dyDescent="0.15">
      <c r="A627" s="150">
        <v>5</v>
      </c>
      <c r="B627" s="151" t="s">
        <v>958</v>
      </c>
      <c r="C627" s="152" t="s">
        <v>926</v>
      </c>
      <c r="D627" s="152" t="s">
        <v>959</v>
      </c>
      <c r="E627" s="152"/>
      <c r="F627" s="440" t="s">
        <v>961</v>
      </c>
      <c r="G627" s="635">
        <v>42179</v>
      </c>
      <c r="H627" s="221">
        <v>42730</v>
      </c>
      <c r="I627" s="179"/>
      <c r="J627" s="180"/>
      <c r="K627" s="181"/>
      <c r="L627" s="593">
        <v>20000</v>
      </c>
      <c r="M627" s="594">
        <v>10000</v>
      </c>
      <c r="N627" s="158">
        <v>-10000</v>
      </c>
      <c r="O627" s="217"/>
      <c r="P627" s="160">
        <v>10000</v>
      </c>
      <c r="Q627" s="161"/>
      <c r="R627" s="161">
        <v>52</v>
      </c>
      <c r="S627" s="161"/>
      <c r="T627" s="161">
        <v>10400</v>
      </c>
      <c r="U627" s="162"/>
      <c r="V627" s="160">
        <v>30400</v>
      </c>
      <c r="W627" s="163"/>
      <c r="X627" s="162">
        <v>20400</v>
      </c>
    </row>
    <row r="628" spans="1:24" ht="15" customHeight="1" x14ac:dyDescent="0.15">
      <c r="A628" s="222"/>
      <c r="B628" s="214"/>
      <c r="C628" s="215"/>
      <c r="D628" s="215"/>
      <c r="E628" s="215"/>
      <c r="F628" s="441"/>
      <c r="G628" s="636"/>
      <c r="H628" s="187"/>
      <c r="I628" s="223"/>
      <c r="J628" s="169"/>
      <c r="K628" s="170"/>
      <c r="L628" s="599"/>
      <c r="M628" s="600"/>
      <c r="N628" s="185" t="s">
        <v>1861</v>
      </c>
      <c r="O628" s="193"/>
      <c r="P628" s="198"/>
      <c r="Q628" s="196"/>
      <c r="R628" s="196"/>
      <c r="S628" s="196"/>
      <c r="T628" s="196"/>
      <c r="U628" s="197"/>
      <c r="V628" s="198"/>
      <c r="W628" s="199"/>
      <c r="X628" s="197"/>
    </row>
    <row r="629" spans="1:24" ht="15" customHeight="1" x14ac:dyDescent="0.15">
      <c r="A629" s="150">
        <v>5</v>
      </c>
      <c r="B629" s="151" t="s">
        <v>962</v>
      </c>
      <c r="C629" s="152" t="s">
        <v>931</v>
      </c>
      <c r="D629" s="152" t="s">
        <v>963</v>
      </c>
      <c r="E629" s="152"/>
      <c r="F629" s="440" t="s">
        <v>964</v>
      </c>
      <c r="G629" s="635">
        <v>42185</v>
      </c>
      <c r="H629" s="221">
        <v>42177</v>
      </c>
      <c r="I629" s="179" t="s">
        <v>954</v>
      </c>
      <c r="J629" s="180" t="s">
        <v>954</v>
      </c>
      <c r="K629" s="224"/>
      <c r="L629" s="593">
        <v>60000</v>
      </c>
      <c r="M629" s="594">
        <v>50000</v>
      </c>
      <c r="N629" s="158">
        <v>-50000</v>
      </c>
      <c r="O629" s="159"/>
      <c r="P629" s="160">
        <v>10000</v>
      </c>
      <c r="Q629" s="161"/>
      <c r="R629" s="161">
        <v>16</v>
      </c>
      <c r="S629" s="161">
        <v>16</v>
      </c>
      <c r="T629" s="161">
        <v>3200</v>
      </c>
      <c r="U629" s="162"/>
      <c r="V629" s="160">
        <v>63200</v>
      </c>
      <c r="W629" s="163"/>
      <c r="X629" s="162">
        <v>13200</v>
      </c>
    </row>
    <row r="630" spans="1:24" ht="15" customHeight="1" x14ac:dyDescent="0.15">
      <c r="A630" s="164"/>
      <c r="B630" s="165"/>
      <c r="C630" s="166"/>
      <c r="D630" s="166"/>
      <c r="E630" s="166"/>
      <c r="F630" s="435"/>
      <c r="G630" s="634"/>
      <c r="H630" s="167"/>
      <c r="I630" s="168"/>
      <c r="J630" s="169"/>
      <c r="K630" s="170"/>
      <c r="L630" s="595"/>
      <c r="M630" s="596"/>
      <c r="N630" s="183" t="s">
        <v>1492</v>
      </c>
      <c r="O630" s="174"/>
      <c r="P630" s="175"/>
      <c r="Q630" s="176"/>
      <c r="R630" s="176"/>
      <c r="S630" s="176"/>
      <c r="T630" s="176"/>
      <c r="U630" s="177"/>
      <c r="V630" s="175"/>
      <c r="W630" s="178"/>
      <c r="X630" s="177"/>
    </row>
    <row r="631" spans="1:24" ht="15" customHeight="1" x14ac:dyDescent="0.15">
      <c r="A631" s="150">
        <v>6</v>
      </c>
      <c r="B631" s="151" t="s">
        <v>965</v>
      </c>
      <c r="C631" s="152" t="s">
        <v>940</v>
      </c>
      <c r="D631" s="152" t="s">
        <v>64</v>
      </c>
      <c r="E631" s="152"/>
      <c r="F631" s="440" t="s">
        <v>966</v>
      </c>
      <c r="G631" s="635">
        <v>42192</v>
      </c>
      <c r="H631" s="154">
        <v>42152</v>
      </c>
      <c r="I631" s="179" t="s">
        <v>954</v>
      </c>
      <c r="J631" s="156"/>
      <c r="K631" s="338" t="s">
        <v>1393</v>
      </c>
      <c r="L631" s="593">
        <v>40000</v>
      </c>
      <c r="M631" s="594">
        <v>30000</v>
      </c>
      <c r="N631" s="158">
        <v>-30000</v>
      </c>
      <c r="O631" s="159"/>
      <c r="P631" s="160"/>
      <c r="Q631" s="161"/>
      <c r="R631" s="161"/>
      <c r="S631" s="161">
        <v>318</v>
      </c>
      <c r="T631" s="161"/>
      <c r="U631" s="162"/>
      <c r="V631" s="160"/>
      <c r="W631" s="163"/>
      <c r="X631" s="162"/>
    </row>
    <row r="632" spans="1:24" ht="15" customHeight="1" x14ac:dyDescent="0.15">
      <c r="A632" s="194"/>
      <c r="B632" s="214"/>
      <c r="C632" s="215"/>
      <c r="D632" s="215"/>
      <c r="E632" s="215"/>
      <c r="F632" s="441" t="s">
        <v>967</v>
      </c>
      <c r="G632" s="636"/>
      <c r="H632" s="187">
        <v>42178</v>
      </c>
      <c r="I632" s="223" t="s">
        <v>968</v>
      </c>
      <c r="J632" s="156"/>
      <c r="K632" s="339" t="s">
        <v>1394</v>
      </c>
      <c r="L632" s="599"/>
      <c r="M632" s="600"/>
      <c r="N632" s="185" t="s">
        <v>1492</v>
      </c>
      <c r="O632" s="193"/>
      <c r="P632" s="198">
        <v>10000</v>
      </c>
      <c r="Q632" s="196"/>
      <c r="R632" s="196">
        <v>317</v>
      </c>
      <c r="S632" s="196"/>
      <c r="T632" s="196">
        <v>63400</v>
      </c>
      <c r="U632" s="197"/>
      <c r="V632" s="198">
        <v>73400</v>
      </c>
      <c r="W632" s="199"/>
      <c r="X632" s="197">
        <v>73400</v>
      </c>
    </row>
    <row r="633" spans="1:24" ht="15" customHeight="1" x14ac:dyDescent="0.15">
      <c r="A633" s="164"/>
      <c r="B633" s="165"/>
      <c r="C633" s="166"/>
      <c r="D633" s="166"/>
      <c r="E633" s="166"/>
      <c r="F633" s="435" t="s">
        <v>969</v>
      </c>
      <c r="G633" s="634"/>
      <c r="H633" s="167"/>
      <c r="I633" s="168"/>
      <c r="J633" s="169"/>
      <c r="K633" s="170"/>
      <c r="L633" s="595"/>
      <c r="M633" s="596"/>
      <c r="N633" s="183"/>
      <c r="O633" s="174"/>
      <c r="P633" s="175"/>
      <c r="Q633" s="176"/>
      <c r="R633" s="176"/>
      <c r="S633" s="176"/>
      <c r="T633" s="176"/>
      <c r="U633" s="177"/>
      <c r="V633" s="175"/>
      <c r="W633" s="178"/>
      <c r="X633" s="177"/>
    </row>
    <row r="634" spans="1:24" ht="15" customHeight="1" x14ac:dyDescent="0.15">
      <c r="A634" s="150">
        <v>6</v>
      </c>
      <c r="B634" s="151" t="s">
        <v>970</v>
      </c>
      <c r="C634" s="152" t="s">
        <v>971</v>
      </c>
      <c r="D634" s="152" t="s">
        <v>972</v>
      </c>
      <c r="E634" s="152"/>
      <c r="F634" s="440" t="s">
        <v>973</v>
      </c>
      <c r="G634" s="635">
        <v>42199</v>
      </c>
      <c r="H634" s="154">
        <v>42335</v>
      </c>
      <c r="I634" s="155"/>
      <c r="J634" s="156"/>
      <c r="K634" s="181" t="s">
        <v>1556</v>
      </c>
      <c r="L634" s="593">
        <v>20000</v>
      </c>
      <c r="M634" s="594">
        <v>10000</v>
      </c>
      <c r="N634" s="185">
        <v>-110000</v>
      </c>
      <c r="O634" s="159"/>
      <c r="P634" s="160">
        <v>10000</v>
      </c>
      <c r="Q634" s="161"/>
      <c r="R634" s="161">
        <v>160</v>
      </c>
      <c r="S634" s="161"/>
      <c r="T634" s="161">
        <v>32000</v>
      </c>
      <c r="U634" s="162"/>
      <c r="V634" s="160">
        <v>152000</v>
      </c>
      <c r="W634" s="163"/>
      <c r="X634" s="162">
        <v>42000</v>
      </c>
    </row>
    <row r="635" spans="1:24" ht="15" customHeight="1" x14ac:dyDescent="0.15">
      <c r="A635" s="164"/>
      <c r="B635" s="165"/>
      <c r="C635" s="166"/>
      <c r="D635" s="166"/>
      <c r="E635" s="166"/>
      <c r="F635" s="435"/>
      <c r="G635" s="634"/>
      <c r="H635" s="167"/>
      <c r="I635" s="168"/>
      <c r="J635" s="169"/>
      <c r="K635" s="226" t="s">
        <v>1557</v>
      </c>
      <c r="L635" s="595">
        <v>100000</v>
      </c>
      <c r="M635" s="596">
        <v>100000</v>
      </c>
      <c r="N635" s="183" t="s">
        <v>1566</v>
      </c>
      <c r="O635" s="174"/>
      <c r="P635" s="175"/>
      <c r="Q635" s="176"/>
      <c r="R635" s="176"/>
      <c r="S635" s="176"/>
      <c r="T635" s="176"/>
      <c r="U635" s="177"/>
      <c r="V635" s="175"/>
      <c r="W635" s="178"/>
      <c r="X635" s="177"/>
    </row>
    <row r="636" spans="1:24" ht="15" customHeight="1" x14ac:dyDescent="0.15">
      <c r="A636" s="150">
        <v>6</v>
      </c>
      <c r="B636" s="151" t="s">
        <v>974</v>
      </c>
      <c r="C636" s="152" t="s">
        <v>931</v>
      </c>
      <c r="D636" s="152" t="s">
        <v>972</v>
      </c>
      <c r="E636" s="152"/>
      <c r="F636" s="440" t="s">
        <v>975</v>
      </c>
      <c r="G636" s="635">
        <v>42206</v>
      </c>
      <c r="H636" s="154">
        <v>42184</v>
      </c>
      <c r="I636" s="179" t="s">
        <v>976</v>
      </c>
      <c r="J636" s="156"/>
      <c r="K636" s="157" t="s">
        <v>977</v>
      </c>
      <c r="L636" s="593">
        <v>20000</v>
      </c>
      <c r="M636" s="594">
        <v>10000</v>
      </c>
      <c r="N636" s="158">
        <v>-10000</v>
      </c>
      <c r="O636" s="159"/>
      <c r="P636" s="160">
        <v>10000</v>
      </c>
      <c r="Q636" s="161"/>
      <c r="R636" s="161">
        <v>237</v>
      </c>
      <c r="S636" s="161"/>
      <c r="T636" s="161">
        <v>47400</v>
      </c>
      <c r="U636" s="162"/>
      <c r="V636" s="160">
        <v>47400</v>
      </c>
      <c r="W636" s="163"/>
      <c r="X636" s="162">
        <v>47400</v>
      </c>
    </row>
    <row r="637" spans="1:24" ht="15" customHeight="1" x14ac:dyDescent="0.15">
      <c r="A637" s="164"/>
      <c r="B637" s="165"/>
      <c r="C637" s="166"/>
      <c r="D637" s="166"/>
      <c r="E637" s="166"/>
      <c r="F637" s="435" t="s">
        <v>978</v>
      </c>
      <c r="G637" s="634"/>
      <c r="H637" s="167">
        <v>42730</v>
      </c>
      <c r="I637" s="168"/>
      <c r="J637" s="169"/>
      <c r="K637" s="170" t="s">
        <v>979</v>
      </c>
      <c r="L637" s="595"/>
      <c r="M637" s="596"/>
      <c r="N637" s="183" t="s">
        <v>1861</v>
      </c>
      <c r="O637" s="174"/>
      <c r="P637" s="175"/>
      <c r="Q637" s="176"/>
      <c r="R637" s="176"/>
      <c r="S637" s="176"/>
      <c r="T637" s="176"/>
      <c r="U637" s="177"/>
      <c r="V637" s="175"/>
      <c r="W637" s="178"/>
      <c r="X637" s="177"/>
    </row>
    <row r="638" spans="1:24" ht="15" customHeight="1" x14ac:dyDescent="0.15">
      <c r="A638" s="150">
        <v>7</v>
      </c>
      <c r="B638" s="151" t="s">
        <v>980</v>
      </c>
      <c r="C638" s="152" t="s">
        <v>931</v>
      </c>
      <c r="D638" s="152" t="s">
        <v>972</v>
      </c>
      <c r="E638" s="152"/>
      <c r="F638" s="440" t="s">
        <v>981</v>
      </c>
      <c r="G638" s="635">
        <v>42236</v>
      </c>
      <c r="H638" s="154">
        <v>42240</v>
      </c>
      <c r="I638" s="179" t="s">
        <v>1504</v>
      </c>
      <c r="J638" s="180" t="s">
        <v>933</v>
      </c>
      <c r="K638" s="181"/>
      <c r="L638" s="593">
        <v>40000</v>
      </c>
      <c r="M638" s="594">
        <v>30000</v>
      </c>
      <c r="N638" s="158">
        <v>-30000</v>
      </c>
      <c r="O638" s="159"/>
      <c r="P638" s="160">
        <v>10000</v>
      </c>
      <c r="Q638" s="161"/>
      <c r="R638" s="161">
        <v>478</v>
      </c>
      <c r="S638" s="161"/>
      <c r="T638" s="161">
        <v>95600</v>
      </c>
      <c r="U638" s="162"/>
      <c r="V638" s="160">
        <v>135600</v>
      </c>
      <c r="W638" s="163"/>
      <c r="X638" s="162">
        <v>105600</v>
      </c>
    </row>
    <row r="639" spans="1:24" ht="15" customHeight="1" x14ac:dyDescent="0.15">
      <c r="A639" s="194"/>
      <c r="B639" s="214"/>
      <c r="C639" s="215"/>
      <c r="D639" s="215"/>
      <c r="E639" s="215"/>
      <c r="F639" s="441" t="s">
        <v>982</v>
      </c>
      <c r="G639" s="636"/>
      <c r="H639" s="187"/>
      <c r="I639" s="168"/>
      <c r="J639" s="169"/>
      <c r="K639" s="224"/>
      <c r="L639" s="599"/>
      <c r="M639" s="600"/>
      <c r="N639" s="183" t="s">
        <v>1540</v>
      </c>
      <c r="O639" s="193"/>
      <c r="P639" s="198"/>
      <c r="Q639" s="196"/>
      <c r="R639" s="196"/>
      <c r="S639" s="196"/>
      <c r="T639" s="196"/>
      <c r="U639" s="197"/>
      <c r="V639" s="198"/>
      <c r="W639" s="199"/>
      <c r="X639" s="197"/>
    </row>
    <row r="640" spans="1:24" ht="15" customHeight="1" x14ac:dyDescent="0.15">
      <c r="A640" s="150">
        <v>7</v>
      </c>
      <c r="B640" s="151" t="s">
        <v>983</v>
      </c>
      <c r="C640" s="152" t="s">
        <v>926</v>
      </c>
      <c r="D640" s="152" t="s">
        <v>984</v>
      </c>
      <c r="E640" s="152"/>
      <c r="F640" s="440" t="s">
        <v>985</v>
      </c>
      <c r="G640" s="635">
        <v>42242</v>
      </c>
      <c r="H640" s="154">
        <v>42368</v>
      </c>
      <c r="I640" s="179"/>
      <c r="J640" s="180"/>
      <c r="K640" s="181"/>
      <c r="L640" s="593">
        <v>60000</v>
      </c>
      <c r="M640" s="594">
        <v>50000</v>
      </c>
      <c r="N640" s="216">
        <v>-50000</v>
      </c>
      <c r="O640" s="159"/>
      <c r="P640" s="160">
        <v>10000</v>
      </c>
      <c r="Q640" s="161"/>
      <c r="R640" s="161">
        <v>14</v>
      </c>
      <c r="S640" s="161"/>
      <c r="T640" s="161">
        <v>2800</v>
      </c>
      <c r="U640" s="162"/>
      <c r="V640" s="160">
        <v>62800</v>
      </c>
      <c r="W640" s="163"/>
      <c r="X640" s="162">
        <v>12800</v>
      </c>
    </row>
    <row r="641" spans="1:24" ht="15" customHeight="1" x14ac:dyDescent="0.15">
      <c r="A641" s="164"/>
      <c r="B641" s="165"/>
      <c r="C641" s="166"/>
      <c r="D641" s="166"/>
      <c r="E641" s="166"/>
      <c r="F641" s="435"/>
      <c r="G641" s="634"/>
      <c r="H641" s="167"/>
      <c r="I641" s="168"/>
      <c r="J641" s="169"/>
      <c r="K641" s="170"/>
      <c r="L641" s="595"/>
      <c r="M641" s="596"/>
      <c r="N641" s="183" t="s">
        <v>1623</v>
      </c>
      <c r="O641" s="174"/>
      <c r="P641" s="175"/>
      <c r="Q641" s="176"/>
      <c r="R641" s="176"/>
      <c r="S641" s="176"/>
      <c r="T641" s="176"/>
      <c r="U641" s="177"/>
      <c r="V641" s="175"/>
      <c r="W641" s="178"/>
      <c r="X641" s="177"/>
    </row>
    <row r="642" spans="1:24" ht="15" customHeight="1" x14ac:dyDescent="0.15">
      <c r="A642" s="150">
        <v>8</v>
      </c>
      <c r="B642" s="151">
        <v>2</v>
      </c>
      <c r="C642" s="152" t="s">
        <v>926</v>
      </c>
      <c r="D642" s="152" t="s">
        <v>986</v>
      </c>
      <c r="E642" s="152"/>
      <c r="F642" s="440" t="s">
        <v>987</v>
      </c>
      <c r="G642" s="635">
        <v>42249</v>
      </c>
      <c r="H642" s="154">
        <v>42730</v>
      </c>
      <c r="I642" s="179"/>
      <c r="J642" s="180"/>
      <c r="K642" s="181"/>
      <c r="L642" s="593">
        <v>20000</v>
      </c>
      <c r="M642" s="594">
        <v>10000</v>
      </c>
      <c r="N642" s="158">
        <v>-10000</v>
      </c>
      <c r="O642" s="159"/>
      <c r="P642" s="160">
        <v>10000</v>
      </c>
      <c r="Q642" s="161"/>
      <c r="R642" s="161">
        <v>229</v>
      </c>
      <c r="S642" s="161"/>
      <c r="T642" s="161">
        <v>45800</v>
      </c>
      <c r="U642" s="162"/>
      <c r="V642" s="160">
        <v>65800</v>
      </c>
      <c r="W642" s="163"/>
      <c r="X642" s="162">
        <v>55800</v>
      </c>
    </row>
    <row r="643" spans="1:24" ht="15" customHeight="1" x14ac:dyDescent="0.15">
      <c r="A643" s="164"/>
      <c r="B643" s="165"/>
      <c r="C643" s="166"/>
      <c r="D643" s="166"/>
      <c r="E643" s="166"/>
      <c r="F643" s="435" t="s">
        <v>1625</v>
      </c>
      <c r="G643" s="634"/>
      <c r="H643" s="167"/>
      <c r="I643" s="168"/>
      <c r="J643" s="169"/>
      <c r="K643" s="170"/>
      <c r="L643" s="595"/>
      <c r="M643" s="596"/>
      <c r="N643" s="183" t="s">
        <v>1861</v>
      </c>
      <c r="O643" s="174"/>
      <c r="P643" s="175"/>
      <c r="Q643" s="176"/>
      <c r="R643" s="176"/>
      <c r="S643" s="176"/>
      <c r="T643" s="176"/>
      <c r="U643" s="177"/>
      <c r="V643" s="175"/>
      <c r="W643" s="178"/>
      <c r="X643" s="177"/>
    </row>
    <row r="644" spans="1:24" ht="15" customHeight="1" x14ac:dyDescent="0.15">
      <c r="A644" s="150">
        <v>8</v>
      </c>
      <c r="B644" s="151" t="s">
        <v>988</v>
      </c>
      <c r="C644" s="152" t="s">
        <v>989</v>
      </c>
      <c r="D644" s="152" t="s">
        <v>990</v>
      </c>
      <c r="E644" s="152"/>
      <c r="F644" s="440" t="s">
        <v>991</v>
      </c>
      <c r="G644" s="635">
        <v>42277</v>
      </c>
      <c r="H644" s="154">
        <v>42254</v>
      </c>
      <c r="I644" s="179" t="s">
        <v>933</v>
      </c>
      <c r="J644" s="180"/>
      <c r="K644" s="181"/>
      <c r="L644" s="593">
        <v>60000</v>
      </c>
      <c r="M644" s="594">
        <v>50000</v>
      </c>
      <c r="N644" s="158">
        <v>-50000</v>
      </c>
      <c r="O644" s="159"/>
      <c r="P644" s="160">
        <v>10000</v>
      </c>
      <c r="Q644" s="161"/>
      <c r="R644" s="161">
        <v>12</v>
      </c>
      <c r="S644" s="161"/>
      <c r="T644" s="161">
        <v>2400</v>
      </c>
      <c r="U644" s="162"/>
      <c r="V644" s="160">
        <v>62400</v>
      </c>
      <c r="W644" s="163"/>
      <c r="X644" s="162">
        <v>12400</v>
      </c>
    </row>
    <row r="645" spans="1:24" ht="15" customHeight="1" x14ac:dyDescent="0.15">
      <c r="A645" s="194"/>
      <c r="B645" s="214"/>
      <c r="C645" s="215"/>
      <c r="D645" s="215"/>
      <c r="E645" s="215"/>
      <c r="F645" s="441"/>
      <c r="G645" s="636"/>
      <c r="H645" s="187"/>
      <c r="I645" s="168"/>
      <c r="J645" s="225"/>
      <c r="K645" s="170"/>
      <c r="L645" s="599"/>
      <c r="M645" s="600"/>
      <c r="N645" s="185" t="s">
        <v>1540</v>
      </c>
      <c r="O645" s="193"/>
      <c r="P645" s="198"/>
      <c r="Q645" s="196"/>
      <c r="R645" s="196"/>
      <c r="S645" s="196"/>
      <c r="T645" s="196"/>
      <c r="U645" s="197"/>
      <c r="V645" s="198"/>
      <c r="W645" s="199"/>
      <c r="X645" s="197"/>
    </row>
    <row r="646" spans="1:24" ht="15" customHeight="1" x14ac:dyDescent="0.15">
      <c r="A646" s="150">
        <v>9</v>
      </c>
      <c r="B646" s="151" t="s">
        <v>992</v>
      </c>
      <c r="C646" s="152" t="s">
        <v>989</v>
      </c>
      <c r="D646" s="152" t="s">
        <v>993</v>
      </c>
      <c r="E646" s="152"/>
      <c r="F646" s="440" t="s">
        <v>994</v>
      </c>
      <c r="G646" s="635">
        <v>42297</v>
      </c>
      <c r="H646" s="154">
        <v>42730</v>
      </c>
      <c r="I646" s="179"/>
      <c r="J646" s="180"/>
      <c r="K646" s="181"/>
      <c r="L646" s="593">
        <v>40000</v>
      </c>
      <c r="M646" s="594">
        <v>30000</v>
      </c>
      <c r="N646" s="158">
        <v>-30000</v>
      </c>
      <c r="O646" s="159"/>
      <c r="P646" s="160">
        <v>10000</v>
      </c>
      <c r="Q646" s="161"/>
      <c r="R646" s="161">
        <v>193</v>
      </c>
      <c r="S646" s="161"/>
      <c r="T646" s="161">
        <v>38600</v>
      </c>
      <c r="U646" s="162"/>
      <c r="V646" s="160">
        <v>78600</v>
      </c>
      <c r="W646" s="163"/>
      <c r="X646" s="162">
        <v>48600</v>
      </c>
    </row>
    <row r="647" spans="1:24" ht="15" customHeight="1" x14ac:dyDescent="0.15">
      <c r="A647" s="164"/>
      <c r="B647" s="165"/>
      <c r="C647" s="166"/>
      <c r="D647" s="166"/>
      <c r="E647" s="166"/>
      <c r="F647" s="435"/>
      <c r="G647" s="634"/>
      <c r="H647" s="226"/>
      <c r="I647" s="168"/>
      <c r="J647" s="169"/>
      <c r="K647" s="170"/>
      <c r="L647" s="595"/>
      <c r="M647" s="596"/>
      <c r="N647" s="183" t="s">
        <v>1861</v>
      </c>
      <c r="O647" s="174"/>
      <c r="P647" s="175"/>
      <c r="Q647" s="176"/>
      <c r="R647" s="176"/>
      <c r="S647" s="176"/>
      <c r="T647" s="176"/>
      <c r="U647" s="177"/>
      <c r="V647" s="175"/>
      <c r="W647" s="178"/>
      <c r="X647" s="177"/>
    </row>
    <row r="648" spans="1:24" ht="15" customHeight="1" x14ac:dyDescent="0.15">
      <c r="A648" s="150">
        <v>10</v>
      </c>
      <c r="B648" s="151" t="s">
        <v>995</v>
      </c>
      <c r="C648" s="152" t="s">
        <v>931</v>
      </c>
      <c r="D648" s="152" t="s">
        <v>89</v>
      </c>
      <c r="E648" s="152"/>
      <c r="F648" s="440" t="s">
        <v>996</v>
      </c>
      <c r="G648" s="635">
        <v>42312</v>
      </c>
      <c r="H648" s="154">
        <v>42282</v>
      </c>
      <c r="I648" s="179" t="s">
        <v>933</v>
      </c>
      <c r="J648" s="180" t="s">
        <v>933</v>
      </c>
      <c r="K648" s="181"/>
      <c r="L648" s="593">
        <v>20000</v>
      </c>
      <c r="M648" s="594">
        <v>10000</v>
      </c>
      <c r="N648" s="185">
        <v>-10000</v>
      </c>
      <c r="O648" s="159"/>
      <c r="P648" s="160">
        <v>10000</v>
      </c>
      <c r="Q648" s="161"/>
      <c r="R648" s="161">
        <v>10</v>
      </c>
      <c r="S648" s="161"/>
      <c r="T648" s="161">
        <v>2000</v>
      </c>
      <c r="U648" s="162"/>
      <c r="V648" s="160">
        <v>22000</v>
      </c>
      <c r="W648" s="163"/>
      <c r="X648" s="162">
        <v>12000</v>
      </c>
    </row>
    <row r="649" spans="1:24" ht="15" customHeight="1" x14ac:dyDescent="0.15">
      <c r="A649" s="194"/>
      <c r="B649" s="214"/>
      <c r="C649" s="215"/>
      <c r="D649" s="215"/>
      <c r="E649" s="215"/>
      <c r="F649" s="441"/>
      <c r="G649" s="636"/>
      <c r="H649" s="187"/>
      <c r="I649" s="168"/>
      <c r="J649" s="169"/>
      <c r="K649" s="170"/>
      <c r="L649" s="599"/>
      <c r="M649" s="600"/>
      <c r="N649" s="183" t="s">
        <v>1540</v>
      </c>
      <c r="O649" s="193"/>
      <c r="P649" s="198"/>
      <c r="Q649" s="196"/>
      <c r="R649" s="196"/>
      <c r="S649" s="196"/>
      <c r="T649" s="196"/>
      <c r="U649" s="197"/>
      <c r="V649" s="198"/>
      <c r="W649" s="199"/>
      <c r="X649" s="197"/>
    </row>
    <row r="650" spans="1:24" ht="15" customHeight="1" x14ac:dyDescent="0.15">
      <c r="A650" s="150">
        <v>10</v>
      </c>
      <c r="B650" s="151" t="s">
        <v>995</v>
      </c>
      <c r="C650" s="152" t="s">
        <v>997</v>
      </c>
      <c r="D650" s="152" t="s">
        <v>998</v>
      </c>
      <c r="E650" s="152"/>
      <c r="F650" s="440" t="s">
        <v>999</v>
      </c>
      <c r="G650" s="635">
        <v>42312</v>
      </c>
      <c r="H650" s="154">
        <v>42730</v>
      </c>
      <c r="I650" s="179"/>
      <c r="J650" s="180"/>
      <c r="K650" s="157"/>
      <c r="L650" s="593">
        <v>40000</v>
      </c>
      <c r="M650" s="594">
        <v>30000</v>
      </c>
      <c r="N650" s="158">
        <v>-30000</v>
      </c>
      <c r="O650" s="159"/>
      <c r="P650" s="160">
        <v>10000</v>
      </c>
      <c r="Q650" s="161"/>
      <c r="R650" s="161">
        <v>286</v>
      </c>
      <c r="S650" s="161"/>
      <c r="T650" s="161">
        <v>57200</v>
      </c>
      <c r="U650" s="162"/>
      <c r="V650" s="160">
        <v>97200</v>
      </c>
      <c r="W650" s="163"/>
      <c r="X650" s="162">
        <v>67200</v>
      </c>
    </row>
    <row r="651" spans="1:24" ht="15" customHeight="1" x14ac:dyDescent="0.15">
      <c r="A651" s="164"/>
      <c r="B651" s="165"/>
      <c r="C651" s="166"/>
      <c r="D651" s="166"/>
      <c r="E651" s="166"/>
      <c r="F651" s="435"/>
      <c r="G651" s="634"/>
      <c r="H651" s="167"/>
      <c r="I651" s="168"/>
      <c r="J651" s="169"/>
      <c r="K651" s="170"/>
      <c r="L651" s="595"/>
      <c r="M651" s="596"/>
      <c r="N651" s="183" t="s">
        <v>1861</v>
      </c>
      <c r="O651" s="174"/>
      <c r="P651" s="175"/>
      <c r="Q651" s="176"/>
      <c r="R651" s="176"/>
      <c r="S651" s="176"/>
      <c r="T651" s="176"/>
      <c r="U651" s="177"/>
      <c r="V651" s="175"/>
      <c r="W651" s="178"/>
      <c r="X651" s="177"/>
    </row>
    <row r="652" spans="1:24" ht="15" customHeight="1" x14ac:dyDescent="0.15">
      <c r="A652" s="150">
        <v>10</v>
      </c>
      <c r="B652" s="151">
        <v>4</v>
      </c>
      <c r="C652" s="152" t="s">
        <v>931</v>
      </c>
      <c r="D652" s="152" t="s">
        <v>1000</v>
      </c>
      <c r="E652" s="152"/>
      <c r="F652" s="440" t="s">
        <v>1001</v>
      </c>
      <c r="G652" s="635"/>
      <c r="H652" s="153"/>
      <c r="I652" s="179"/>
      <c r="J652" s="180"/>
      <c r="K652" s="191" t="s">
        <v>946</v>
      </c>
      <c r="L652" s="593"/>
      <c r="M652" s="594"/>
      <c r="N652" s="158"/>
      <c r="O652" s="159"/>
      <c r="P652" s="160"/>
      <c r="Q652" s="161"/>
      <c r="R652" s="161"/>
      <c r="S652" s="161"/>
      <c r="T652" s="161"/>
      <c r="U652" s="162"/>
      <c r="V652" s="160"/>
      <c r="W652" s="163"/>
      <c r="X652" s="162"/>
    </row>
    <row r="653" spans="1:24" ht="15" customHeight="1" x14ac:dyDescent="0.15">
      <c r="A653" s="164"/>
      <c r="B653" s="165"/>
      <c r="C653" s="166"/>
      <c r="D653" s="166"/>
      <c r="E653" s="166"/>
      <c r="F653" s="435"/>
      <c r="G653" s="634"/>
      <c r="H653" s="167"/>
      <c r="I653" s="168"/>
      <c r="J653" s="169"/>
      <c r="K653" s="170"/>
      <c r="L653" s="595"/>
      <c r="M653" s="596"/>
      <c r="N653" s="183"/>
      <c r="O653" s="174"/>
      <c r="P653" s="175"/>
      <c r="Q653" s="176"/>
      <c r="R653" s="176"/>
      <c r="S653" s="176"/>
      <c r="T653" s="176"/>
      <c r="U653" s="177"/>
      <c r="V653" s="175"/>
      <c r="W653" s="178"/>
      <c r="X653" s="177"/>
    </row>
    <row r="654" spans="1:24" ht="15" customHeight="1" x14ac:dyDescent="0.15">
      <c r="A654" s="227">
        <v>10</v>
      </c>
      <c r="B654" s="228" t="s">
        <v>1002</v>
      </c>
      <c r="C654" s="152" t="s">
        <v>1003</v>
      </c>
      <c r="D654" s="152" t="s">
        <v>1004</v>
      </c>
      <c r="E654" s="152"/>
      <c r="F654" s="437" t="s">
        <v>1005</v>
      </c>
      <c r="G654" s="635"/>
      <c r="H654" s="153"/>
      <c r="I654" s="139"/>
      <c r="J654" s="140"/>
      <c r="K654" s="191" t="s">
        <v>946</v>
      </c>
      <c r="L654" s="593"/>
      <c r="M654" s="594"/>
      <c r="N654" s="158"/>
      <c r="O654" s="159"/>
      <c r="P654" s="160"/>
      <c r="Q654" s="161"/>
      <c r="R654" s="161"/>
      <c r="S654" s="161"/>
      <c r="T654" s="161"/>
      <c r="U654" s="162"/>
      <c r="V654" s="160"/>
      <c r="W654" s="163"/>
      <c r="X654" s="162"/>
    </row>
    <row r="655" spans="1:24" ht="15" customHeight="1" x14ac:dyDescent="0.15">
      <c r="A655" s="164"/>
      <c r="B655" s="165"/>
      <c r="C655" s="166"/>
      <c r="D655" s="166"/>
      <c r="E655" s="166"/>
      <c r="F655" s="435"/>
      <c r="G655" s="634"/>
      <c r="H655" s="167"/>
      <c r="I655" s="168"/>
      <c r="J655" s="169"/>
      <c r="K655" s="224"/>
      <c r="L655" s="599"/>
      <c r="M655" s="600"/>
      <c r="N655" s="183"/>
      <c r="O655" s="193"/>
      <c r="P655" s="198"/>
      <c r="Q655" s="196"/>
      <c r="R655" s="196"/>
      <c r="S655" s="196"/>
      <c r="T655" s="196"/>
      <c r="U655" s="197"/>
      <c r="V655" s="198"/>
      <c r="W655" s="199"/>
      <c r="X655" s="197"/>
    </row>
    <row r="656" spans="1:24" ht="15" customHeight="1" x14ac:dyDescent="0.15">
      <c r="A656" s="150">
        <v>10</v>
      </c>
      <c r="B656" s="151" t="s">
        <v>1006</v>
      </c>
      <c r="C656" s="152" t="s">
        <v>931</v>
      </c>
      <c r="D656" s="152" t="s">
        <v>32</v>
      </c>
      <c r="E656" s="152"/>
      <c r="F656" s="440" t="s">
        <v>1007</v>
      </c>
      <c r="G656" s="635">
        <v>42320</v>
      </c>
      <c r="H656" s="154">
        <v>42520</v>
      </c>
      <c r="I656" s="179"/>
      <c r="J656" s="180"/>
      <c r="K656" s="181"/>
      <c r="L656" s="593">
        <v>20000</v>
      </c>
      <c r="M656" s="594">
        <v>10000</v>
      </c>
      <c r="N656" s="158">
        <v>-10000</v>
      </c>
      <c r="O656" s="159"/>
      <c r="P656" s="160">
        <v>10000</v>
      </c>
      <c r="Q656" s="161"/>
      <c r="R656" s="161">
        <v>40</v>
      </c>
      <c r="S656" s="161"/>
      <c r="T656" s="161">
        <v>8000</v>
      </c>
      <c r="U656" s="162"/>
      <c r="V656" s="160">
        <v>28000</v>
      </c>
      <c r="W656" s="163"/>
      <c r="X656" s="162">
        <v>18000</v>
      </c>
    </row>
    <row r="657" spans="1:24" ht="15" customHeight="1" x14ac:dyDescent="0.15">
      <c r="A657" s="164"/>
      <c r="B657" s="165"/>
      <c r="C657" s="166"/>
      <c r="D657" s="166" t="s">
        <v>1008</v>
      </c>
      <c r="E657" s="166"/>
      <c r="F657" s="435"/>
      <c r="G657" s="634"/>
      <c r="H657" s="167"/>
      <c r="I657" s="168"/>
      <c r="J657" s="169"/>
      <c r="K657" s="170"/>
      <c r="L657" s="595"/>
      <c r="M657" s="596"/>
      <c r="N657" s="183" t="s">
        <v>1861</v>
      </c>
      <c r="O657" s="174"/>
      <c r="P657" s="175"/>
      <c r="Q657" s="176"/>
      <c r="R657" s="176"/>
      <c r="S657" s="176"/>
      <c r="T657" s="176"/>
      <c r="U657" s="177"/>
      <c r="V657" s="175"/>
      <c r="W657" s="178"/>
      <c r="X657" s="177"/>
    </row>
    <row r="658" spans="1:24" ht="15" customHeight="1" x14ac:dyDescent="0.15">
      <c r="A658" s="150">
        <v>10</v>
      </c>
      <c r="B658" s="151" t="s">
        <v>1009</v>
      </c>
      <c r="C658" s="152" t="s">
        <v>926</v>
      </c>
      <c r="D658" s="152" t="s">
        <v>32</v>
      </c>
      <c r="E658" s="152"/>
      <c r="F658" s="440" t="s">
        <v>1010</v>
      </c>
      <c r="G658" s="635">
        <v>42326</v>
      </c>
      <c r="H658" s="154">
        <v>42300</v>
      </c>
      <c r="I658" s="179" t="s">
        <v>933</v>
      </c>
      <c r="J658" s="229"/>
      <c r="K658" s="224"/>
      <c r="L658" s="593">
        <v>60000</v>
      </c>
      <c r="M658" s="594">
        <v>50000</v>
      </c>
      <c r="N658" s="158">
        <v>-50000</v>
      </c>
      <c r="O658" s="159"/>
      <c r="P658" s="160">
        <v>10000</v>
      </c>
      <c r="Q658" s="161"/>
      <c r="R658" s="161">
        <v>24</v>
      </c>
      <c r="S658" s="161"/>
      <c r="T658" s="161">
        <v>4800</v>
      </c>
      <c r="U658" s="162"/>
      <c r="V658" s="160">
        <v>64800</v>
      </c>
      <c r="W658" s="163"/>
      <c r="X658" s="162">
        <v>14800</v>
      </c>
    </row>
    <row r="659" spans="1:24" ht="15" customHeight="1" x14ac:dyDescent="0.15">
      <c r="A659" s="164"/>
      <c r="B659" s="165"/>
      <c r="C659" s="166"/>
      <c r="D659" s="166"/>
      <c r="E659" s="166"/>
      <c r="F659" s="435"/>
      <c r="G659" s="634"/>
      <c r="H659" s="167"/>
      <c r="I659" s="168"/>
      <c r="J659" s="169"/>
      <c r="K659" s="170"/>
      <c r="L659" s="595"/>
      <c r="M659" s="596"/>
      <c r="N659" s="183" t="s">
        <v>1540</v>
      </c>
      <c r="O659" s="174"/>
      <c r="P659" s="175"/>
      <c r="Q659" s="176"/>
      <c r="R659" s="176"/>
      <c r="S659" s="176"/>
      <c r="T659" s="176"/>
      <c r="U659" s="177"/>
      <c r="V659" s="175"/>
      <c r="W659" s="178"/>
      <c r="X659" s="177"/>
    </row>
    <row r="660" spans="1:24" ht="15" customHeight="1" x14ac:dyDescent="0.15">
      <c r="A660" s="150">
        <v>10</v>
      </c>
      <c r="B660" s="151" t="s">
        <v>1011</v>
      </c>
      <c r="C660" s="152" t="s">
        <v>989</v>
      </c>
      <c r="D660" s="152" t="s">
        <v>92</v>
      </c>
      <c r="E660" s="152"/>
      <c r="F660" s="440" t="s">
        <v>1012</v>
      </c>
      <c r="G660" s="635">
        <v>42339</v>
      </c>
      <c r="H660" s="154">
        <v>42314</v>
      </c>
      <c r="I660" s="179" t="s">
        <v>933</v>
      </c>
      <c r="J660" s="180" t="s">
        <v>933</v>
      </c>
      <c r="K660" s="181"/>
      <c r="L660" s="593">
        <v>40000</v>
      </c>
      <c r="M660" s="594">
        <v>30000</v>
      </c>
      <c r="N660" s="158">
        <v>-30000</v>
      </c>
      <c r="O660" s="159"/>
      <c r="P660" s="160">
        <v>10000</v>
      </c>
      <c r="Q660" s="161"/>
      <c r="R660" s="161">
        <v>384</v>
      </c>
      <c r="S660" s="161"/>
      <c r="T660" s="161">
        <v>76800</v>
      </c>
      <c r="U660" s="162"/>
      <c r="V660" s="160">
        <v>116800</v>
      </c>
      <c r="W660" s="163"/>
      <c r="X660" s="162">
        <v>86800</v>
      </c>
    </row>
    <row r="661" spans="1:24" ht="15" customHeight="1" x14ac:dyDescent="0.15">
      <c r="A661" s="164"/>
      <c r="B661" s="165"/>
      <c r="C661" s="166"/>
      <c r="D661" s="166"/>
      <c r="E661" s="166"/>
      <c r="F661" s="435"/>
      <c r="G661" s="634"/>
      <c r="H661" s="167"/>
      <c r="I661" s="168"/>
      <c r="J661" s="169"/>
      <c r="K661" s="170"/>
      <c r="L661" s="595"/>
      <c r="M661" s="596"/>
      <c r="N661" s="183" t="s">
        <v>1566</v>
      </c>
      <c r="O661" s="174"/>
      <c r="P661" s="175"/>
      <c r="Q661" s="176"/>
      <c r="R661" s="176"/>
      <c r="S661" s="176"/>
      <c r="T661" s="176"/>
      <c r="U661" s="177"/>
      <c r="V661" s="175"/>
      <c r="W661" s="178"/>
      <c r="X661" s="177"/>
    </row>
    <row r="662" spans="1:24" ht="15" customHeight="1" x14ac:dyDescent="0.15">
      <c r="A662" s="150">
        <v>11</v>
      </c>
      <c r="B662" s="151">
        <v>3</v>
      </c>
      <c r="C662" s="152" t="s">
        <v>931</v>
      </c>
      <c r="D662" s="152" t="s">
        <v>1013</v>
      </c>
      <c r="E662" s="152"/>
      <c r="F662" s="440" t="s">
        <v>1014</v>
      </c>
      <c r="G662" s="635">
        <v>42341</v>
      </c>
      <c r="H662" s="154"/>
      <c r="I662" s="179"/>
      <c r="J662" s="156"/>
      <c r="K662" s="338" t="s">
        <v>1661</v>
      </c>
      <c r="L662" s="593"/>
      <c r="M662" s="594"/>
      <c r="N662" s="158"/>
      <c r="O662" s="159"/>
      <c r="P662" s="160"/>
      <c r="Q662" s="161"/>
      <c r="R662" s="161"/>
      <c r="S662" s="161"/>
      <c r="T662" s="161"/>
      <c r="U662" s="162"/>
      <c r="V662" s="160"/>
      <c r="W662" s="163"/>
      <c r="X662" s="162"/>
    </row>
    <row r="663" spans="1:24" ht="15" customHeight="1" x14ac:dyDescent="0.15">
      <c r="A663" s="164"/>
      <c r="B663" s="165"/>
      <c r="C663" s="166"/>
      <c r="D663" s="166"/>
      <c r="E663" s="166"/>
      <c r="F663" s="435"/>
      <c r="G663" s="634"/>
      <c r="H663" s="167"/>
      <c r="I663" s="168"/>
      <c r="J663" s="169"/>
      <c r="K663" s="170"/>
      <c r="L663" s="595"/>
      <c r="M663" s="596"/>
      <c r="N663" s="183"/>
      <c r="O663" s="174"/>
      <c r="P663" s="175"/>
      <c r="Q663" s="176"/>
      <c r="R663" s="176"/>
      <c r="S663" s="176"/>
      <c r="T663" s="176"/>
      <c r="U663" s="177"/>
      <c r="V663" s="175"/>
      <c r="W663" s="178"/>
      <c r="X663" s="177"/>
    </row>
    <row r="664" spans="1:24" ht="15" customHeight="1" x14ac:dyDescent="0.15">
      <c r="A664" s="150">
        <v>11</v>
      </c>
      <c r="B664" s="151" t="s">
        <v>1015</v>
      </c>
      <c r="C664" s="152" t="s">
        <v>989</v>
      </c>
      <c r="D664" s="152" t="s">
        <v>69</v>
      </c>
      <c r="E664" s="152"/>
      <c r="F664" s="440" t="s">
        <v>1016</v>
      </c>
      <c r="G664" s="635">
        <v>42346</v>
      </c>
      <c r="H664" s="154">
        <v>42332</v>
      </c>
      <c r="I664" s="179" t="s">
        <v>933</v>
      </c>
      <c r="J664" s="180" t="s">
        <v>933</v>
      </c>
      <c r="K664" s="181"/>
      <c r="L664" s="593">
        <v>60000</v>
      </c>
      <c r="M664" s="594">
        <v>50000</v>
      </c>
      <c r="N664" s="158">
        <v>-50000</v>
      </c>
      <c r="O664" s="159"/>
      <c r="P664" s="160">
        <v>10000</v>
      </c>
      <c r="Q664" s="161"/>
      <c r="R664" s="161">
        <v>20</v>
      </c>
      <c r="S664" s="161"/>
      <c r="T664" s="161">
        <v>4000</v>
      </c>
      <c r="U664" s="162"/>
      <c r="V664" s="160">
        <v>64000</v>
      </c>
      <c r="W664" s="163"/>
      <c r="X664" s="162">
        <v>14000</v>
      </c>
    </row>
    <row r="665" spans="1:24" ht="15" customHeight="1" x14ac:dyDescent="0.15">
      <c r="A665" s="164"/>
      <c r="B665" s="165"/>
      <c r="C665" s="166"/>
      <c r="D665" s="166"/>
      <c r="E665" s="166"/>
      <c r="F665" s="435"/>
      <c r="G665" s="634"/>
      <c r="H665" s="167"/>
      <c r="I665" s="168"/>
      <c r="J665" s="169"/>
      <c r="K665" s="170"/>
      <c r="L665" s="595"/>
      <c r="M665" s="596"/>
      <c r="N665" s="183" t="s">
        <v>1566</v>
      </c>
      <c r="O665" s="174"/>
      <c r="P665" s="175"/>
      <c r="Q665" s="176"/>
      <c r="R665" s="176"/>
      <c r="S665" s="176"/>
      <c r="T665" s="176"/>
      <c r="U665" s="177"/>
      <c r="V665" s="175"/>
      <c r="W665" s="178"/>
      <c r="X665" s="177"/>
    </row>
    <row r="666" spans="1:24" ht="15" customHeight="1" x14ac:dyDescent="0.15">
      <c r="A666" s="150">
        <v>11</v>
      </c>
      <c r="B666" s="151" t="s">
        <v>1017</v>
      </c>
      <c r="C666" s="152" t="s">
        <v>940</v>
      </c>
      <c r="D666" s="152" t="s">
        <v>1018</v>
      </c>
      <c r="E666" s="152"/>
      <c r="F666" s="440" t="s">
        <v>1019</v>
      </c>
      <c r="G666" s="635">
        <v>42353</v>
      </c>
      <c r="H666" s="154">
        <v>42730</v>
      </c>
      <c r="I666" s="179"/>
      <c r="J666" s="180"/>
      <c r="K666" s="181"/>
      <c r="L666" s="593">
        <v>60000</v>
      </c>
      <c r="M666" s="594">
        <v>50000</v>
      </c>
      <c r="N666" s="158">
        <v>-50000</v>
      </c>
      <c r="O666" s="159"/>
      <c r="P666" s="160">
        <v>10000</v>
      </c>
      <c r="Q666" s="161"/>
      <c r="R666" s="161">
        <v>192</v>
      </c>
      <c r="S666" s="161"/>
      <c r="T666" s="161">
        <v>38400</v>
      </c>
      <c r="U666" s="162"/>
      <c r="V666" s="160">
        <v>98400</v>
      </c>
      <c r="W666" s="163"/>
      <c r="X666" s="162">
        <v>48400</v>
      </c>
    </row>
    <row r="667" spans="1:24" ht="15" customHeight="1" x14ac:dyDescent="0.15">
      <c r="A667" s="164"/>
      <c r="B667" s="165"/>
      <c r="C667" s="166"/>
      <c r="D667" s="166"/>
      <c r="E667" s="166"/>
      <c r="F667" s="435" t="s">
        <v>1020</v>
      </c>
      <c r="G667" s="634"/>
      <c r="H667" s="226"/>
      <c r="I667" s="168"/>
      <c r="J667" s="169"/>
      <c r="K667" s="170"/>
      <c r="L667" s="595"/>
      <c r="M667" s="596"/>
      <c r="N667" s="183" t="s">
        <v>1861</v>
      </c>
      <c r="O667" s="174"/>
      <c r="P667" s="175"/>
      <c r="Q667" s="176"/>
      <c r="R667" s="176"/>
      <c r="S667" s="176"/>
      <c r="T667" s="176"/>
      <c r="U667" s="177"/>
      <c r="V667" s="175"/>
      <c r="W667" s="178"/>
      <c r="X667" s="177"/>
    </row>
    <row r="668" spans="1:24" ht="15" customHeight="1" x14ac:dyDescent="0.15">
      <c r="A668" s="150">
        <v>11</v>
      </c>
      <c r="B668" s="151" t="s">
        <v>1021</v>
      </c>
      <c r="C668" s="152" t="s">
        <v>931</v>
      </c>
      <c r="D668" s="152" t="s">
        <v>1022</v>
      </c>
      <c r="E668" s="152"/>
      <c r="F668" s="440" t="s">
        <v>1023</v>
      </c>
      <c r="G668" s="635">
        <v>42360</v>
      </c>
      <c r="H668" s="154">
        <v>42355</v>
      </c>
      <c r="I668" s="179" t="s">
        <v>933</v>
      </c>
      <c r="J668" s="180" t="s">
        <v>933</v>
      </c>
      <c r="K668" s="157"/>
      <c r="L668" s="593">
        <v>20000</v>
      </c>
      <c r="M668" s="594">
        <v>10000</v>
      </c>
      <c r="N668" s="158">
        <v>-10000</v>
      </c>
      <c r="O668" s="159"/>
      <c r="P668" s="160">
        <v>10000</v>
      </c>
      <c r="Q668" s="161"/>
      <c r="R668" s="161">
        <v>16</v>
      </c>
      <c r="S668" s="161"/>
      <c r="T668" s="161">
        <v>3200</v>
      </c>
      <c r="U668" s="162"/>
      <c r="V668" s="160">
        <v>23200</v>
      </c>
      <c r="W668" s="163"/>
      <c r="X668" s="162">
        <v>13200</v>
      </c>
    </row>
    <row r="669" spans="1:24" ht="15" customHeight="1" x14ac:dyDescent="0.15">
      <c r="A669" s="164"/>
      <c r="B669" s="165"/>
      <c r="C669" s="166"/>
      <c r="D669" s="166"/>
      <c r="E669" s="166"/>
      <c r="F669" s="435"/>
      <c r="G669" s="634"/>
      <c r="H669" s="167"/>
      <c r="I669" s="168"/>
      <c r="J669" s="169"/>
      <c r="K669" s="170"/>
      <c r="L669" s="595"/>
      <c r="M669" s="596"/>
      <c r="N669" s="183" t="s">
        <v>1861</v>
      </c>
      <c r="O669" s="174"/>
      <c r="P669" s="175"/>
      <c r="Q669" s="176"/>
      <c r="R669" s="176"/>
      <c r="S669" s="176"/>
      <c r="T669" s="176"/>
      <c r="U669" s="177"/>
      <c r="V669" s="175"/>
      <c r="W669" s="178"/>
      <c r="X669" s="177"/>
    </row>
    <row r="670" spans="1:24" ht="15" customHeight="1" x14ac:dyDescent="0.15">
      <c r="A670" s="194">
        <v>12</v>
      </c>
      <c r="B670" s="214" t="s">
        <v>1024</v>
      </c>
      <c r="C670" s="215" t="s">
        <v>931</v>
      </c>
      <c r="D670" s="152" t="s">
        <v>1013</v>
      </c>
      <c r="E670" s="215"/>
      <c r="F670" s="441" t="s">
        <v>1025</v>
      </c>
      <c r="G670" s="636">
        <v>42369</v>
      </c>
      <c r="H670" s="187">
        <v>42390</v>
      </c>
      <c r="I670" s="223"/>
      <c r="J670" s="229"/>
      <c r="K670" s="224"/>
      <c r="L670" s="599">
        <v>20000</v>
      </c>
      <c r="M670" s="600">
        <v>10000</v>
      </c>
      <c r="N670" s="185">
        <v>-10000</v>
      </c>
      <c r="O670" s="193"/>
      <c r="P670" s="198">
        <v>10000</v>
      </c>
      <c r="Q670" s="196"/>
      <c r="R670" s="196">
        <v>14</v>
      </c>
      <c r="S670" s="196"/>
      <c r="T670" s="196">
        <v>2800</v>
      </c>
      <c r="U670" s="197"/>
      <c r="V670" s="198">
        <v>22800</v>
      </c>
      <c r="W670" s="199"/>
      <c r="X670" s="197">
        <v>12800</v>
      </c>
    </row>
    <row r="671" spans="1:24" ht="15" customHeight="1" x14ac:dyDescent="0.15">
      <c r="A671" s="194"/>
      <c r="B671" s="214"/>
      <c r="C671" s="215"/>
      <c r="D671" s="215"/>
      <c r="E671" s="215"/>
      <c r="F671" s="441"/>
      <c r="G671" s="636"/>
      <c r="H671" s="187"/>
      <c r="I671" s="168"/>
      <c r="J671" s="169"/>
      <c r="K671" s="224"/>
      <c r="L671" s="599"/>
      <c r="M671" s="600"/>
      <c r="N671" s="183" t="s">
        <v>1861</v>
      </c>
      <c r="O671" s="193"/>
      <c r="P671" s="198"/>
      <c r="Q671" s="196"/>
      <c r="R671" s="196"/>
      <c r="S671" s="196"/>
      <c r="T671" s="196"/>
      <c r="U671" s="197"/>
      <c r="V671" s="198"/>
      <c r="W671" s="199"/>
      <c r="X671" s="197"/>
    </row>
    <row r="672" spans="1:24" ht="15" customHeight="1" x14ac:dyDescent="0.15">
      <c r="A672" s="150"/>
      <c r="B672" s="151"/>
      <c r="C672" s="152"/>
      <c r="D672" s="152"/>
      <c r="E672" s="152"/>
      <c r="F672" s="440"/>
      <c r="G672" s="635"/>
      <c r="H672" s="154"/>
      <c r="I672" s="179"/>
      <c r="J672" s="229"/>
      <c r="K672" s="181"/>
      <c r="L672" s="593"/>
      <c r="M672" s="594"/>
      <c r="N672" s="158"/>
      <c r="O672" s="159"/>
      <c r="P672" s="160"/>
      <c r="Q672" s="161"/>
      <c r="R672" s="161"/>
      <c r="S672" s="161"/>
      <c r="T672" s="161"/>
      <c r="U672" s="162"/>
      <c r="V672" s="160"/>
      <c r="W672" s="163"/>
      <c r="X672" s="162"/>
    </row>
    <row r="673" spans="1:24" ht="15" customHeight="1" x14ac:dyDescent="0.15">
      <c r="A673" s="164"/>
      <c r="B673" s="165"/>
      <c r="C673" s="166"/>
      <c r="D673" s="166"/>
      <c r="E673" s="166"/>
      <c r="F673" s="435"/>
      <c r="G673" s="634"/>
      <c r="H673" s="167"/>
      <c r="I673" s="168"/>
      <c r="J673" s="169"/>
      <c r="K673" s="170"/>
      <c r="L673" s="595"/>
      <c r="M673" s="596"/>
      <c r="N673" s="183"/>
      <c r="O673" s="174"/>
      <c r="P673" s="175"/>
      <c r="Q673" s="176"/>
      <c r="R673" s="176"/>
      <c r="S673" s="176"/>
      <c r="T673" s="176"/>
      <c r="U673" s="177"/>
      <c r="V673" s="175"/>
      <c r="W673" s="178"/>
      <c r="X673" s="177"/>
    </row>
    <row r="674" spans="1:24" ht="15" customHeight="1" x14ac:dyDescent="0.15">
      <c r="A674" s="150"/>
      <c r="B674" s="151"/>
      <c r="C674" s="152"/>
      <c r="D674" s="152"/>
      <c r="E674" s="152"/>
      <c r="F674" s="440"/>
      <c r="G674" s="635"/>
      <c r="H674" s="154"/>
      <c r="I674" s="179"/>
      <c r="J674" s="229"/>
      <c r="K674" s="224"/>
      <c r="L674" s="593"/>
      <c r="M674" s="594"/>
      <c r="N674" s="158"/>
      <c r="O674" s="159"/>
      <c r="P674" s="160"/>
      <c r="Q674" s="161"/>
      <c r="R674" s="161"/>
      <c r="S674" s="161"/>
      <c r="T674" s="161"/>
      <c r="U674" s="162"/>
      <c r="V674" s="160"/>
      <c r="W674" s="163"/>
      <c r="X674" s="162"/>
    </row>
    <row r="675" spans="1:24" ht="15" customHeight="1" x14ac:dyDescent="0.15">
      <c r="A675" s="164"/>
      <c r="B675" s="165"/>
      <c r="C675" s="166"/>
      <c r="D675" s="166"/>
      <c r="E675" s="166"/>
      <c r="F675" s="435"/>
      <c r="G675" s="634"/>
      <c r="H675" s="167"/>
      <c r="I675" s="168"/>
      <c r="J675" s="169"/>
      <c r="K675" s="170"/>
      <c r="L675" s="595"/>
      <c r="M675" s="596"/>
      <c r="N675" s="183"/>
      <c r="O675" s="174"/>
      <c r="P675" s="175"/>
      <c r="Q675" s="176"/>
      <c r="R675" s="176"/>
      <c r="S675" s="176"/>
      <c r="T675" s="176"/>
      <c r="U675" s="177"/>
      <c r="V675" s="175"/>
      <c r="W675" s="178"/>
      <c r="X675" s="177"/>
    </row>
    <row r="676" spans="1:24" ht="15" customHeight="1" x14ac:dyDescent="0.15">
      <c r="A676" s="150"/>
      <c r="B676" s="151"/>
      <c r="C676" s="152"/>
      <c r="D676" s="152"/>
      <c r="E676" s="152"/>
      <c r="F676" s="440"/>
      <c r="G676" s="635"/>
      <c r="H676" s="154"/>
      <c r="I676" s="179"/>
      <c r="J676" s="229"/>
      <c r="K676" s="221"/>
      <c r="L676" s="593"/>
      <c r="M676" s="594"/>
      <c r="N676" s="158"/>
      <c r="O676" s="159"/>
      <c r="P676" s="160"/>
      <c r="Q676" s="161"/>
      <c r="R676" s="161"/>
      <c r="S676" s="161"/>
      <c r="T676" s="161"/>
      <c r="U676" s="162"/>
      <c r="V676" s="160"/>
      <c r="W676" s="163"/>
      <c r="X676" s="162"/>
    </row>
    <row r="677" spans="1:24" ht="15" customHeight="1" x14ac:dyDescent="0.15">
      <c r="A677" s="164"/>
      <c r="B677" s="165"/>
      <c r="C677" s="166"/>
      <c r="D677" s="166"/>
      <c r="E677" s="166"/>
      <c r="F677" s="435"/>
      <c r="G677" s="634"/>
      <c r="H677" s="167"/>
      <c r="I677" s="168"/>
      <c r="J677" s="169"/>
      <c r="K677" s="226"/>
      <c r="L677" s="595"/>
      <c r="M677" s="596"/>
      <c r="N677" s="183"/>
      <c r="O677" s="174"/>
      <c r="P677" s="175"/>
      <c r="Q677" s="176"/>
      <c r="R677" s="176"/>
      <c r="S677" s="176"/>
      <c r="T677" s="176"/>
      <c r="U677" s="177"/>
      <c r="V677" s="175"/>
      <c r="W677" s="178"/>
      <c r="X677" s="177"/>
    </row>
    <row r="678" spans="1:24" ht="15" customHeight="1" x14ac:dyDescent="0.15">
      <c r="A678" s="150"/>
      <c r="B678" s="151"/>
      <c r="C678" s="152"/>
      <c r="D678" s="152" t="s">
        <v>32</v>
      </c>
      <c r="E678" s="152"/>
      <c r="F678" s="440" t="s">
        <v>1613</v>
      </c>
      <c r="G678" s="635"/>
      <c r="H678" s="154">
        <v>42355</v>
      </c>
      <c r="I678" s="179" t="s">
        <v>968</v>
      </c>
      <c r="J678" s="180" t="s">
        <v>968</v>
      </c>
      <c r="K678" s="181" t="s">
        <v>1135</v>
      </c>
      <c r="L678" s="593"/>
      <c r="M678" s="594">
        <v>10000</v>
      </c>
      <c r="N678" s="185">
        <v>-10000</v>
      </c>
      <c r="O678" s="159"/>
      <c r="P678" s="160"/>
      <c r="Q678" s="161"/>
      <c r="R678" s="161"/>
      <c r="S678" s="161"/>
      <c r="T678" s="161"/>
      <c r="U678" s="162"/>
      <c r="V678" s="160"/>
      <c r="W678" s="163"/>
      <c r="X678" s="162"/>
    </row>
    <row r="679" spans="1:24" ht="15" customHeight="1" x14ac:dyDescent="0.15">
      <c r="A679" s="164"/>
      <c r="B679" s="165"/>
      <c r="C679" s="166"/>
      <c r="D679" s="166"/>
      <c r="E679" s="166"/>
      <c r="F679" s="435">
        <v>10000</v>
      </c>
      <c r="G679" s="634"/>
      <c r="H679" s="167"/>
      <c r="I679" s="168"/>
      <c r="J679" s="169"/>
      <c r="K679" s="170" t="s">
        <v>1136</v>
      </c>
      <c r="L679" s="595"/>
      <c r="M679" s="596"/>
      <c r="N679" s="183" t="s">
        <v>1861</v>
      </c>
      <c r="O679" s="174"/>
      <c r="P679" s="230"/>
      <c r="Q679" s="172"/>
      <c r="R679" s="176"/>
      <c r="S679" s="176"/>
      <c r="T679" s="176"/>
      <c r="U679" s="177"/>
      <c r="V679" s="175"/>
      <c r="W679" s="178"/>
      <c r="X679" s="177"/>
    </row>
    <row r="680" spans="1:24" ht="15" customHeight="1" x14ac:dyDescent="0.15">
      <c r="A680" s="150"/>
      <c r="B680" s="151"/>
      <c r="C680" s="152"/>
      <c r="D680" s="152" t="s">
        <v>32</v>
      </c>
      <c r="E680" s="152"/>
      <c r="F680" s="440" t="s">
        <v>1134</v>
      </c>
      <c r="G680" s="638"/>
      <c r="H680" s="153">
        <v>42279</v>
      </c>
      <c r="I680" s="179" t="s">
        <v>968</v>
      </c>
      <c r="J680" s="180" t="s">
        <v>968</v>
      </c>
      <c r="K680" s="181" t="s">
        <v>1135</v>
      </c>
      <c r="L680" s="593"/>
      <c r="M680" s="594">
        <v>30000</v>
      </c>
      <c r="N680" s="158">
        <v>-30000</v>
      </c>
      <c r="O680" s="159"/>
      <c r="P680" s="160"/>
      <c r="Q680" s="161"/>
      <c r="R680" s="161"/>
      <c r="S680" s="161"/>
      <c r="T680" s="161"/>
      <c r="U680" s="162"/>
      <c r="V680" s="160"/>
      <c r="W680" s="163"/>
      <c r="X680" s="162"/>
    </row>
    <row r="681" spans="1:24" ht="15" customHeight="1" thickBot="1" x14ac:dyDescent="0.2">
      <c r="A681" s="232"/>
      <c r="B681" s="233"/>
      <c r="C681" s="234"/>
      <c r="D681" s="234"/>
      <c r="E681" s="234"/>
      <c r="F681" s="442">
        <v>30000</v>
      </c>
      <c r="G681" s="639"/>
      <c r="H681" s="235"/>
      <c r="I681" s="236"/>
      <c r="J681" s="237"/>
      <c r="K681" s="238" t="s">
        <v>1136</v>
      </c>
      <c r="L681" s="603"/>
      <c r="M681" s="604"/>
      <c r="N681" s="183" t="s">
        <v>1566</v>
      </c>
      <c r="O681" s="240"/>
      <c r="P681" s="241"/>
      <c r="Q681" s="242"/>
      <c r="R681" s="242"/>
      <c r="S681" s="242"/>
      <c r="T681" s="242"/>
      <c r="U681" s="243"/>
      <c r="V681" s="241"/>
      <c r="W681" s="244"/>
      <c r="X681" s="243"/>
    </row>
    <row r="682" spans="1:24" ht="15" customHeight="1" thickTop="1" thickBot="1" x14ac:dyDescent="0.2">
      <c r="A682" s="1256" t="s">
        <v>1026</v>
      </c>
      <c r="B682" s="1252"/>
      <c r="C682" s="1257" t="s">
        <v>899</v>
      </c>
      <c r="D682" s="1259" t="s">
        <v>900</v>
      </c>
      <c r="E682" s="215"/>
      <c r="F682" s="1262" t="s">
        <v>901</v>
      </c>
      <c r="G682" s="1265" t="s">
        <v>902</v>
      </c>
      <c r="H682" s="1268" t="s">
        <v>903</v>
      </c>
      <c r="I682" s="139"/>
      <c r="J682" s="140"/>
      <c r="K682" s="1254" t="s">
        <v>904</v>
      </c>
      <c r="L682" s="1249" t="s">
        <v>905</v>
      </c>
      <c r="M682" s="590" t="s">
        <v>906</v>
      </c>
      <c r="N682" s="136">
        <f>M684+N684</f>
        <v>0</v>
      </c>
      <c r="O682" s="1247" t="s">
        <v>907</v>
      </c>
      <c r="P682" s="1207" t="s">
        <v>908</v>
      </c>
      <c r="Q682" s="1209" t="s">
        <v>909</v>
      </c>
      <c r="R682" s="1211" t="s">
        <v>910</v>
      </c>
      <c r="S682" s="138" t="s">
        <v>910</v>
      </c>
      <c r="T682" s="1211" t="s">
        <v>911</v>
      </c>
      <c r="U682" s="1213" t="s">
        <v>912</v>
      </c>
      <c r="V682" s="1215" t="s">
        <v>913</v>
      </c>
      <c r="W682" s="1217" t="s">
        <v>914</v>
      </c>
      <c r="X682" s="1219" t="s">
        <v>915</v>
      </c>
    </row>
    <row r="683" spans="1:24" ht="15" customHeight="1" x14ac:dyDescent="0.15">
      <c r="A683" s="1221" t="s">
        <v>916</v>
      </c>
      <c r="B683" s="1223" t="s">
        <v>917</v>
      </c>
      <c r="C683" s="1221"/>
      <c r="D683" s="1259"/>
      <c r="E683" s="215"/>
      <c r="F683" s="1262"/>
      <c r="G683" s="1265"/>
      <c r="H683" s="1268"/>
      <c r="I683" s="139" t="s">
        <v>918</v>
      </c>
      <c r="J683" s="140" t="s">
        <v>919</v>
      </c>
      <c r="K683" s="1254"/>
      <c r="L683" s="1250"/>
      <c r="M683" s="591" t="s">
        <v>920</v>
      </c>
      <c r="N683" s="143" t="s">
        <v>921</v>
      </c>
      <c r="O683" s="1248"/>
      <c r="P683" s="1208"/>
      <c r="Q683" s="1210"/>
      <c r="R683" s="1212"/>
      <c r="S683" s="142" t="s">
        <v>922</v>
      </c>
      <c r="T683" s="1212"/>
      <c r="U683" s="1214"/>
      <c r="V683" s="1216"/>
      <c r="W683" s="1218"/>
      <c r="X683" s="1220"/>
    </row>
    <row r="684" spans="1:24" ht="15" customHeight="1" thickBot="1" x14ac:dyDescent="0.2">
      <c r="A684" s="1222"/>
      <c r="B684" s="1224"/>
      <c r="C684" s="1222"/>
      <c r="D684" s="1260"/>
      <c r="E684" s="202"/>
      <c r="F684" s="1263"/>
      <c r="G684" s="1266"/>
      <c r="H684" s="1269"/>
      <c r="I684" s="146" t="s">
        <v>923</v>
      </c>
      <c r="J684" s="147" t="s">
        <v>924</v>
      </c>
      <c r="K684" s="1255"/>
      <c r="L684" s="592">
        <f t="shared" ref="L684:X684" si="9">SUM(L685:L761)</f>
        <v>1050000</v>
      </c>
      <c r="M684" s="592">
        <f>SUM(M685:M761)</f>
        <v>750000</v>
      </c>
      <c r="N684" s="148">
        <f>SUM(N685:N761)</f>
        <v>-750000</v>
      </c>
      <c r="O684" s="149">
        <f t="shared" si="9"/>
        <v>0</v>
      </c>
      <c r="P684" s="148">
        <f t="shared" si="9"/>
        <v>280000</v>
      </c>
      <c r="Q684" s="148">
        <f t="shared" si="9"/>
        <v>0</v>
      </c>
      <c r="R684" s="148">
        <f t="shared" si="9"/>
        <v>3514</v>
      </c>
      <c r="S684" s="148">
        <f t="shared" si="9"/>
        <v>3280</v>
      </c>
      <c r="T684" s="148">
        <f t="shared" si="9"/>
        <v>702800</v>
      </c>
      <c r="U684" s="149">
        <f t="shared" si="9"/>
        <v>0</v>
      </c>
      <c r="V684" s="148">
        <f t="shared" si="9"/>
        <v>1752476</v>
      </c>
      <c r="W684" s="148">
        <f t="shared" si="9"/>
        <v>324</v>
      </c>
      <c r="X684" s="149">
        <f t="shared" si="9"/>
        <v>992800</v>
      </c>
    </row>
    <row r="685" spans="1:24" ht="15" customHeight="1" x14ac:dyDescent="0.15">
      <c r="A685" s="150">
        <v>1</v>
      </c>
      <c r="B685" s="151" t="s">
        <v>1027</v>
      </c>
      <c r="C685" s="152" t="s">
        <v>926</v>
      </c>
      <c r="D685" s="152" t="s">
        <v>1028</v>
      </c>
      <c r="E685" s="215"/>
      <c r="F685" s="441" t="s">
        <v>1029</v>
      </c>
      <c r="G685" s="635">
        <v>41696</v>
      </c>
      <c r="H685" s="154">
        <v>41723</v>
      </c>
      <c r="I685" s="245" t="s">
        <v>1030</v>
      </c>
      <c r="J685" s="246" t="s">
        <v>1031</v>
      </c>
      <c r="K685" s="157" t="s">
        <v>1032</v>
      </c>
      <c r="L685" s="593">
        <v>40000</v>
      </c>
      <c r="M685" s="594">
        <v>30000</v>
      </c>
      <c r="N685" s="158">
        <v>-30000</v>
      </c>
      <c r="O685" s="159"/>
      <c r="P685" s="160">
        <v>10000</v>
      </c>
      <c r="Q685" s="161"/>
      <c r="R685" s="161">
        <v>241</v>
      </c>
      <c r="S685" s="161">
        <v>234</v>
      </c>
      <c r="T685" s="161">
        <v>48200</v>
      </c>
      <c r="U685" s="162"/>
      <c r="V685" s="160">
        <v>88200</v>
      </c>
      <c r="W685" s="163"/>
      <c r="X685" s="162">
        <v>58200</v>
      </c>
    </row>
    <row r="686" spans="1:24" ht="15" customHeight="1" x14ac:dyDescent="0.15">
      <c r="A686" s="164"/>
      <c r="B686" s="165"/>
      <c r="C686" s="166"/>
      <c r="D686" s="166"/>
      <c r="E686" s="166"/>
      <c r="F686" s="435" t="s">
        <v>1033</v>
      </c>
      <c r="G686" s="634"/>
      <c r="H686" s="167"/>
      <c r="I686" s="168"/>
      <c r="J686" s="169"/>
      <c r="K686" s="170"/>
      <c r="L686" s="595"/>
      <c r="M686" s="596"/>
      <c r="N686" s="183" t="s">
        <v>1034</v>
      </c>
      <c r="O686" s="174"/>
      <c r="P686" s="175"/>
      <c r="Q686" s="176"/>
      <c r="R686" s="176"/>
      <c r="S686" s="176"/>
      <c r="T686" s="176"/>
      <c r="U686" s="177"/>
      <c r="V686" s="175"/>
      <c r="W686" s="178"/>
      <c r="X686" s="177"/>
    </row>
    <row r="687" spans="1:24" ht="15" customHeight="1" x14ac:dyDescent="0.15">
      <c r="A687" s="150">
        <v>2</v>
      </c>
      <c r="B687" s="151" t="s">
        <v>1035</v>
      </c>
      <c r="C687" s="152" t="s">
        <v>931</v>
      </c>
      <c r="D687" s="152" t="s">
        <v>1036</v>
      </c>
      <c r="E687" s="152"/>
      <c r="F687" s="440" t="s">
        <v>1037</v>
      </c>
      <c r="G687" s="635">
        <v>41707</v>
      </c>
      <c r="H687" s="154">
        <v>41726</v>
      </c>
      <c r="I687" s="179" t="s">
        <v>1038</v>
      </c>
      <c r="J687" s="180" t="s">
        <v>1039</v>
      </c>
      <c r="K687" s="181"/>
      <c r="L687" s="593">
        <v>40000</v>
      </c>
      <c r="M687" s="594">
        <v>30000</v>
      </c>
      <c r="N687" s="158">
        <v>-30000</v>
      </c>
      <c r="O687" s="159"/>
      <c r="P687" s="160">
        <v>10000</v>
      </c>
      <c r="Q687" s="161"/>
      <c r="R687" s="161">
        <v>48</v>
      </c>
      <c r="S687" s="161">
        <v>48</v>
      </c>
      <c r="T687" s="161">
        <v>9600</v>
      </c>
      <c r="U687" s="162"/>
      <c r="V687" s="160">
        <v>49600</v>
      </c>
      <c r="W687" s="163"/>
      <c r="X687" s="162">
        <v>19600</v>
      </c>
    </row>
    <row r="688" spans="1:24" ht="15" customHeight="1" x14ac:dyDescent="0.15">
      <c r="A688" s="164"/>
      <c r="B688" s="165"/>
      <c r="C688" s="166"/>
      <c r="D688" s="166"/>
      <c r="E688" s="166"/>
      <c r="F688" s="435"/>
      <c r="G688" s="634"/>
      <c r="H688" s="167"/>
      <c r="I688" s="168"/>
      <c r="J688" s="169"/>
      <c r="K688" s="170"/>
      <c r="L688" s="605"/>
      <c r="M688" s="596"/>
      <c r="N688" s="183" t="s">
        <v>1040</v>
      </c>
      <c r="O688" s="174"/>
      <c r="P688" s="175"/>
      <c r="Q688" s="176"/>
      <c r="R688" s="176"/>
      <c r="S688" s="176"/>
      <c r="T688" s="176"/>
      <c r="U688" s="177"/>
      <c r="V688" s="175"/>
      <c r="W688" s="178"/>
      <c r="X688" s="177"/>
    </row>
    <row r="689" spans="1:24" ht="15" customHeight="1" x14ac:dyDescent="0.15">
      <c r="A689" s="150">
        <v>2</v>
      </c>
      <c r="B689" s="151">
        <v>16</v>
      </c>
      <c r="C689" s="152" t="s">
        <v>1041</v>
      </c>
      <c r="D689" s="152" t="s">
        <v>935</v>
      </c>
      <c r="E689" s="152"/>
      <c r="F689" s="440" t="s">
        <v>1042</v>
      </c>
      <c r="G689" s="635">
        <v>41714</v>
      </c>
      <c r="H689" s="154">
        <v>41726</v>
      </c>
      <c r="I689" s="179" t="s">
        <v>1038</v>
      </c>
      <c r="J689" s="180" t="s">
        <v>1038</v>
      </c>
      <c r="K689" s="181"/>
      <c r="L689" s="593">
        <v>20000</v>
      </c>
      <c r="M689" s="594">
        <v>10000</v>
      </c>
      <c r="N689" s="185">
        <v>-10000</v>
      </c>
      <c r="O689" s="159"/>
      <c r="P689" s="160">
        <v>10000</v>
      </c>
      <c r="Q689" s="161"/>
      <c r="R689" s="161">
        <v>214</v>
      </c>
      <c r="S689" s="161">
        <v>247</v>
      </c>
      <c r="T689" s="161">
        <v>42800</v>
      </c>
      <c r="U689" s="162"/>
      <c r="V689" s="160">
        <v>62800</v>
      </c>
      <c r="W689" s="163"/>
      <c r="X689" s="162">
        <v>52800</v>
      </c>
    </row>
    <row r="690" spans="1:24" ht="15" customHeight="1" x14ac:dyDescent="0.15">
      <c r="A690" s="164"/>
      <c r="B690" s="165"/>
      <c r="C690" s="166"/>
      <c r="D690" s="166" t="s">
        <v>938</v>
      </c>
      <c r="E690" s="166"/>
      <c r="F690" s="435"/>
      <c r="G690" s="634"/>
      <c r="H690" s="167"/>
      <c r="I690" s="168"/>
      <c r="J690" s="169"/>
      <c r="K690" s="170"/>
      <c r="L690" s="595"/>
      <c r="M690" s="596"/>
      <c r="N690" s="183" t="s">
        <v>1043</v>
      </c>
      <c r="O690" s="174"/>
      <c r="P690" s="175"/>
      <c r="Q690" s="176"/>
      <c r="R690" s="176"/>
      <c r="S690" s="176"/>
      <c r="T690" s="176"/>
      <c r="U690" s="177"/>
      <c r="V690" s="175"/>
      <c r="W690" s="178"/>
      <c r="X690" s="177"/>
    </row>
    <row r="691" spans="1:24" ht="15" customHeight="1" x14ac:dyDescent="0.15">
      <c r="A691" s="150">
        <v>3</v>
      </c>
      <c r="B691" s="151">
        <v>16</v>
      </c>
      <c r="C691" s="152" t="s">
        <v>940</v>
      </c>
      <c r="D691" s="152" t="s">
        <v>73</v>
      </c>
      <c r="E691" s="152"/>
      <c r="F691" s="440" t="s">
        <v>1044</v>
      </c>
      <c r="G691" s="635">
        <v>41729</v>
      </c>
      <c r="H691" s="154">
        <v>41999</v>
      </c>
      <c r="I691" s="179"/>
      <c r="J691" s="180"/>
      <c r="K691" s="181"/>
      <c r="L691" s="593">
        <v>20000</v>
      </c>
      <c r="M691" s="594">
        <v>10000</v>
      </c>
      <c r="N691" s="185">
        <v>-10000</v>
      </c>
      <c r="O691" s="159"/>
      <c r="P691" s="186">
        <v>10000</v>
      </c>
      <c r="Q691" s="138"/>
      <c r="R691" s="161">
        <v>96</v>
      </c>
      <c r="S691" s="161">
        <v>128</v>
      </c>
      <c r="T691" s="161">
        <v>19200</v>
      </c>
      <c r="U691" s="162"/>
      <c r="V691" s="160">
        <v>39200</v>
      </c>
      <c r="W691" s="163"/>
      <c r="X691" s="162">
        <v>29200</v>
      </c>
    </row>
    <row r="692" spans="1:24" ht="15" customHeight="1" x14ac:dyDescent="0.15">
      <c r="A692" s="164"/>
      <c r="B692" s="165"/>
      <c r="C692" s="166"/>
      <c r="D692" s="166"/>
      <c r="E692" s="166"/>
      <c r="F692" s="435" t="s">
        <v>1045</v>
      </c>
      <c r="G692" s="636"/>
      <c r="H692" s="187"/>
      <c r="I692" s="168"/>
      <c r="J692" s="169"/>
      <c r="K692" s="170"/>
      <c r="L692" s="595"/>
      <c r="M692" s="606"/>
      <c r="N692" s="183" t="s">
        <v>1040</v>
      </c>
      <c r="O692" s="174"/>
      <c r="P692" s="175"/>
      <c r="Q692" s="176"/>
      <c r="R692" s="176"/>
      <c r="S692" s="176"/>
      <c r="T692" s="176"/>
      <c r="U692" s="177"/>
      <c r="V692" s="175"/>
      <c r="W692" s="178"/>
      <c r="X692" s="177"/>
    </row>
    <row r="693" spans="1:24" ht="15" customHeight="1" x14ac:dyDescent="0.15">
      <c r="A693" s="247">
        <v>3</v>
      </c>
      <c r="B693" s="248">
        <v>21</v>
      </c>
      <c r="C693" s="215" t="s">
        <v>931</v>
      </c>
      <c r="D693" s="215" t="s">
        <v>4</v>
      </c>
      <c r="E693" s="215"/>
      <c r="F693" s="443" t="s">
        <v>1046</v>
      </c>
      <c r="G693" s="1270" t="s">
        <v>946</v>
      </c>
      <c r="H693" s="1271"/>
      <c r="I693" s="249"/>
      <c r="J693" s="250"/>
      <c r="K693" s="251"/>
      <c r="L693" s="599">
        <v>0</v>
      </c>
      <c r="M693" s="600"/>
      <c r="N693" s="185"/>
      <c r="O693" s="193"/>
      <c r="P693" s="194"/>
      <c r="Q693" s="195"/>
      <c r="R693" s="196"/>
      <c r="S693" s="196"/>
      <c r="T693" s="196"/>
      <c r="U693" s="197"/>
      <c r="V693" s="198"/>
      <c r="W693" s="199"/>
      <c r="X693" s="197"/>
    </row>
    <row r="694" spans="1:24" ht="15" customHeight="1" thickBot="1" x14ac:dyDescent="0.2">
      <c r="A694" s="200"/>
      <c r="B694" s="201"/>
      <c r="C694" s="202"/>
      <c r="D694" s="202"/>
      <c r="E694" s="202"/>
      <c r="F694" s="444"/>
      <c r="G694" s="640"/>
      <c r="H694" s="252"/>
      <c r="I694" s="204"/>
      <c r="J694" s="205"/>
      <c r="K694" s="206" t="s">
        <v>1047</v>
      </c>
      <c r="L694" s="601"/>
      <c r="M694" s="602"/>
      <c r="N694" s="207"/>
      <c r="O694" s="208"/>
      <c r="P694" s="209"/>
      <c r="Q694" s="210"/>
      <c r="R694" s="210"/>
      <c r="S694" s="210"/>
      <c r="T694" s="210"/>
      <c r="U694" s="211"/>
      <c r="V694" s="209"/>
      <c r="W694" s="212"/>
      <c r="X694" s="211"/>
    </row>
    <row r="695" spans="1:24" ht="15" customHeight="1" x14ac:dyDescent="0.15">
      <c r="A695" s="194">
        <v>3</v>
      </c>
      <c r="B695" s="214" t="s">
        <v>1048</v>
      </c>
      <c r="C695" s="215" t="s">
        <v>1049</v>
      </c>
      <c r="D695" s="215" t="s">
        <v>1050</v>
      </c>
      <c r="E695" s="215"/>
      <c r="F695" s="441" t="s">
        <v>1051</v>
      </c>
      <c r="G695" s="636"/>
      <c r="H695" s="213"/>
      <c r="I695" s="245" t="s">
        <v>1052</v>
      </c>
      <c r="J695" s="246" t="s">
        <v>1052</v>
      </c>
      <c r="K695" s="224" t="s">
        <v>1053</v>
      </c>
      <c r="L695" s="599">
        <v>20000</v>
      </c>
      <c r="M695" s="600"/>
      <c r="N695" s="185"/>
      <c r="O695" s="193"/>
      <c r="P695" s="198"/>
      <c r="Q695" s="196"/>
      <c r="R695" s="196"/>
      <c r="S695" s="196" t="s">
        <v>1054</v>
      </c>
      <c r="T695" s="196"/>
      <c r="U695" s="197"/>
      <c r="V695" s="198"/>
      <c r="W695" s="199"/>
      <c r="X695" s="197"/>
    </row>
    <row r="696" spans="1:24" ht="15" customHeight="1" x14ac:dyDescent="0.15">
      <c r="A696" s="164"/>
      <c r="B696" s="165"/>
      <c r="C696" s="166"/>
      <c r="D696" s="166"/>
      <c r="E696" s="166"/>
      <c r="F696" s="435"/>
      <c r="G696" s="634"/>
      <c r="H696" s="167"/>
      <c r="I696" s="168"/>
      <c r="J696" s="169"/>
      <c r="K696" s="170"/>
      <c r="L696" s="595"/>
      <c r="M696" s="596"/>
      <c r="N696" s="183"/>
      <c r="O696" s="174"/>
      <c r="P696" s="175"/>
      <c r="Q696" s="176"/>
      <c r="R696" s="176"/>
      <c r="S696" s="176" t="s">
        <v>1055</v>
      </c>
      <c r="T696" s="176"/>
      <c r="U696" s="177"/>
      <c r="V696" s="175"/>
      <c r="W696" s="178"/>
      <c r="X696" s="177"/>
    </row>
    <row r="697" spans="1:24" ht="15" customHeight="1" x14ac:dyDescent="0.15">
      <c r="A697" s="247">
        <v>4</v>
      </c>
      <c r="B697" s="248">
        <v>13</v>
      </c>
      <c r="C697" s="215" t="s">
        <v>931</v>
      </c>
      <c r="D697" s="215" t="s">
        <v>1056</v>
      </c>
      <c r="E697" s="215"/>
      <c r="F697" s="445" t="s">
        <v>1057</v>
      </c>
      <c r="G697" s="1272" t="s">
        <v>946</v>
      </c>
      <c r="H697" s="1273"/>
      <c r="I697" s="253"/>
      <c r="J697" s="250"/>
      <c r="K697" s="251"/>
      <c r="L697" s="599">
        <v>0</v>
      </c>
      <c r="M697" s="600"/>
      <c r="N697" s="185"/>
      <c r="O697" s="193"/>
      <c r="P697" s="198"/>
      <c r="Q697" s="196"/>
      <c r="R697" s="196"/>
      <c r="S697" s="196"/>
      <c r="T697" s="196"/>
      <c r="U697" s="197"/>
      <c r="V697" s="198"/>
      <c r="W697" s="199"/>
      <c r="X697" s="197"/>
    </row>
    <row r="698" spans="1:24" ht="15" customHeight="1" x14ac:dyDescent="0.15">
      <c r="A698" s="254"/>
      <c r="B698" s="255"/>
      <c r="C698" s="166"/>
      <c r="D698" s="166"/>
      <c r="E698" s="166"/>
      <c r="F698" s="446" t="s">
        <v>1058</v>
      </c>
      <c r="G698" s="641"/>
      <c r="H698" s="256"/>
      <c r="I698" s="257"/>
      <c r="J698" s="258"/>
      <c r="K698" s="259"/>
      <c r="L698" s="595"/>
      <c r="M698" s="596"/>
      <c r="N698" s="183"/>
      <c r="O698" s="174"/>
      <c r="P698" s="175"/>
      <c r="Q698" s="176"/>
      <c r="R698" s="176"/>
      <c r="S698" s="176"/>
      <c r="T698" s="176"/>
      <c r="U698" s="177"/>
      <c r="V698" s="175"/>
      <c r="W698" s="178"/>
      <c r="X698" s="177"/>
    </row>
    <row r="699" spans="1:24" ht="15" customHeight="1" x14ac:dyDescent="0.15">
      <c r="A699" s="194">
        <v>4</v>
      </c>
      <c r="B699" s="214" t="s">
        <v>1059</v>
      </c>
      <c r="C699" s="215" t="s">
        <v>949</v>
      </c>
      <c r="D699" s="152" t="s">
        <v>1050</v>
      </c>
      <c r="E699" s="215"/>
      <c r="F699" s="441" t="s">
        <v>1060</v>
      </c>
      <c r="G699" s="636">
        <v>41778</v>
      </c>
      <c r="H699" s="213">
        <v>41999</v>
      </c>
      <c r="I699" s="245" t="s">
        <v>1052</v>
      </c>
      <c r="J699" s="246" t="s">
        <v>1052</v>
      </c>
      <c r="K699" s="260"/>
      <c r="L699" s="599">
        <v>20000</v>
      </c>
      <c r="M699" s="600">
        <v>10000</v>
      </c>
      <c r="N699" s="185">
        <v>-10000</v>
      </c>
      <c r="O699" s="193"/>
      <c r="P699" s="198">
        <v>10000</v>
      </c>
      <c r="Q699" s="196"/>
      <c r="R699" s="196">
        <v>155</v>
      </c>
      <c r="S699" s="196"/>
      <c r="T699" s="196">
        <v>31000</v>
      </c>
      <c r="U699" s="197"/>
      <c r="V699" s="198">
        <v>51000</v>
      </c>
      <c r="W699" s="199"/>
      <c r="X699" s="197">
        <v>41000</v>
      </c>
    </row>
    <row r="700" spans="1:24" ht="15" customHeight="1" x14ac:dyDescent="0.15">
      <c r="A700" s="164"/>
      <c r="B700" s="165"/>
      <c r="C700" s="166"/>
      <c r="D700" s="166"/>
      <c r="E700" s="166"/>
      <c r="F700" s="435"/>
      <c r="G700" s="634"/>
      <c r="H700" s="167"/>
      <c r="I700" s="168"/>
      <c r="J700" s="169"/>
      <c r="K700" s="170"/>
      <c r="L700" s="595"/>
      <c r="M700" s="596"/>
      <c r="N700" s="183" t="s">
        <v>1034</v>
      </c>
      <c r="O700" s="193"/>
      <c r="P700" s="175"/>
      <c r="Q700" s="176"/>
      <c r="R700" s="176"/>
      <c r="S700" s="176"/>
      <c r="T700" s="176"/>
      <c r="U700" s="177"/>
      <c r="V700" s="175"/>
      <c r="W700" s="178"/>
      <c r="X700" s="177"/>
    </row>
    <row r="701" spans="1:24" ht="15" customHeight="1" x14ac:dyDescent="0.15">
      <c r="A701" s="194">
        <v>5</v>
      </c>
      <c r="B701" s="214" t="s">
        <v>1061</v>
      </c>
      <c r="C701" s="215" t="s">
        <v>931</v>
      </c>
      <c r="D701" s="215" t="s">
        <v>1062</v>
      </c>
      <c r="E701" s="215"/>
      <c r="F701" s="441" t="s">
        <v>1063</v>
      </c>
      <c r="G701" s="636">
        <v>41796</v>
      </c>
      <c r="H701" s="213">
        <v>41771</v>
      </c>
      <c r="I701" s="179" t="s">
        <v>1064</v>
      </c>
      <c r="J701" s="180" t="s">
        <v>1064</v>
      </c>
      <c r="K701" s="260"/>
      <c r="L701" s="599">
        <v>60000</v>
      </c>
      <c r="M701" s="600">
        <v>50000</v>
      </c>
      <c r="N701" s="216">
        <v>-50000</v>
      </c>
      <c r="O701" s="217" t="s">
        <v>1065</v>
      </c>
      <c r="P701" s="218">
        <v>10000</v>
      </c>
      <c r="Q701" s="196"/>
      <c r="R701" s="196">
        <v>70</v>
      </c>
      <c r="S701" s="196">
        <v>48</v>
      </c>
      <c r="T701" s="196">
        <v>14000</v>
      </c>
      <c r="U701" s="197"/>
      <c r="V701" s="198">
        <v>74000</v>
      </c>
      <c r="W701" s="199"/>
      <c r="X701" s="197">
        <v>24000</v>
      </c>
    </row>
    <row r="702" spans="1:24" ht="16.5" customHeight="1" x14ac:dyDescent="0.15">
      <c r="A702" s="164"/>
      <c r="B702" s="165" t="s">
        <v>1066</v>
      </c>
      <c r="C702" s="166"/>
      <c r="D702" s="166"/>
      <c r="E702" s="166"/>
      <c r="F702" s="435" t="s">
        <v>312</v>
      </c>
      <c r="G702" s="634">
        <v>41800</v>
      </c>
      <c r="H702" s="167">
        <v>41771</v>
      </c>
      <c r="I702" s="168" t="s">
        <v>1064</v>
      </c>
      <c r="J702" s="169" t="s">
        <v>1064</v>
      </c>
      <c r="K702" s="170" t="s">
        <v>1067</v>
      </c>
      <c r="L702" s="595">
        <v>10000</v>
      </c>
      <c r="M702" s="596">
        <v>10000</v>
      </c>
      <c r="N702" s="219">
        <v>-10000</v>
      </c>
      <c r="O702" s="220" t="s">
        <v>1065</v>
      </c>
      <c r="P702" s="171" t="s">
        <v>1068</v>
      </c>
      <c r="Q702" s="261" t="s">
        <v>1069</v>
      </c>
      <c r="R702" s="176">
        <v>13</v>
      </c>
      <c r="S702" s="172">
        <v>10</v>
      </c>
      <c r="T702" s="176">
        <v>2600</v>
      </c>
      <c r="U702" s="177"/>
      <c r="V702" s="175">
        <v>22600</v>
      </c>
      <c r="W702" s="178"/>
      <c r="X702" s="177">
        <v>12600</v>
      </c>
    </row>
    <row r="703" spans="1:24" ht="16.5" customHeight="1" x14ac:dyDescent="0.15">
      <c r="A703" s="150">
        <v>5</v>
      </c>
      <c r="B703" s="151" t="s">
        <v>1070</v>
      </c>
      <c r="C703" s="215" t="s">
        <v>931</v>
      </c>
      <c r="D703" s="215" t="s">
        <v>89</v>
      </c>
      <c r="E703" s="215"/>
      <c r="F703" s="440" t="s">
        <v>1071</v>
      </c>
      <c r="G703" s="635"/>
      <c r="H703" s="154"/>
      <c r="I703" s="245" t="s">
        <v>1052</v>
      </c>
      <c r="J703" s="246" t="s">
        <v>1052</v>
      </c>
      <c r="K703" s="260"/>
      <c r="L703" s="593">
        <v>60000</v>
      </c>
      <c r="M703" s="594">
        <v>50000</v>
      </c>
      <c r="N703" s="158">
        <v>-50000</v>
      </c>
      <c r="O703" s="193"/>
      <c r="P703" s="160">
        <v>10000</v>
      </c>
      <c r="Q703" s="161"/>
      <c r="R703" s="161">
        <v>24</v>
      </c>
      <c r="S703" s="161"/>
      <c r="T703" s="161">
        <v>4800</v>
      </c>
      <c r="U703" s="162"/>
      <c r="V703" s="160">
        <v>64800</v>
      </c>
      <c r="W703" s="163"/>
      <c r="X703" s="162">
        <v>14800</v>
      </c>
    </row>
    <row r="704" spans="1:24" ht="16.5" customHeight="1" x14ac:dyDescent="0.15">
      <c r="A704" s="164"/>
      <c r="B704" s="165"/>
      <c r="C704" s="166"/>
      <c r="D704" s="166"/>
      <c r="E704" s="166"/>
      <c r="F704" s="435"/>
      <c r="G704" s="634"/>
      <c r="H704" s="167"/>
      <c r="I704" s="168"/>
      <c r="J704" s="169"/>
      <c r="K704" s="170"/>
      <c r="L704" s="595"/>
      <c r="M704" s="596"/>
      <c r="N704" s="183" t="s">
        <v>1034</v>
      </c>
      <c r="O704" s="174"/>
      <c r="P704" s="175"/>
      <c r="Q704" s="176"/>
      <c r="R704" s="176"/>
      <c r="S704" s="176"/>
      <c r="T704" s="176"/>
      <c r="U704" s="177"/>
      <c r="V704" s="175"/>
      <c r="W704" s="178"/>
      <c r="X704" s="177"/>
    </row>
    <row r="705" spans="1:24" ht="15" customHeight="1" x14ac:dyDescent="0.15">
      <c r="A705" s="150">
        <v>5</v>
      </c>
      <c r="B705" s="151" t="s">
        <v>1070</v>
      </c>
      <c r="C705" s="152" t="s">
        <v>940</v>
      </c>
      <c r="D705" s="152" t="s">
        <v>64</v>
      </c>
      <c r="E705" s="152"/>
      <c r="F705" s="440" t="s">
        <v>1072</v>
      </c>
      <c r="G705" s="635">
        <v>41807</v>
      </c>
      <c r="H705" s="221">
        <v>41785</v>
      </c>
      <c r="I705" s="179" t="s">
        <v>968</v>
      </c>
      <c r="J705" s="180" t="s">
        <v>968</v>
      </c>
      <c r="K705" s="181" t="s">
        <v>1073</v>
      </c>
      <c r="L705" s="593">
        <v>40000</v>
      </c>
      <c r="M705" s="594">
        <v>30000</v>
      </c>
      <c r="N705" s="158">
        <v>-30000</v>
      </c>
      <c r="O705" s="217" t="s">
        <v>1065</v>
      </c>
      <c r="P705" s="160">
        <v>10000</v>
      </c>
      <c r="Q705" s="161"/>
      <c r="R705" s="161">
        <v>318</v>
      </c>
      <c r="S705" s="161">
        <v>318</v>
      </c>
      <c r="T705" s="161">
        <v>63600</v>
      </c>
      <c r="U705" s="162"/>
      <c r="V705" s="160">
        <v>113600</v>
      </c>
      <c r="W705" s="163"/>
      <c r="X705" s="162">
        <v>73600</v>
      </c>
    </row>
    <row r="706" spans="1:24" ht="15" customHeight="1" x14ac:dyDescent="0.15">
      <c r="A706" s="194"/>
      <c r="B706" s="214"/>
      <c r="C706" s="215"/>
      <c r="D706" s="215"/>
      <c r="E706" s="215"/>
      <c r="F706" s="441" t="s">
        <v>1074</v>
      </c>
      <c r="G706" s="636"/>
      <c r="H706" s="187"/>
      <c r="I706" s="223" t="s">
        <v>968</v>
      </c>
      <c r="J706" s="229" t="s">
        <v>968</v>
      </c>
      <c r="K706" s="224"/>
      <c r="L706" s="599"/>
      <c r="M706" s="600" t="s">
        <v>1068</v>
      </c>
      <c r="N706" s="262" t="s">
        <v>1069</v>
      </c>
      <c r="O706" s="193"/>
      <c r="P706" s="198"/>
      <c r="Q706" s="196"/>
      <c r="R706" s="196"/>
      <c r="S706" s="196"/>
      <c r="T706" s="196"/>
      <c r="U706" s="197"/>
      <c r="V706" s="198"/>
      <c r="W706" s="199"/>
      <c r="X706" s="197"/>
    </row>
    <row r="707" spans="1:24" ht="15" customHeight="1" x14ac:dyDescent="0.15">
      <c r="A707" s="222"/>
      <c r="B707" s="214"/>
      <c r="C707" s="215"/>
      <c r="D707" s="215"/>
      <c r="E707" s="215"/>
      <c r="F707" s="441" t="s">
        <v>1075</v>
      </c>
      <c r="G707" s="636"/>
      <c r="H707" s="187"/>
      <c r="I707" s="223"/>
      <c r="J707" s="169"/>
      <c r="K707" s="170"/>
      <c r="L707" s="599"/>
      <c r="M707" s="600"/>
      <c r="N707" s="185"/>
      <c r="O707" s="193"/>
      <c r="P707" s="198"/>
      <c r="Q707" s="196"/>
      <c r="R707" s="196"/>
      <c r="S707" s="196"/>
      <c r="T707" s="196"/>
      <c r="U707" s="197"/>
      <c r="V707" s="198"/>
      <c r="W707" s="199"/>
      <c r="X707" s="197"/>
    </row>
    <row r="708" spans="1:24" ht="15" customHeight="1" x14ac:dyDescent="0.15">
      <c r="A708" s="150">
        <v>5</v>
      </c>
      <c r="B708" s="151" t="s">
        <v>1076</v>
      </c>
      <c r="C708" s="152" t="s">
        <v>931</v>
      </c>
      <c r="D708" s="152" t="s">
        <v>1077</v>
      </c>
      <c r="E708" s="152"/>
      <c r="F708" s="440" t="s">
        <v>1078</v>
      </c>
      <c r="G708" s="635">
        <v>41815</v>
      </c>
      <c r="H708" s="221">
        <v>41792</v>
      </c>
      <c r="I708" s="179" t="s">
        <v>968</v>
      </c>
      <c r="J708" s="180" t="s">
        <v>968</v>
      </c>
      <c r="K708" s="224"/>
      <c r="L708" s="593">
        <v>60000</v>
      </c>
      <c r="M708" s="594">
        <v>50000</v>
      </c>
      <c r="N708" s="158">
        <v>-50000</v>
      </c>
      <c r="O708" s="159"/>
      <c r="P708" s="160">
        <v>10000</v>
      </c>
      <c r="Q708" s="161"/>
      <c r="R708" s="161">
        <v>16</v>
      </c>
      <c r="S708" s="161">
        <v>16</v>
      </c>
      <c r="T708" s="161">
        <v>3200</v>
      </c>
      <c r="U708" s="162"/>
      <c r="V708" s="160">
        <v>63200</v>
      </c>
      <c r="W708" s="163"/>
      <c r="X708" s="162">
        <v>13200</v>
      </c>
    </row>
    <row r="709" spans="1:24" ht="15" customHeight="1" x14ac:dyDescent="0.15">
      <c r="A709" s="164"/>
      <c r="B709" s="165"/>
      <c r="C709" s="166"/>
      <c r="D709" s="166"/>
      <c r="E709" s="166"/>
      <c r="F709" s="435"/>
      <c r="G709" s="634"/>
      <c r="H709" s="167"/>
      <c r="I709" s="168"/>
      <c r="J709" s="169"/>
      <c r="K709" s="170"/>
      <c r="L709" s="595"/>
      <c r="M709" s="596"/>
      <c r="N709" s="183" t="s">
        <v>1079</v>
      </c>
      <c r="O709" s="174"/>
      <c r="P709" s="175"/>
      <c r="Q709" s="176"/>
      <c r="R709" s="176"/>
      <c r="S709" s="176"/>
      <c r="T709" s="176"/>
      <c r="U709" s="177"/>
      <c r="V709" s="175"/>
      <c r="W709" s="178"/>
      <c r="X709" s="177"/>
    </row>
    <row r="710" spans="1:24" ht="15" customHeight="1" x14ac:dyDescent="0.15">
      <c r="A710" s="150">
        <v>6</v>
      </c>
      <c r="B710" s="151">
        <v>1</v>
      </c>
      <c r="C710" s="152" t="s">
        <v>1049</v>
      </c>
      <c r="D710" s="152" t="s">
        <v>1050</v>
      </c>
      <c r="E710" s="152"/>
      <c r="F710" s="440" t="s">
        <v>1080</v>
      </c>
      <c r="G710" s="635">
        <v>41821</v>
      </c>
      <c r="H710" s="154">
        <v>42065</v>
      </c>
      <c r="I710" s="245" t="s">
        <v>1052</v>
      </c>
      <c r="J710" s="246" t="s">
        <v>1052</v>
      </c>
      <c r="K710" s="260"/>
      <c r="L710" s="593">
        <v>20000</v>
      </c>
      <c r="M710" s="594">
        <v>10000</v>
      </c>
      <c r="N710" s="158">
        <v>-10000</v>
      </c>
      <c r="O710" s="159"/>
      <c r="P710" s="160">
        <v>10000</v>
      </c>
      <c r="Q710" s="161"/>
      <c r="R710" s="161">
        <v>149</v>
      </c>
      <c r="S710" s="161"/>
      <c r="T710" s="161">
        <v>29800</v>
      </c>
      <c r="U710" s="162"/>
      <c r="V710" s="160">
        <v>49800</v>
      </c>
      <c r="W710" s="163"/>
      <c r="X710" s="162">
        <v>39800</v>
      </c>
    </row>
    <row r="711" spans="1:24" ht="15" customHeight="1" x14ac:dyDescent="0.15">
      <c r="A711" s="164"/>
      <c r="B711" s="165"/>
      <c r="C711" s="166"/>
      <c r="D711" s="166"/>
      <c r="E711" s="166"/>
      <c r="F711" s="435"/>
      <c r="G711" s="634"/>
      <c r="H711" s="167"/>
      <c r="I711" s="168"/>
      <c r="J711" s="169"/>
      <c r="K711" s="170"/>
      <c r="L711" s="595"/>
      <c r="M711" s="596"/>
      <c r="N711" s="183" t="s">
        <v>1034</v>
      </c>
      <c r="O711" s="174"/>
      <c r="P711" s="175"/>
      <c r="Q711" s="176"/>
      <c r="R711" s="176"/>
      <c r="S711" s="176"/>
      <c r="T711" s="176"/>
      <c r="U711" s="177"/>
      <c r="V711" s="175"/>
      <c r="W711" s="178"/>
      <c r="X711" s="177"/>
    </row>
    <row r="712" spans="1:24" ht="15" customHeight="1" x14ac:dyDescent="0.15">
      <c r="A712" s="150">
        <v>6</v>
      </c>
      <c r="B712" s="151" t="s">
        <v>1081</v>
      </c>
      <c r="C712" s="152" t="s">
        <v>931</v>
      </c>
      <c r="D712" s="152" t="s">
        <v>1050</v>
      </c>
      <c r="E712" s="152"/>
      <c r="F712" s="440" t="s">
        <v>1082</v>
      </c>
      <c r="G712" s="635">
        <v>41841</v>
      </c>
      <c r="H712" s="154">
        <v>41999</v>
      </c>
      <c r="I712" s="245" t="s">
        <v>1052</v>
      </c>
      <c r="J712" s="246" t="s">
        <v>1052</v>
      </c>
      <c r="K712" s="181"/>
      <c r="L712" s="593">
        <v>20000</v>
      </c>
      <c r="M712" s="594">
        <v>10000</v>
      </c>
      <c r="N712" s="185">
        <v>-10000</v>
      </c>
      <c r="O712" s="159"/>
      <c r="P712" s="160">
        <v>10000</v>
      </c>
      <c r="Q712" s="161"/>
      <c r="R712" s="161">
        <v>102</v>
      </c>
      <c r="S712" s="161">
        <v>97</v>
      </c>
      <c r="T712" s="161">
        <v>20400</v>
      </c>
      <c r="U712" s="162"/>
      <c r="V712" s="160">
        <v>40400</v>
      </c>
      <c r="W712" s="163"/>
      <c r="X712" s="162">
        <v>30400</v>
      </c>
    </row>
    <row r="713" spans="1:24" ht="15" customHeight="1" x14ac:dyDescent="0.15">
      <c r="A713" s="164"/>
      <c r="B713" s="165"/>
      <c r="C713" s="166"/>
      <c r="D713" s="166"/>
      <c r="E713" s="166"/>
      <c r="F713" s="435"/>
      <c r="G713" s="634"/>
      <c r="H713" s="167"/>
      <c r="I713" s="168"/>
      <c r="J713" s="169"/>
      <c r="K713" s="170"/>
      <c r="L713" s="595"/>
      <c r="M713" s="596"/>
      <c r="N713" s="183" t="s">
        <v>1034</v>
      </c>
      <c r="O713" s="174"/>
      <c r="P713" s="175"/>
      <c r="Q713" s="176"/>
      <c r="R713" s="176"/>
      <c r="S713" s="176"/>
      <c r="T713" s="176"/>
      <c r="U713" s="177"/>
      <c r="V713" s="175"/>
      <c r="W713" s="178"/>
      <c r="X713" s="177"/>
    </row>
    <row r="714" spans="1:24" ht="15" customHeight="1" x14ac:dyDescent="0.15">
      <c r="A714" s="150">
        <v>7</v>
      </c>
      <c r="B714" s="151" t="s">
        <v>1083</v>
      </c>
      <c r="C714" s="152" t="s">
        <v>926</v>
      </c>
      <c r="D714" s="152" t="s">
        <v>1062</v>
      </c>
      <c r="E714" s="152"/>
      <c r="F714" s="440" t="s">
        <v>1084</v>
      </c>
      <c r="G714" s="635"/>
      <c r="H714" s="154">
        <v>42089</v>
      </c>
      <c r="I714" s="245" t="s">
        <v>1052</v>
      </c>
      <c r="J714" s="246" t="s">
        <v>1052</v>
      </c>
      <c r="K714" s="260"/>
      <c r="L714" s="593">
        <v>40000</v>
      </c>
      <c r="M714" s="594">
        <v>30000</v>
      </c>
      <c r="N714" s="158">
        <v>-30000</v>
      </c>
      <c r="O714" s="159"/>
      <c r="P714" s="160">
        <v>10000</v>
      </c>
      <c r="Q714" s="161"/>
      <c r="R714" s="161">
        <v>14</v>
      </c>
      <c r="S714" s="161"/>
      <c r="T714" s="161">
        <v>2800</v>
      </c>
      <c r="U714" s="162"/>
      <c r="V714" s="160">
        <v>42800</v>
      </c>
      <c r="W714" s="163"/>
      <c r="X714" s="162">
        <v>12800</v>
      </c>
    </row>
    <row r="715" spans="1:24" s="308" customFormat="1" ht="15" customHeight="1" x14ac:dyDescent="0.15">
      <c r="A715" s="164"/>
      <c r="B715" s="165"/>
      <c r="C715" s="166"/>
      <c r="D715" s="166"/>
      <c r="E715" s="166"/>
      <c r="F715" s="435"/>
      <c r="G715" s="634"/>
      <c r="H715" s="167"/>
      <c r="I715" s="168"/>
      <c r="J715" s="169"/>
      <c r="K715" s="170"/>
      <c r="L715" s="595"/>
      <c r="M715" s="596"/>
      <c r="N715" s="183" t="s">
        <v>1034</v>
      </c>
      <c r="O715" s="174"/>
      <c r="P715" s="175"/>
      <c r="Q715" s="176"/>
      <c r="R715" s="176"/>
      <c r="S715" s="176"/>
      <c r="T715" s="176"/>
      <c r="U715" s="177"/>
      <c r="V715" s="175"/>
      <c r="W715" s="178"/>
      <c r="X715" s="177"/>
    </row>
    <row r="716" spans="1:24" s="308" customFormat="1" ht="15" customHeight="1" x14ac:dyDescent="0.15">
      <c r="A716" s="150">
        <v>7</v>
      </c>
      <c r="B716" s="151" t="s">
        <v>1085</v>
      </c>
      <c r="C716" s="152" t="s">
        <v>931</v>
      </c>
      <c r="D716" s="152" t="s">
        <v>1050</v>
      </c>
      <c r="E716" s="152"/>
      <c r="F716" s="440" t="s">
        <v>1086</v>
      </c>
      <c r="G716" s="635">
        <v>41872</v>
      </c>
      <c r="H716" s="154">
        <v>41907</v>
      </c>
      <c r="I716" s="179"/>
      <c r="J716" s="180"/>
      <c r="K716" s="181"/>
      <c r="L716" s="593">
        <v>40000</v>
      </c>
      <c r="M716" s="594">
        <v>30000</v>
      </c>
      <c r="N716" s="158">
        <v>-30000</v>
      </c>
      <c r="O716" s="159"/>
      <c r="P716" s="160">
        <v>10000</v>
      </c>
      <c r="Q716" s="161"/>
      <c r="R716" s="161">
        <v>441</v>
      </c>
      <c r="S716" s="161">
        <v>441</v>
      </c>
      <c r="T716" s="161">
        <v>88200</v>
      </c>
      <c r="U716" s="162"/>
      <c r="V716" s="160">
        <v>128200</v>
      </c>
      <c r="W716" s="163"/>
      <c r="X716" s="162">
        <v>98200</v>
      </c>
    </row>
    <row r="717" spans="1:24" ht="15" customHeight="1" x14ac:dyDescent="0.15">
      <c r="A717" s="194"/>
      <c r="B717" s="214"/>
      <c r="C717" s="215"/>
      <c r="D717" s="215"/>
      <c r="E717" s="215"/>
      <c r="F717" s="441" t="s">
        <v>1087</v>
      </c>
      <c r="G717" s="636"/>
      <c r="H717" s="187"/>
      <c r="I717" s="168"/>
      <c r="J717" s="169"/>
      <c r="K717" s="224"/>
      <c r="L717" s="599"/>
      <c r="M717" s="600"/>
      <c r="N717" s="183" t="s">
        <v>1088</v>
      </c>
      <c r="O717" s="193"/>
      <c r="P717" s="198"/>
      <c r="Q717" s="196"/>
      <c r="R717" s="196"/>
      <c r="S717" s="196"/>
      <c r="T717" s="196"/>
      <c r="U717" s="197"/>
      <c r="V717" s="198"/>
      <c r="W717" s="199"/>
      <c r="X717" s="197"/>
    </row>
    <row r="718" spans="1:24" ht="15" customHeight="1" x14ac:dyDescent="0.15">
      <c r="A718" s="150">
        <v>8</v>
      </c>
      <c r="B718" s="151">
        <v>3</v>
      </c>
      <c r="C718" s="152" t="s">
        <v>926</v>
      </c>
      <c r="D718" s="152" t="s">
        <v>1050</v>
      </c>
      <c r="E718" s="152"/>
      <c r="F718" s="440" t="s">
        <v>1089</v>
      </c>
      <c r="G718" s="635">
        <v>41854</v>
      </c>
      <c r="H718" s="154">
        <v>41999</v>
      </c>
      <c r="I718" s="179"/>
      <c r="J718" s="180"/>
      <c r="K718" s="181"/>
      <c r="L718" s="593">
        <v>20000</v>
      </c>
      <c r="M718" s="594">
        <v>10000</v>
      </c>
      <c r="N718" s="185">
        <v>-10000</v>
      </c>
      <c r="O718" s="159"/>
      <c r="P718" s="160">
        <v>10000</v>
      </c>
      <c r="Q718" s="161"/>
      <c r="R718" s="161">
        <v>249</v>
      </c>
      <c r="S718" s="161">
        <v>228</v>
      </c>
      <c r="T718" s="161">
        <v>49800</v>
      </c>
      <c r="U718" s="162"/>
      <c r="V718" s="160">
        <v>69800</v>
      </c>
      <c r="W718" s="163"/>
      <c r="X718" s="162">
        <v>59800</v>
      </c>
    </row>
    <row r="719" spans="1:24" ht="15" customHeight="1" x14ac:dyDescent="0.15">
      <c r="A719" s="164"/>
      <c r="B719" s="165"/>
      <c r="C719" s="166"/>
      <c r="D719" s="166"/>
      <c r="E719" s="166"/>
      <c r="F719" s="435"/>
      <c r="G719" s="634"/>
      <c r="H719" s="167"/>
      <c r="I719" s="168"/>
      <c r="J719" s="169"/>
      <c r="K719" s="170"/>
      <c r="L719" s="595"/>
      <c r="M719" s="596"/>
      <c r="N719" s="183" t="s">
        <v>1034</v>
      </c>
      <c r="O719" s="174"/>
      <c r="P719" s="175"/>
      <c r="Q719" s="176"/>
      <c r="R719" s="176"/>
      <c r="S719" s="176"/>
      <c r="T719" s="176"/>
      <c r="U719" s="177"/>
      <c r="V719" s="175"/>
      <c r="W719" s="178"/>
      <c r="X719" s="177"/>
    </row>
    <row r="720" spans="1:24" ht="15" customHeight="1" x14ac:dyDescent="0.15">
      <c r="A720" s="150">
        <v>9</v>
      </c>
      <c r="B720" s="151" t="s">
        <v>1090</v>
      </c>
      <c r="C720" s="152" t="s">
        <v>931</v>
      </c>
      <c r="D720" s="152" t="s">
        <v>1050</v>
      </c>
      <c r="E720" s="152"/>
      <c r="F720" s="440" t="s">
        <v>1091</v>
      </c>
      <c r="G720" s="635">
        <v>41919</v>
      </c>
      <c r="H720" s="154">
        <v>41891</v>
      </c>
      <c r="I720" s="179" t="s">
        <v>968</v>
      </c>
      <c r="J720" s="180"/>
      <c r="K720" s="181"/>
      <c r="L720" s="593">
        <v>20000</v>
      </c>
      <c r="M720" s="594">
        <v>10000</v>
      </c>
      <c r="N720" s="158">
        <v>-10000</v>
      </c>
      <c r="O720" s="159"/>
      <c r="P720" s="160">
        <v>10000</v>
      </c>
      <c r="Q720" s="161"/>
      <c r="R720" s="161">
        <v>212</v>
      </c>
      <c r="S720" s="161">
        <v>222</v>
      </c>
      <c r="T720" s="161">
        <v>42400</v>
      </c>
      <c r="U720" s="162"/>
      <c r="V720" s="160">
        <v>62400</v>
      </c>
      <c r="W720" s="163"/>
      <c r="X720" s="162">
        <v>52400</v>
      </c>
    </row>
    <row r="721" spans="1:24" s="308" customFormat="1" ht="15" customHeight="1" x14ac:dyDescent="0.15">
      <c r="A721" s="164"/>
      <c r="B721" s="165"/>
      <c r="C721" s="166"/>
      <c r="D721" s="166"/>
      <c r="E721" s="166"/>
      <c r="F721" s="435"/>
      <c r="G721" s="634"/>
      <c r="H721" s="167"/>
      <c r="I721" s="168"/>
      <c r="J721" s="169"/>
      <c r="K721" s="170"/>
      <c r="L721" s="595"/>
      <c r="M721" s="596"/>
      <c r="N721" s="183" t="s">
        <v>1088</v>
      </c>
      <c r="O721" s="174"/>
      <c r="P721" s="175"/>
      <c r="Q721" s="176"/>
      <c r="R721" s="176"/>
      <c r="S721" s="176"/>
      <c r="T721" s="176"/>
      <c r="U721" s="177"/>
      <c r="V721" s="175"/>
      <c r="W721" s="178"/>
      <c r="X721" s="177"/>
    </row>
    <row r="722" spans="1:24" s="308" customFormat="1" ht="15" customHeight="1" x14ac:dyDescent="0.15">
      <c r="A722" s="150">
        <v>9</v>
      </c>
      <c r="B722" s="151" t="s">
        <v>1092</v>
      </c>
      <c r="C722" s="152" t="s">
        <v>989</v>
      </c>
      <c r="D722" s="152" t="s">
        <v>993</v>
      </c>
      <c r="E722" s="152"/>
      <c r="F722" s="440" t="s">
        <v>1093</v>
      </c>
      <c r="G722" s="635">
        <v>41925</v>
      </c>
      <c r="H722" s="154">
        <v>41999</v>
      </c>
      <c r="I722" s="179"/>
      <c r="J722" s="180"/>
      <c r="K722" s="181"/>
      <c r="L722" s="593">
        <v>40000</v>
      </c>
      <c r="M722" s="594">
        <v>30000</v>
      </c>
      <c r="N722" s="158">
        <v>-30000</v>
      </c>
      <c r="O722" s="159"/>
      <c r="P722" s="160">
        <v>10000</v>
      </c>
      <c r="Q722" s="161"/>
      <c r="R722" s="161">
        <v>183</v>
      </c>
      <c r="S722" s="161">
        <v>177</v>
      </c>
      <c r="T722" s="161">
        <v>36600</v>
      </c>
      <c r="U722" s="162"/>
      <c r="V722" s="160">
        <v>76600</v>
      </c>
      <c r="W722" s="163"/>
      <c r="X722" s="162">
        <v>46600</v>
      </c>
    </row>
    <row r="723" spans="1:24" s="308" customFormat="1" ht="15" customHeight="1" x14ac:dyDescent="0.15">
      <c r="A723" s="194"/>
      <c r="B723" s="214"/>
      <c r="C723" s="215"/>
      <c r="D723" s="215"/>
      <c r="E723" s="215"/>
      <c r="F723" s="441" t="s">
        <v>1094</v>
      </c>
      <c r="G723" s="636"/>
      <c r="H723" s="187"/>
      <c r="I723" s="223"/>
      <c r="J723" s="263"/>
      <c r="K723" s="224"/>
      <c r="L723" s="599"/>
      <c r="M723" s="600"/>
      <c r="N723" s="185" t="s">
        <v>1034</v>
      </c>
      <c r="O723" s="193"/>
      <c r="P723" s="198"/>
      <c r="Q723" s="196"/>
      <c r="R723" s="196"/>
      <c r="S723" s="196"/>
      <c r="T723" s="196"/>
      <c r="U723" s="197"/>
      <c r="V723" s="198"/>
      <c r="W723" s="199"/>
      <c r="X723" s="197"/>
    </row>
    <row r="724" spans="1:24" s="308" customFormat="1" ht="15" customHeight="1" x14ac:dyDescent="0.15">
      <c r="A724" s="194"/>
      <c r="B724" s="214"/>
      <c r="C724" s="215"/>
      <c r="D724" s="215"/>
      <c r="E724" s="215"/>
      <c r="F724" s="441" t="s">
        <v>1095</v>
      </c>
      <c r="G724" s="636"/>
      <c r="H724" s="187"/>
      <c r="I724" s="168"/>
      <c r="J724" s="225"/>
      <c r="K724" s="170"/>
      <c r="L724" s="599"/>
      <c r="M724" s="600"/>
      <c r="N724" s="185"/>
      <c r="O724" s="193"/>
      <c r="P724" s="198"/>
      <c r="Q724" s="196"/>
      <c r="R724" s="196"/>
      <c r="S724" s="196"/>
      <c r="T724" s="196"/>
      <c r="U724" s="197"/>
      <c r="V724" s="198"/>
      <c r="W724" s="199"/>
      <c r="X724" s="197"/>
    </row>
    <row r="725" spans="1:24" ht="15" customHeight="1" x14ac:dyDescent="0.15">
      <c r="A725" s="150">
        <v>9</v>
      </c>
      <c r="B725" s="151" t="s">
        <v>1096</v>
      </c>
      <c r="C725" s="152" t="s">
        <v>989</v>
      </c>
      <c r="D725" s="152" t="s">
        <v>69</v>
      </c>
      <c r="E725" s="152"/>
      <c r="F725" s="440" t="s">
        <v>1097</v>
      </c>
      <c r="G725" s="635">
        <v>41926</v>
      </c>
      <c r="H725" s="154">
        <v>41927</v>
      </c>
      <c r="I725" s="179" t="s">
        <v>968</v>
      </c>
      <c r="J725" s="180"/>
      <c r="K725" s="181"/>
      <c r="L725" s="593">
        <v>60000</v>
      </c>
      <c r="M725" s="594">
        <v>50000</v>
      </c>
      <c r="N725" s="158">
        <v>-50000</v>
      </c>
      <c r="O725" s="159"/>
      <c r="P725" s="160">
        <v>10000</v>
      </c>
      <c r="Q725" s="161"/>
      <c r="R725" s="161">
        <v>12</v>
      </c>
      <c r="S725" s="161">
        <v>12</v>
      </c>
      <c r="T725" s="161">
        <v>2400</v>
      </c>
      <c r="U725" s="162"/>
      <c r="V725" s="160">
        <v>62400</v>
      </c>
      <c r="W725" s="163"/>
      <c r="X725" s="162">
        <v>12400</v>
      </c>
    </row>
    <row r="726" spans="1:24" ht="15" customHeight="1" x14ac:dyDescent="0.15">
      <c r="A726" s="164"/>
      <c r="B726" s="165"/>
      <c r="C726" s="166"/>
      <c r="D726" s="166"/>
      <c r="E726" s="166"/>
      <c r="F726" s="435"/>
      <c r="G726" s="634"/>
      <c r="H726" s="226"/>
      <c r="I726" s="168"/>
      <c r="J726" s="169"/>
      <c r="K726" s="170"/>
      <c r="L726" s="595"/>
      <c r="M726" s="596"/>
      <c r="N726" s="183" t="s">
        <v>1098</v>
      </c>
      <c r="O726" s="174"/>
      <c r="P726" s="175"/>
      <c r="Q726" s="176"/>
      <c r="R726" s="176"/>
      <c r="S726" s="176"/>
      <c r="T726" s="176"/>
      <c r="U726" s="177"/>
      <c r="V726" s="175"/>
      <c r="W726" s="178"/>
      <c r="X726" s="177"/>
    </row>
    <row r="727" spans="1:24" s="308" customFormat="1" ht="15" customHeight="1" x14ac:dyDescent="0.15">
      <c r="A727" s="150">
        <v>10</v>
      </c>
      <c r="B727" s="151" t="s">
        <v>1099</v>
      </c>
      <c r="C727" s="152" t="s">
        <v>997</v>
      </c>
      <c r="D727" s="152" t="s">
        <v>1018</v>
      </c>
      <c r="E727" s="152"/>
      <c r="F727" s="440" t="s">
        <v>1100</v>
      </c>
      <c r="G727" s="635">
        <v>41954</v>
      </c>
      <c r="H727" s="154">
        <v>41999</v>
      </c>
      <c r="I727" s="179"/>
      <c r="J727" s="180"/>
      <c r="K727" s="181"/>
      <c r="L727" s="593">
        <v>40000</v>
      </c>
      <c r="M727" s="594">
        <v>30000</v>
      </c>
      <c r="N727" s="185">
        <v>-30000</v>
      </c>
      <c r="O727" s="159"/>
      <c r="P727" s="160">
        <v>10000</v>
      </c>
      <c r="Q727" s="161"/>
      <c r="R727" s="161">
        <v>252</v>
      </c>
      <c r="S727" s="161">
        <v>258</v>
      </c>
      <c r="T727" s="161">
        <v>50400</v>
      </c>
      <c r="U727" s="162"/>
      <c r="V727" s="160">
        <v>90400</v>
      </c>
      <c r="W727" s="163"/>
      <c r="X727" s="162">
        <v>60400</v>
      </c>
    </row>
    <row r="728" spans="1:24" s="308" customFormat="1" ht="15" customHeight="1" x14ac:dyDescent="0.15">
      <c r="A728" s="194"/>
      <c r="B728" s="214"/>
      <c r="C728" s="215"/>
      <c r="D728" s="215"/>
      <c r="E728" s="215"/>
      <c r="F728" s="441" t="s">
        <v>1101</v>
      </c>
      <c r="G728" s="636"/>
      <c r="H728" s="187"/>
      <c r="I728" s="168"/>
      <c r="J728" s="169"/>
      <c r="K728" s="170"/>
      <c r="L728" s="599"/>
      <c r="M728" s="600"/>
      <c r="N728" s="183" t="s">
        <v>1034</v>
      </c>
      <c r="O728" s="193"/>
      <c r="P728" s="198"/>
      <c r="Q728" s="196"/>
      <c r="R728" s="196"/>
      <c r="S728" s="196"/>
      <c r="T728" s="196"/>
      <c r="U728" s="197"/>
      <c r="V728" s="198"/>
      <c r="W728" s="199"/>
      <c r="X728" s="197"/>
    </row>
    <row r="729" spans="1:24" s="308" customFormat="1" ht="15" customHeight="1" x14ac:dyDescent="0.15">
      <c r="A729" s="150">
        <v>10</v>
      </c>
      <c r="B729" s="151" t="s">
        <v>1099</v>
      </c>
      <c r="C729" s="152" t="s">
        <v>949</v>
      </c>
      <c r="D729" s="152" t="s">
        <v>990</v>
      </c>
      <c r="E729" s="152"/>
      <c r="F729" s="440" t="s">
        <v>1102</v>
      </c>
      <c r="G729" s="635">
        <v>41955</v>
      </c>
      <c r="H729" s="154">
        <v>41927</v>
      </c>
      <c r="I729" s="179" t="s">
        <v>968</v>
      </c>
      <c r="J729" s="180" t="s">
        <v>968</v>
      </c>
      <c r="K729" s="260"/>
      <c r="L729" s="593">
        <v>60000</v>
      </c>
      <c r="M729" s="594">
        <v>50000</v>
      </c>
      <c r="N729" s="158">
        <v>-50000</v>
      </c>
      <c r="O729" s="159"/>
      <c r="P729" s="160">
        <v>10000</v>
      </c>
      <c r="Q729" s="161"/>
      <c r="R729" s="161">
        <v>24</v>
      </c>
      <c r="S729" s="161"/>
      <c r="T729" s="161">
        <v>4800</v>
      </c>
      <c r="U729" s="162"/>
      <c r="V729" s="160">
        <v>64800</v>
      </c>
      <c r="W729" s="163"/>
      <c r="X729" s="162">
        <v>14800</v>
      </c>
    </row>
    <row r="730" spans="1:24" ht="15" customHeight="1" x14ac:dyDescent="0.15">
      <c r="A730" s="164"/>
      <c r="B730" s="165"/>
      <c r="C730" s="166"/>
      <c r="D730" s="166"/>
      <c r="E730" s="166"/>
      <c r="F730" s="435"/>
      <c r="G730" s="634"/>
      <c r="H730" s="167"/>
      <c r="I730" s="168"/>
      <c r="J730" s="169"/>
      <c r="K730" s="224"/>
      <c r="L730" s="595"/>
      <c r="M730" s="596"/>
      <c r="N730" s="183" t="s">
        <v>1098</v>
      </c>
      <c r="O730" s="174"/>
      <c r="P730" s="175"/>
      <c r="Q730" s="176"/>
      <c r="R730" s="176"/>
      <c r="S730" s="176"/>
      <c r="T730" s="176"/>
      <c r="U730" s="177"/>
      <c r="V730" s="175"/>
      <c r="W730" s="178"/>
      <c r="X730" s="177"/>
    </row>
    <row r="731" spans="1:24" ht="15" customHeight="1" x14ac:dyDescent="0.15">
      <c r="A731" s="150">
        <v>10</v>
      </c>
      <c r="B731" s="151" t="s">
        <v>1103</v>
      </c>
      <c r="C731" s="152" t="s">
        <v>931</v>
      </c>
      <c r="D731" s="152" t="s">
        <v>990</v>
      </c>
      <c r="E731" s="152"/>
      <c r="F731" s="440" t="s">
        <v>1104</v>
      </c>
      <c r="G731" s="635">
        <v>41956</v>
      </c>
      <c r="H731" s="153">
        <v>41961</v>
      </c>
      <c r="I731" s="179" t="s">
        <v>968</v>
      </c>
      <c r="J731" s="180" t="s">
        <v>968</v>
      </c>
      <c r="K731" s="181"/>
      <c r="L731" s="593">
        <v>20000</v>
      </c>
      <c r="M731" s="594">
        <v>10000</v>
      </c>
      <c r="N731" s="158">
        <v>-10000</v>
      </c>
      <c r="O731" s="159"/>
      <c r="P731" s="160">
        <v>10000</v>
      </c>
      <c r="Q731" s="161"/>
      <c r="R731" s="161">
        <v>35</v>
      </c>
      <c r="S731" s="161">
        <v>39</v>
      </c>
      <c r="T731" s="161">
        <v>7000</v>
      </c>
      <c r="U731" s="162"/>
      <c r="V731" s="160">
        <v>27000</v>
      </c>
      <c r="W731" s="163"/>
      <c r="X731" s="162">
        <v>17000</v>
      </c>
    </row>
    <row r="732" spans="1:24" ht="15" customHeight="1" x14ac:dyDescent="0.15">
      <c r="A732" s="164"/>
      <c r="B732" s="165"/>
      <c r="C732" s="166"/>
      <c r="D732" s="166" t="s">
        <v>1008</v>
      </c>
      <c r="E732" s="166"/>
      <c r="F732" s="435"/>
      <c r="G732" s="634"/>
      <c r="H732" s="167"/>
      <c r="I732" s="168"/>
      <c r="J732" s="169"/>
      <c r="K732" s="170"/>
      <c r="L732" s="595"/>
      <c r="M732" s="596"/>
      <c r="N732" s="183" t="s">
        <v>1105</v>
      </c>
      <c r="O732" s="174"/>
      <c r="P732" s="175"/>
      <c r="Q732" s="176"/>
      <c r="R732" s="176"/>
      <c r="S732" s="176"/>
      <c r="T732" s="176"/>
      <c r="U732" s="177"/>
      <c r="V732" s="175"/>
      <c r="W732" s="178"/>
      <c r="X732" s="177"/>
    </row>
    <row r="733" spans="1:24" ht="15" customHeight="1" x14ac:dyDescent="0.15">
      <c r="A733" s="264">
        <v>10</v>
      </c>
      <c r="B733" s="265" t="s">
        <v>1106</v>
      </c>
      <c r="C733" s="152" t="s">
        <v>1107</v>
      </c>
      <c r="D733" s="152"/>
      <c r="E733" s="152"/>
      <c r="F733" s="447" t="s">
        <v>1108</v>
      </c>
      <c r="G733" s="1270" t="s">
        <v>946</v>
      </c>
      <c r="H733" s="1271"/>
      <c r="I733" s="253"/>
      <c r="J733" s="250"/>
      <c r="K733" s="251"/>
      <c r="L733" s="593">
        <v>0</v>
      </c>
      <c r="M733" s="594"/>
      <c r="N733" s="158"/>
      <c r="O733" s="159"/>
      <c r="P733" s="160"/>
      <c r="Q733" s="161"/>
      <c r="R733" s="161"/>
      <c r="S733" s="161"/>
      <c r="T733" s="161"/>
      <c r="U733" s="162"/>
      <c r="V733" s="160"/>
      <c r="W733" s="163"/>
      <c r="X733" s="162"/>
    </row>
    <row r="734" spans="1:24" ht="15" customHeight="1" x14ac:dyDescent="0.15">
      <c r="A734" s="254"/>
      <c r="B734" s="255"/>
      <c r="C734" s="166"/>
      <c r="D734" s="166"/>
      <c r="E734" s="166"/>
      <c r="F734" s="446" t="s">
        <v>1109</v>
      </c>
      <c r="G734" s="641"/>
      <c r="H734" s="256"/>
      <c r="I734" s="257"/>
      <c r="J734" s="258"/>
      <c r="K734" s="266"/>
      <c r="L734" s="599"/>
      <c r="M734" s="600"/>
      <c r="N734" s="183"/>
      <c r="O734" s="193"/>
      <c r="P734" s="198"/>
      <c r="Q734" s="196"/>
      <c r="R734" s="196"/>
      <c r="S734" s="196"/>
      <c r="T734" s="196"/>
      <c r="U734" s="197"/>
      <c r="V734" s="198"/>
      <c r="W734" s="199"/>
      <c r="X734" s="197"/>
    </row>
    <row r="735" spans="1:24" ht="15" customHeight="1" x14ac:dyDescent="0.15">
      <c r="A735" s="150">
        <v>11</v>
      </c>
      <c r="B735" s="151">
        <v>3</v>
      </c>
      <c r="C735" s="152" t="s">
        <v>989</v>
      </c>
      <c r="D735" s="152" t="s">
        <v>990</v>
      </c>
      <c r="E735" s="152"/>
      <c r="F735" s="440" t="s">
        <v>1110</v>
      </c>
      <c r="G735" s="635"/>
      <c r="H735" s="154">
        <v>42037</v>
      </c>
      <c r="I735" s="179"/>
      <c r="J735" s="180"/>
      <c r="K735" s="181"/>
      <c r="L735" s="593">
        <v>20000</v>
      </c>
      <c r="M735" s="594">
        <v>10000</v>
      </c>
      <c r="N735" s="158">
        <v>-10000</v>
      </c>
      <c r="O735" s="159"/>
      <c r="P735" s="160">
        <v>10000</v>
      </c>
      <c r="Q735" s="161"/>
      <c r="R735" s="161">
        <v>16</v>
      </c>
      <c r="S735" s="161">
        <v>12</v>
      </c>
      <c r="T735" s="161">
        <v>3200</v>
      </c>
      <c r="U735" s="162"/>
      <c r="V735" s="160">
        <v>23200</v>
      </c>
      <c r="W735" s="163"/>
      <c r="X735" s="162">
        <v>13200</v>
      </c>
    </row>
    <row r="736" spans="1:24" ht="15" customHeight="1" x14ac:dyDescent="0.15">
      <c r="A736" s="164"/>
      <c r="B736" s="165"/>
      <c r="C736" s="166"/>
      <c r="D736" s="166"/>
      <c r="E736" s="166"/>
      <c r="F736" s="435"/>
      <c r="G736" s="634"/>
      <c r="H736" s="167"/>
      <c r="I736" s="168"/>
      <c r="J736" s="169"/>
      <c r="K736" s="170"/>
      <c r="L736" s="595"/>
      <c r="M736" s="596"/>
      <c r="N736" s="183" t="s">
        <v>1034</v>
      </c>
      <c r="O736" s="174"/>
      <c r="P736" s="175"/>
      <c r="Q736" s="176"/>
      <c r="R736" s="176"/>
      <c r="S736" s="176"/>
      <c r="T736" s="176"/>
      <c r="U736" s="177"/>
      <c r="V736" s="175"/>
      <c r="W736" s="178"/>
      <c r="X736" s="177"/>
    </row>
    <row r="737" spans="1:24" ht="15" customHeight="1" x14ac:dyDescent="0.15">
      <c r="A737" s="150">
        <v>11</v>
      </c>
      <c r="B737" s="151" t="s">
        <v>1111</v>
      </c>
      <c r="C737" s="152" t="s">
        <v>989</v>
      </c>
      <c r="D737" s="152" t="s">
        <v>1112</v>
      </c>
      <c r="E737" s="152"/>
      <c r="F737" s="440" t="s">
        <v>1113</v>
      </c>
      <c r="G737" s="635">
        <v>41982</v>
      </c>
      <c r="H737" s="154">
        <v>41960</v>
      </c>
      <c r="I737" s="179" t="s">
        <v>968</v>
      </c>
      <c r="J737" s="229"/>
      <c r="K737" s="224"/>
      <c r="L737" s="593">
        <v>40000</v>
      </c>
      <c r="M737" s="594">
        <v>30000</v>
      </c>
      <c r="N737" s="158">
        <v>-30000</v>
      </c>
      <c r="O737" s="159"/>
      <c r="P737" s="160">
        <v>10000</v>
      </c>
      <c r="Q737" s="161"/>
      <c r="R737" s="161">
        <v>384</v>
      </c>
      <c r="S737" s="161">
        <v>384</v>
      </c>
      <c r="T737" s="161">
        <v>76800</v>
      </c>
      <c r="U737" s="162"/>
      <c r="V737" s="160">
        <v>116800</v>
      </c>
      <c r="W737" s="163"/>
      <c r="X737" s="162">
        <v>86800</v>
      </c>
    </row>
    <row r="738" spans="1:24" ht="15" customHeight="1" x14ac:dyDescent="0.15">
      <c r="A738" s="164"/>
      <c r="B738" s="165"/>
      <c r="C738" s="166"/>
      <c r="D738" s="166"/>
      <c r="E738" s="166"/>
      <c r="F738" s="435"/>
      <c r="G738" s="634"/>
      <c r="H738" s="167"/>
      <c r="I738" s="168"/>
      <c r="J738" s="169"/>
      <c r="K738" s="170"/>
      <c r="L738" s="595"/>
      <c r="M738" s="596"/>
      <c r="N738" s="183" t="s">
        <v>1105</v>
      </c>
      <c r="O738" s="174"/>
      <c r="P738" s="175"/>
      <c r="Q738" s="176"/>
      <c r="R738" s="176"/>
      <c r="S738" s="176"/>
      <c r="T738" s="176"/>
      <c r="U738" s="177"/>
      <c r="V738" s="175"/>
      <c r="W738" s="178"/>
      <c r="X738" s="177"/>
    </row>
    <row r="739" spans="1:24" ht="15" customHeight="1" x14ac:dyDescent="0.15">
      <c r="A739" s="150">
        <v>11</v>
      </c>
      <c r="B739" s="151" t="s">
        <v>1111</v>
      </c>
      <c r="C739" s="152" t="s">
        <v>1114</v>
      </c>
      <c r="D739" s="152" t="s">
        <v>1115</v>
      </c>
      <c r="E739" s="152"/>
      <c r="F739" s="440" t="s">
        <v>1116</v>
      </c>
      <c r="G739" s="635"/>
      <c r="H739" s="154">
        <v>42037</v>
      </c>
      <c r="I739" s="179"/>
      <c r="J739" s="180"/>
      <c r="K739" s="181"/>
      <c r="L739" s="593">
        <v>20000</v>
      </c>
      <c r="M739" s="594">
        <v>10000</v>
      </c>
      <c r="N739" s="158">
        <v>-10000</v>
      </c>
      <c r="O739" s="159"/>
      <c r="P739" s="160">
        <v>10000</v>
      </c>
      <c r="Q739" s="161"/>
      <c r="R739" s="161">
        <v>12</v>
      </c>
      <c r="S739" s="161">
        <v>16</v>
      </c>
      <c r="T739" s="161">
        <v>2400</v>
      </c>
      <c r="U739" s="162"/>
      <c r="V739" s="160">
        <v>22400</v>
      </c>
      <c r="W739" s="163"/>
      <c r="X739" s="162">
        <v>12400</v>
      </c>
    </row>
    <row r="740" spans="1:24" ht="15" customHeight="1" x14ac:dyDescent="0.15">
      <c r="A740" s="164"/>
      <c r="B740" s="165"/>
      <c r="C740" s="166"/>
      <c r="D740" s="166"/>
      <c r="E740" s="166"/>
      <c r="F740" s="435"/>
      <c r="G740" s="634"/>
      <c r="H740" s="167"/>
      <c r="I740" s="168"/>
      <c r="J740" s="169"/>
      <c r="K740" s="170"/>
      <c r="L740" s="595"/>
      <c r="M740" s="596"/>
      <c r="N740" s="183" t="s">
        <v>1034</v>
      </c>
      <c r="O740" s="174"/>
      <c r="P740" s="175"/>
      <c r="Q740" s="176"/>
      <c r="R740" s="176"/>
      <c r="S740" s="176"/>
      <c r="T740" s="176"/>
      <c r="U740" s="177"/>
      <c r="V740" s="175"/>
      <c r="W740" s="178"/>
      <c r="X740" s="177"/>
    </row>
    <row r="741" spans="1:24" ht="15" customHeight="1" x14ac:dyDescent="0.15">
      <c r="A741" s="150">
        <v>11</v>
      </c>
      <c r="B741" s="151" t="s">
        <v>1111</v>
      </c>
      <c r="C741" s="152" t="s">
        <v>931</v>
      </c>
      <c r="D741" s="152" t="s">
        <v>990</v>
      </c>
      <c r="E741" s="152"/>
      <c r="F741" s="440" t="s">
        <v>1117</v>
      </c>
      <c r="G741" s="635">
        <v>41982</v>
      </c>
      <c r="H741" s="154">
        <v>41956</v>
      </c>
      <c r="I741" s="179" t="s">
        <v>968</v>
      </c>
      <c r="J741" s="246"/>
      <c r="K741" s="260"/>
      <c r="L741" s="593">
        <v>60000</v>
      </c>
      <c r="M741" s="594">
        <v>50000</v>
      </c>
      <c r="N741" s="158">
        <v>-50000</v>
      </c>
      <c r="O741" s="159"/>
      <c r="P741" s="160">
        <v>10000</v>
      </c>
      <c r="Q741" s="161"/>
      <c r="R741" s="161">
        <v>20</v>
      </c>
      <c r="S741" s="161"/>
      <c r="T741" s="161">
        <v>4000</v>
      </c>
      <c r="U741" s="162"/>
      <c r="V741" s="160">
        <v>64000</v>
      </c>
      <c r="W741" s="163"/>
      <c r="X741" s="162">
        <v>14000</v>
      </c>
    </row>
    <row r="742" spans="1:24" ht="15" customHeight="1" x14ac:dyDescent="0.15">
      <c r="A742" s="164"/>
      <c r="B742" s="165"/>
      <c r="C742" s="166"/>
      <c r="D742" s="166"/>
      <c r="E742" s="166"/>
      <c r="F742" s="435"/>
      <c r="G742" s="634"/>
      <c r="H742" s="167"/>
      <c r="I742" s="168"/>
      <c r="J742" s="169"/>
      <c r="K742" s="170"/>
      <c r="L742" s="595"/>
      <c r="M742" s="596"/>
      <c r="N742" s="183" t="s">
        <v>1105</v>
      </c>
      <c r="O742" s="174"/>
      <c r="P742" s="175"/>
      <c r="Q742" s="176"/>
      <c r="R742" s="176"/>
      <c r="S742" s="176"/>
      <c r="T742" s="176"/>
      <c r="U742" s="177"/>
      <c r="V742" s="175"/>
      <c r="W742" s="178"/>
      <c r="X742" s="177"/>
    </row>
    <row r="743" spans="1:24" ht="15" customHeight="1" x14ac:dyDescent="0.15">
      <c r="A743" s="150">
        <v>11</v>
      </c>
      <c r="B743" s="151" t="s">
        <v>1118</v>
      </c>
      <c r="C743" s="152" t="s">
        <v>940</v>
      </c>
      <c r="D743" s="152" t="s">
        <v>1018</v>
      </c>
      <c r="E743" s="152"/>
      <c r="F743" s="440" t="s">
        <v>1119</v>
      </c>
      <c r="G743" s="635">
        <v>41992</v>
      </c>
      <c r="H743" s="154">
        <v>41999</v>
      </c>
      <c r="I743" s="179"/>
      <c r="J743" s="180"/>
      <c r="K743" s="181"/>
      <c r="L743" s="593">
        <v>60000</v>
      </c>
      <c r="M743" s="594">
        <v>50000</v>
      </c>
      <c r="N743" s="158">
        <v>-50000</v>
      </c>
      <c r="O743" s="159"/>
      <c r="P743" s="160">
        <v>10000</v>
      </c>
      <c r="Q743" s="161"/>
      <c r="R743" s="161">
        <v>192</v>
      </c>
      <c r="S743" s="161">
        <v>192</v>
      </c>
      <c r="T743" s="161">
        <v>38400</v>
      </c>
      <c r="U743" s="162"/>
      <c r="V743" s="160">
        <v>98400</v>
      </c>
      <c r="W743" s="163"/>
      <c r="X743" s="162">
        <v>48400</v>
      </c>
    </row>
    <row r="744" spans="1:24" ht="15" customHeight="1" x14ac:dyDescent="0.15">
      <c r="A744" s="194"/>
      <c r="B744" s="214"/>
      <c r="C744" s="215"/>
      <c r="D744" s="215"/>
      <c r="E744" s="215"/>
      <c r="F744" s="441" t="s">
        <v>1120</v>
      </c>
      <c r="G744" s="636"/>
      <c r="H744" s="187"/>
      <c r="I744" s="223"/>
      <c r="J744" s="229"/>
      <c r="K744" s="224"/>
      <c r="L744" s="599"/>
      <c r="M744" s="600"/>
      <c r="N744" s="185" t="s">
        <v>1034</v>
      </c>
      <c r="O744" s="193"/>
      <c r="P744" s="198"/>
      <c r="Q744" s="196"/>
      <c r="R744" s="196"/>
      <c r="S744" s="196"/>
      <c r="T744" s="196"/>
      <c r="U744" s="197"/>
      <c r="V744" s="198"/>
      <c r="W744" s="199"/>
      <c r="X744" s="197"/>
    </row>
    <row r="745" spans="1:24" ht="15" customHeight="1" x14ac:dyDescent="0.15">
      <c r="A745" s="164"/>
      <c r="B745" s="165"/>
      <c r="C745" s="166"/>
      <c r="D745" s="166"/>
      <c r="E745" s="166"/>
      <c r="F745" s="435" t="s">
        <v>1121</v>
      </c>
      <c r="G745" s="634"/>
      <c r="H745" s="167"/>
      <c r="I745" s="168"/>
      <c r="J745" s="169"/>
      <c r="K745" s="170"/>
      <c r="L745" s="595"/>
      <c r="M745" s="596"/>
      <c r="N745" s="183"/>
      <c r="O745" s="174"/>
      <c r="P745" s="175"/>
      <c r="Q745" s="176"/>
      <c r="R745" s="176"/>
      <c r="S745" s="176"/>
      <c r="T745" s="176"/>
      <c r="U745" s="177"/>
      <c r="V745" s="175"/>
      <c r="W745" s="178"/>
      <c r="X745" s="177"/>
    </row>
    <row r="746" spans="1:24" s="308" customFormat="1" ht="15" customHeight="1" x14ac:dyDescent="0.15">
      <c r="A746" s="150">
        <v>12</v>
      </c>
      <c r="B746" s="151">
        <v>7</v>
      </c>
      <c r="C746" s="152" t="s">
        <v>1122</v>
      </c>
      <c r="D746" s="152" t="s">
        <v>64</v>
      </c>
      <c r="E746" s="152"/>
      <c r="F746" s="440" t="s">
        <v>1123</v>
      </c>
      <c r="G746" s="635"/>
      <c r="H746" s="154">
        <v>41850</v>
      </c>
      <c r="I746" s="179" t="s">
        <v>968</v>
      </c>
      <c r="J746" s="180" t="s">
        <v>968</v>
      </c>
      <c r="K746" s="181" t="s">
        <v>1124</v>
      </c>
      <c r="L746" s="593" t="s">
        <v>1125</v>
      </c>
      <c r="M746" s="594"/>
      <c r="N746" s="158"/>
      <c r="O746" s="159"/>
      <c r="P746" s="160">
        <v>10000</v>
      </c>
      <c r="Q746" s="161"/>
      <c r="R746" s="161"/>
      <c r="S746" s="161">
        <v>153</v>
      </c>
      <c r="T746" s="161"/>
      <c r="U746" s="162"/>
      <c r="V746" s="160">
        <v>9676</v>
      </c>
      <c r="W746" s="163">
        <v>324</v>
      </c>
      <c r="X746" s="162">
        <v>10000</v>
      </c>
    </row>
    <row r="747" spans="1:24" s="308" customFormat="1" ht="15" customHeight="1" x14ac:dyDescent="0.15">
      <c r="A747" s="164"/>
      <c r="B747" s="165"/>
      <c r="C747" s="166"/>
      <c r="D747" s="166"/>
      <c r="E747" s="166"/>
      <c r="F747" s="435"/>
      <c r="G747" s="634"/>
      <c r="H747" s="226"/>
      <c r="I747" s="168"/>
      <c r="J747" s="169"/>
      <c r="K747" s="170"/>
      <c r="L747" s="595"/>
      <c r="M747" s="596"/>
      <c r="N747" s="183"/>
      <c r="O747" s="174"/>
      <c r="P747" s="175"/>
      <c r="Q747" s="176"/>
      <c r="R747" s="176"/>
      <c r="S747" s="176"/>
      <c r="T747" s="176"/>
      <c r="U747" s="177"/>
      <c r="V747" s="175"/>
      <c r="W747" s="178"/>
      <c r="X747" s="177"/>
    </row>
    <row r="748" spans="1:24" ht="15" customHeight="1" x14ac:dyDescent="0.15">
      <c r="A748" s="150">
        <v>12</v>
      </c>
      <c r="B748" s="151">
        <v>14</v>
      </c>
      <c r="C748" s="152" t="s">
        <v>989</v>
      </c>
      <c r="D748" s="152"/>
      <c r="E748" s="152"/>
      <c r="F748" s="440" t="s">
        <v>1126</v>
      </c>
      <c r="G748" s="635"/>
      <c r="H748" s="154">
        <v>41997</v>
      </c>
      <c r="I748" s="245"/>
      <c r="J748" s="246"/>
      <c r="K748" s="260"/>
      <c r="L748" s="593">
        <v>20000</v>
      </c>
      <c r="M748" s="594">
        <v>10000</v>
      </c>
      <c r="N748" s="158">
        <v>-10000</v>
      </c>
      <c r="O748" s="159"/>
      <c r="P748" s="160">
        <v>10000</v>
      </c>
      <c r="Q748" s="161"/>
      <c r="R748" s="161">
        <v>12</v>
      </c>
      <c r="S748" s="161"/>
      <c r="T748" s="161">
        <v>2400</v>
      </c>
      <c r="U748" s="162"/>
      <c r="V748" s="160">
        <v>22400</v>
      </c>
      <c r="W748" s="163"/>
      <c r="X748" s="162">
        <v>12400</v>
      </c>
    </row>
    <row r="749" spans="1:24" ht="15" customHeight="1" x14ac:dyDescent="0.15">
      <c r="A749" s="164"/>
      <c r="B749" s="165"/>
      <c r="C749" s="166"/>
      <c r="D749" s="166"/>
      <c r="E749" s="166"/>
      <c r="F749" s="435"/>
      <c r="G749" s="634"/>
      <c r="H749" s="167"/>
      <c r="I749" s="168"/>
      <c r="J749" s="169"/>
      <c r="K749" s="170"/>
      <c r="L749" s="595"/>
      <c r="M749" s="596"/>
      <c r="N749" s="183" t="s">
        <v>1034</v>
      </c>
      <c r="O749" s="174"/>
      <c r="P749" s="175"/>
      <c r="Q749" s="176"/>
      <c r="R749" s="176"/>
      <c r="S749" s="176"/>
      <c r="T749" s="176"/>
      <c r="U749" s="177"/>
      <c r="V749" s="175"/>
      <c r="W749" s="178"/>
      <c r="X749" s="177"/>
    </row>
    <row r="750" spans="1:24" ht="15" customHeight="1" x14ac:dyDescent="0.15">
      <c r="A750" s="194"/>
      <c r="B750" s="214"/>
      <c r="C750" s="215" t="s">
        <v>931</v>
      </c>
      <c r="D750" s="215" t="s">
        <v>990</v>
      </c>
      <c r="E750" s="215"/>
      <c r="F750" s="448" t="s">
        <v>1127</v>
      </c>
      <c r="G750" s="636"/>
      <c r="H750" s="187"/>
      <c r="I750" s="223"/>
      <c r="J750" s="229"/>
      <c r="K750" s="224"/>
      <c r="L750" s="599"/>
      <c r="M750" s="600"/>
      <c r="N750" s="185"/>
      <c r="O750" s="193"/>
      <c r="P750" s="198"/>
      <c r="Q750" s="196"/>
      <c r="R750" s="196"/>
      <c r="S750" s="196"/>
      <c r="T750" s="196"/>
      <c r="U750" s="197"/>
      <c r="V750" s="198"/>
      <c r="W750" s="199"/>
      <c r="X750" s="197"/>
    </row>
    <row r="751" spans="1:24" ht="15" customHeight="1" x14ac:dyDescent="0.15">
      <c r="A751" s="194"/>
      <c r="B751" s="214"/>
      <c r="C751" s="215"/>
      <c r="D751" s="215"/>
      <c r="E751" s="215"/>
      <c r="F751" s="448"/>
      <c r="G751" s="636"/>
      <c r="H751" s="187"/>
      <c r="I751" s="168"/>
      <c r="J751" s="169"/>
      <c r="K751" s="224"/>
      <c r="L751" s="599"/>
      <c r="M751" s="600"/>
      <c r="N751" s="183"/>
      <c r="O751" s="193"/>
      <c r="P751" s="198"/>
      <c r="Q751" s="196"/>
      <c r="R751" s="196"/>
      <c r="S751" s="196"/>
      <c r="T751" s="196"/>
      <c r="U751" s="197"/>
      <c r="V751" s="198"/>
      <c r="W751" s="199"/>
      <c r="X751" s="197"/>
    </row>
    <row r="752" spans="1:24" ht="15" customHeight="1" x14ac:dyDescent="0.15">
      <c r="A752" s="150"/>
      <c r="B752" s="151"/>
      <c r="C752" s="152" t="s">
        <v>931</v>
      </c>
      <c r="D752" s="152" t="s">
        <v>89</v>
      </c>
      <c r="E752" s="152"/>
      <c r="F752" s="440" t="s">
        <v>1128</v>
      </c>
      <c r="G752" s="635"/>
      <c r="H752" s="154">
        <v>41789</v>
      </c>
      <c r="I752" s="179"/>
      <c r="J752" s="229"/>
      <c r="K752" s="181" t="s">
        <v>1129</v>
      </c>
      <c r="L752" s="593">
        <v>20000</v>
      </c>
      <c r="M752" s="594">
        <v>10000</v>
      </c>
      <c r="N752" s="158">
        <v>-10000</v>
      </c>
      <c r="O752" s="159"/>
      <c r="P752" s="160">
        <v>10000</v>
      </c>
      <c r="Q752" s="161"/>
      <c r="R752" s="161">
        <v>10</v>
      </c>
      <c r="S752" s="161"/>
      <c r="T752" s="161">
        <v>2000</v>
      </c>
      <c r="U752" s="162"/>
      <c r="V752" s="160">
        <v>22000</v>
      </c>
      <c r="W752" s="163"/>
      <c r="X752" s="162">
        <v>12000</v>
      </c>
    </row>
    <row r="753" spans="1:24" ht="15" customHeight="1" x14ac:dyDescent="0.15">
      <c r="A753" s="164"/>
      <c r="B753" s="165"/>
      <c r="C753" s="166"/>
      <c r="D753" s="166"/>
      <c r="E753" s="166"/>
      <c r="F753" s="435"/>
      <c r="G753" s="634"/>
      <c r="H753" s="167"/>
      <c r="I753" s="168"/>
      <c r="J753" s="169"/>
      <c r="K753" s="170"/>
      <c r="L753" s="595"/>
      <c r="M753" s="596"/>
      <c r="N753" s="183" t="s">
        <v>1130</v>
      </c>
      <c r="O753" s="174"/>
      <c r="P753" s="175"/>
      <c r="Q753" s="176"/>
      <c r="R753" s="176"/>
      <c r="S753" s="176"/>
      <c r="T753" s="176"/>
      <c r="U753" s="177"/>
      <c r="V753" s="175"/>
      <c r="W753" s="178"/>
      <c r="X753" s="177"/>
    </row>
    <row r="754" spans="1:24" ht="15" customHeight="1" x14ac:dyDescent="0.15">
      <c r="A754" s="150"/>
      <c r="B754" s="151"/>
      <c r="C754" s="152" t="s">
        <v>989</v>
      </c>
      <c r="D754" s="152" t="s">
        <v>1112</v>
      </c>
      <c r="E754" s="152"/>
      <c r="F754" s="449" t="s">
        <v>1131</v>
      </c>
      <c r="G754" s="635"/>
      <c r="H754" s="154"/>
      <c r="I754" s="179"/>
      <c r="J754" s="229"/>
      <c r="K754" s="224"/>
      <c r="L754" s="593"/>
      <c r="M754" s="594"/>
      <c r="N754" s="158"/>
      <c r="O754" s="159"/>
      <c r="P754" s="160"/>
      <c r="Q754" s="161"/>
      <c r="R754" s="161"/>
      <c r="S754" s="161"/>
      <c r="T754" s="161"/>
      <c r="U754" s="162"/>
      <c r="V754" s="160"/>
      <c r="W754" s="163"/>
      <c r="X754" s="162"/>
    </row>
    <row r="755" spans="1:24" ht="15" customHeight="1" x14ac:dyDescent="0.15">
      <c r="A755" s="164"/>
      <c r="B755" s="165"/>
      <c r="C755" s="166"/>
      <c r="D755" s="166"/>
      <c r="E755" s="166"/>
      <c r="F755" s="450"/>
      <c r="G755" s="634"/>
      <c r="H755" s="167"/>
      <c r="I755" s="168"/>
      <c r="J755" s="169"/>
      <c r="K755" s="170"/>
      <c r="L755" s="595"/>
      <c r="M755" s="596"/>
      <c r="N755" s="183"/>
      <c r="O755" s="174"/>
      <c r="P755" s="175"/>
      <c r="Q755" s="176"/>
      <c r="R755" s="176"/>
      <c r="S755" s="176"/>
      <c r="T755" s="176"/>
      <c r="U755" s="177"/>
      <c r="V755" s="175"/>
      <c r="W755" s="178"/>
      <c r="X755" s="177"/>
    </row>
    <row r="756" spans="1:24" ht="15" customHeight="1" x14ac:dyDescent="0.15">
      <c r="A756" s="150"/>
      <c r="B756" s="151"/>
      <c r="C756" s="152"/>
      <c r="D756" s="152" t="s">
        <v>99</v>
      </c>
      <c r="E756" s="152"/>
      <c r="F756" s="449" t="s">
        <v>1132</v>
      </c>
      <c r="G756" s="635"/>
      <c r="H756" s="154"/>
      <c r="I756" s="179"/>
      <c r="J756" s="229"/>
      <c r="K756" s="221"/>
      <c r="L756" s="593"/>
      <c r="M756" s="594"/>
      <c r="N756" s="158"/>
      <c r="O756" s="159"/>
      <c r="P756" s="160"/>
      <c r="Q756" s="161"/>
      <c r="R756" s="161"/>
      <c r="S756" s="161"/>
      <c r="T756" s="161"/>
      <c r="U756" s="162"/>
      <c r="V756" s="160"/>
      <c r="W756" s="163"/>
      <c r="X756" s="162"/>
    </row>
    <row r="757" spans="1:24" ht="15" customHeight="1" x14ac:dyDescent="0.15">
      <c r="A757" s="164"/>
      <c r="B757" s="165"/>
      <c r="C757" s="166"/>
      <c r="D757" s="166"/>
      <c r="E757" s="166"/>
      <c r="F757" s="450"/>
      <c r="G757" s="634"/>
      <c r="H757" s="167"/>
      <c r="I757" s="168"/>
      <c r="J757" s="169"/>
      <c r="K757" s="226"/>
      <c r="L757" s="595"/>
      <c r="M757" s="596"/>
      <c r="N757" s="183"/>
      <c r="O757" s="174"/>
      <c r="P757" s="175"/>
      <c r="Q757" s="176"/>
      <c r="R757" s="176"/>
      <c r="S757" s="176"/>
      <c r="T757" s="176"/>
      <c r="U757" s="177"/>
      <c r="V757" s="175"/>
      <c r="W757" s="178"/>
      <c r="X757" s="177"/>
    </row>
    <row r="758" spans="1:24" ht="15" customHeight="1" x14ac:dyDescent="0.15">
      <c r="A758" s="150">
        <v>10</v>
      </c>
      <c r="B758" s="151" t="s">
        <v>1133</v>
      </c>
      <c r="C758" s="152"/>
      <c r="D758" s="152" t="s">
        <v>990</v>
      </c>
      <c r="E758" s="152"/>
      <c r="F758" s="440" t="s">
        <v>1134</v>
      </c>
      <c r="G758" s="635">
        <v>41962</v>
      </c>
      <c r="H758" s="154">
        <v>41939</v>
      </c>
      <c r="I758" s="179" t="s">
        <v>968</v>
      </c>
      <c r="J758" s="180" t="s">
        <v>968</v>
      </c>
      <c r="K758" s="181" t="s">
        <v>1135</v>
      </c>
      <c r="L758" s="593">
        <v>30000</v>
      </c>
      <c r="M758" s="594">
        <v>30000</v>
      </c>
      <c r="N758" s="185">
        <v>-30000</v>
      </c>
      <c r="O758" s="159"/>
      <c r="P758" s="160"/>
      <c r="Q758" s="161"/>
      <c r="R758" s="161"/>
      <c r="S758" s="161"/>
      <c r="T758" s="161"/>
      <c r="U758" s="162"/>
      <c r="V758" s="160">
        <v>30000</v>
      </c>
      <c r="W758" s="163"/>
      <c r="X758" s="162">
        <v>0</v>
      </c>
    </row>
    <row r="759" spans="1:24" ht="15" customHeight="1" x14ac:dyDescent="0.15">
      <c r="A759" s="164"/>
      <c r="B759" s="165"/>
      <c r="C759" s="166"/>
      <c r="D759" s="166"/>
      <c r="E759" s="166"/>
      <c r="F759" s="435">
        <v>30000</v>
      </c>
      <c r="G759" s="634"/>
      <c r="H759" s="167"/>
      <c r="I759" s="168"/>
      <c r="J759" s="169"/>
      <c r="K759" s="170" t="s">
        <v>1136</v>
      </c>
      <c r="L759" s="595"/>
      <c r="M759" s="596"/>
      <c r="N759" s="183" t="s">
        <v>1098</v>
      </c>
      <c r="O759" s="174"/>
      <c r="P759" s="230"/>
      <c r="Q759" s="172"/>
      <c r="R759" s="176"/>
      <c r="S759" s="176"/>
      <c r="T759" s="176"/>
      <c r="U759" s="177"/>
      <c r="V759" s="175"/>
      <c r="W759" s="178"/>
      <c r="X759" s="177"/>
    </row>
    <row r="760" spans="1:24" ht="15" customHeight="1" x14ac:dyDescent="0.15">
      <c r="A760" s="150"/>
      <c r="B760" s="151"/>
      <c r="C760" s="152"/>
      <c r="D760" s="152"/>
      <c r="E760" s="152"/>
      <c r="F760" s="440" t="s">
        <v>1137</v>
      </c>
      <c r="G760" s="642"/>
      <c r="H760" s="231"/>
      <c r="I760" s="179"/>
      <c r="J760" s="180"/>
      <c r="K760" s="181" t="s">
        <v>1135</v>
      </c>
      <c r="L760" s="593">
        <v>10000</v>
      </c>
      <c r="M760" s="594"/>
      <c r="N760" s="158"/>
      <c r="O760" s="159"/>
      <c r="P760" s="160"/>
      <c r="Q760" s="161"/>
      <c r="R760" s="161"/>
      <c r="S760" s="161"/>
      <c r="T760" s="161"/>
      <c r="U760" s="162"/>
      <c r="V760" s="160"/>
      <c r="W760" s="163"/>
      <c r="X760" s="162"/>
    </row>
    <row r="761" spans="1:24" ht="15" customHeight="1" thickBot="1" x14ac:dyDescent="0.2">
      <c r="A761" s="232"/>
      <c r="B761" s="233"/>
      <c r="C761" s="234"/>
      <c r="D761" s="234"/>
      <c r="E761" s="234"/>
      <c r="F761" s="442">
        <v>10000</v>
      </c>
      <c r="G761" s="639"/>
      <c r="H761" s="235"/>
      <c r="I761" s="236"/>
      <c r="J761" s="237"/>
      <c r="K761" s="238"/>
      <c r="L761" s="603"/>
      <c r="M761" s="604"/>
      <c r="N761" s="239"/>
      <c r="O761" s="240"/>
      <c r="P761" s="241"/>
      <c r="Q761" s="242"/>
      <c r="R761" s="242"/>
      <c r="S761" s="242"/>
      <c r="T761" s="242"/>
      <c r="U761" s="243"/>
      <c r="V761" s="241"/>
      <c r="W761" s="244"/>
      <c r="X761" s="243"/>
    </row>
    <row r="762" spans="1:24" ht="15" customHeight="1" thickTop="1" x14ac:dyDescent="0.15">
      <c r="A762" s="1256" t="s">
        <v>1138</v>
      </c>
      <c r="B762" s="1252"/>
      <c r="C762" s="1257" t="s">
        <v>899</v>
      </c>
      <c r="D762" s="1258" t="s">
        <v>900</v>
      </c>
      <c r="E762" s="152"/>
      <c r="F762" s="1261" t="s">
        <v>901</v>
      </c>
      <c r="G762" s="1264" t="s">
        <v>902</v>
      </c>
      <c r="H762" s="1267" t="s">
        <v>903</v>
      </c>
      <c r="I762" s="134"/>
      <c r="J762" s="135"/>
      <c r="K762" s="1253" t="s">
        <v>904</v>
      </c>
      <c r="L762" s="1279" t="s">
        <v>905</v>
      </c>
      <c r="M762" s="607"/>
      <c r="N762" s="267">
        <f>M764+N764+N846</f>
        <v>0</v>
      </c>
      <c r="O762" s="1281" t="s">
        <v>907</v>
      </c>
      <c r="P762" s="1283" t="s">
        <v>908</v>
      </c>
      <c r="Q762" s="1285" t="s">
        <v>909</v>
      </c>
      <c r="R762" s="1292" t="s">
        <v>910</v>
      </c>
      <c r="S762" s="138" t="s">
        <v>910</v>
      </c>
      <c r="T762" s="1292" t="s">
        <v>911</v>
      </c>
      <c r="U762" s="1293" t="s">
        <v>912</v>
      </c>
      <c r="V762" s="1283" t="s">
        <v>913</v>
      </c>
      <c r="W762" s="1274" t="s">
        <v>914</v>
      </c>
      <c r="X762" s="1276" t="s">
        <v>915</v>
      </c>
    </row>
    <row r="763" spans="1:24" ht="15" customHeight="1" x14ac:dyDescent="0.15">
      <c r="A763" s="1257" t="s">
        <v>916</v>
      </c>
      <c r="B763" s="1278" t="s">
        <v>917</v>
      </c>
      <c r="C763" s="1221"/>
      <c r="D763" s="1259"/>
      <c r="E763" s="215"/>
      <c r="F763" s="1262"/>
      <c r="G763" s="1265"/>
      <c r="H763" s="1268"/>
      <c r="I763" s="139" t="s">
        <v>918</v>
      </c>
      <c r="J763" s="140" t="s">
        <v>919</v>
      </c>
      <c r="K763" s="1254"/>
      <c r="L763" s="1280"/>
      <c r="M763" s="591" t="s">
        <v>920</v>
      </c>
      <c r="N763" s="143" t="s">
        <v>921</v>
      </c>
      <c r="O763" s="1282"/>
      <c r="P763" s="1284"/>
      <c r="Q763" s="1286"/>
      <c r="R763" s="1289"/>
      <c r="S763" s="142" t="s">
        <v>922</v>
      </c>
      <c r="T763" s="1289"/>
      <c r="U763" s="1290"/>
      <c r="V763" s="1284"/>
      <c r="W763" s="1275"/>
      <c r="X763" s="1277"/>
    </row>
    <row r="764" spans="1:24" ht="15" customHeight="1" thickBot="1" x14ac:dyDescent="0.2">
      <c r="A764" s="1222"/>
      <c r="B764" s="1224"/>
      <c r="C764" s="1222"/>
      <c r="D764" s="1260"/>
      <c r="E764" s="202"/>
      <c r="F764" s="1263"/>
      <c r="G764" s="1266"/>
      <c r="H764" s="1269"/>
      <c r="I764" s="146" t="s">
        <v>923</v>
      </c>
      <c r="J764" s="147" t="s">
        <v>924</v>
      </c>
      <c r="K764" s="1255"/>
      <c r="L764" s="592">
        <f>SUM(L765:L845)</f>
        <v>1159000</v>
      </c>
      <c r="M764" s="592">
        <f>SUM(M765:M845)</f>
        <v>849000</v>
      </c>
      <c r="N764" s="148">
        <f t="shared" ref="N764:X764" si="10">SUM(N765:N845)</f>
        <v>-849000</v>
      </c>
      <c r="O764" s="149">
        <f>SUM(O765:O845)</f>
        <v>0</v>
      </c>
      <c r="P764" s="148">
        <f t="shared" si="10"/>
        <v>280000</v>
      </c>
      <c r="Q764" s="148">
        <f t="shared" si="10"/>
        <v>0</v>
      </c>
      <c r="R764" s="148">
        <f t="shared" si="10"/>
        <v>3521</v>
      </c>
      <c r="S764" s="148">
        <f t="shared" si="10"/>
        <v>3782</v>
      </c>
      <c r="T764" s="148">
        <f t="shared" si="10"/>
        <v>704200</v>
      </c>
      <c r="U764" s="149">
        <f t="shared" si="10"/>
        <v>0</v>
      </c>
      <c r="V764" s="148">
        <f t="shared" si="10"/>
        <v>1833200</v>
      </c>
      <c r="W764" s="148">
        <f t="shared" si="10"/>
        <v>0</v>
      </c>
      <c r="X764" s="149">
        <f t="shared" si="10"/>
        <v>1024200</v>
      </c>
    </row>
    <row r="765" spans="1:24" ht="15" customHeight="1" x14ac:dyDescent="0.15">
      <c r="A765" s="271">
        <v>2</v>
      </c>
      <c r="B765" s="151" t="s">
        <v>1139</v>
      </c>
      <c r="C765" s="152" t="s">
        <v>931</v>
      </c>
      <c r="D765" s="152" t="s">
        <v>998</v>
      </c>
      <c r="E765" s="152"/>
      <c r="F765" s="440" t="s">
        <v>1140</v>
      </c>
      <c r="G765" s="635">
        <v>41336</v>
      </c>
      <c r="H765" s="154">
        <v>41691</v>
      </c>
      <c r="I765" s="155" t="s">
        <v>1141</v>
      </c>
      <c r="J765" s="156" t="s">
        <v>1141</v>
      </c>
      <c r="K765" s="157" t="s">
        <v>1142</v>
      </c>
      <c r="L765" s="593">
        <v>20000</v>
      </c>
      <c r="M765" s="594"/>
      <c r="N765" s="158"/>
      <c r="O765" s="159"/>
      <c r="P765" s="160">
        <v>10000</v>
      </c>
      <c r="Q765" s="161"/>
      <c r="R765" s="161"/>
      <c r="S765" s="161">
        <v>56</v>
      </c>
      <c r="T765" s="161"/>
      <c r="U765" s="162"/>
      <c r="V765" s="160">
        <v>10000</v>
      </c>
      <c r="W765" s="163"/>
      <c r="X765" s="162">
        <v>10000</v>
      </c>
    </row>
    <row r="766" spans="1:24" ht="15" customHeight="1" x14ac:dyDescent="0.15">
      <c r="A766" s="164"/>
      <c r="B766" s="165"/>
      <c r="C766" s="166"/>
      <c r="D766" s="166"/>
      <c r="E766" s="166"/>
      <c r="F766" s="435"/>
      <c r="G766" s="634"/>
      <c r="H766" s="167"/>
      <c r="I766" s="168"/>
      <c r="J766" s="169"/>
      <c r="K766" s="170" t="s">
        <v>1143</v>
      </c>
      <c r="L766" s="595"/>
      <c r="M766" s="596"/>
      <c r="N766" s="173"/>
      <c r="O766" s="174"/>
      <c r="P766" s="175"/>
      <c r="Q766" s="176"/>
      <c r="R766" s="176"/>
      <c r="S766" s="176"/>
      <c r="T766" s="176"/>
      <c r="U766" s="177"/>
      <c r="V766" s="175"/>
      <c r="W766" s="178"/>
      <c r="X766" s="177"/>
    </row>
    <row r="767" spans="1:24" ht="15" customHeight="1" x14ac:dyDescent="0.15">
      <c r="A767" s="150">
        <v>2</v>
      </c>
      <c r="B767" s="151" t="s">
        <v>1144</v>
      </c>
      <c r="C767" s="152" t="s">
        <v>931</v>
      </c>
      <c r="D767" s="152" t="s">
        <v>1145</v>
      </c>
      <c r="E767" s="152"/>
      <c r="F767" s="440" t="s">
        <v>1146</v>
      </c>
      <c r="G767" s="635">
        <v>41343</v>
      </c>
      <c r="H767" s="154">
        <v>41344</v>
      </c>
      <c r="I767" s="179" t="s">
        <v>1147</v>
      </c>
      <c r="J767" s="180" t="s">
        <v>1148</v>
      </c>
      <c r="K767" s="181"/>
      <c r="L767" s="593">
        <v>40000</v>
      </c>
      <c r="M767" s="594">
        <v>30000</v>
      </c>
      <c r="N767" s="158">
        <v>-30000</v>
      </c>
      <c r="O767" s="159"/>
      <c r="P767" s="160">
        <v>10000</v>
      </c>
      <c r="Q767" s="161"/>
      <c r="R767" s="161">
        <v>48</v>
      </c>
      <c r="S767" s="161">
        <v>48</v>
      </c>
      <c r="T767" s="161">
        <v>9600</v>
      </c>
      <c r="U767" s="162"/>
      <c r="V767" s="160">
        <v>49600</v>
      </c>
      <c r="W767" s="163"/>
      <c r="X767" s="162">
        <v>19600</v>
      </c>
    </row>
    <row r="768" spans="1:24" ht="15" customHeight="1" x14ac:dyDescent="0.15">
      <c r="A768" s="164"/>
      <c r="B768" s="165"/>
      <c r="C768" s="166"/>
      <c r="D768" s="166"/>
      <c r="E768" s="166"/>
      <c r="F768" s="435"/>
      <c r="G768" s="634"/>
      <c r="H768" s="167"/>
      <c r="I768" s="168"/>
      <c r="J768" s="169"/>
      <c r="K768" s="170"/>
      <c r="L768" s="605"/>
      <c r="M768" s="596"/>
      <c r="N768" s="183" t="s">
        <v>1149</v>
      </c>
      <c r="O768" s="174"/>
      <c r="P768" s="175"/>
      <c r="Q768" s="176"/>
      <c r="R768" s="176"/>
      <c r="S768" s="176"/>
      <c r="T768" s="176"/>
      <c r="U768" s="177"/>
      <c r="V768" s="175"/>
      <c r="W768" s="178"/>
      <c r="X768" s="177"/>
    </row>
    <row r="769" spans="1:24" s="308" customFormat="1" ht="15" customHeight="1" x14ac:dyDescent="0.15">
      <c r="A769" s="150">
        <v>2</v>
      </c>
      <c r="B769" s="151">
        <v>17</v>
      </c>
      <c r="C769" s="152" t="s">
        <v>1041</v>
      </c>
      <c r="D769" s="152" t="s">
        <v>935</v>
      </c>
      <c r="E769" s="152"/>
      <c r="F769" s="440" t="s">
        <v>1150</v>
      </c>
      <c r="G769" s="635">
        <v>41350</v>
      </c>
      <c r="H769" s="154">
        <v>41339</v>
      </c>
      <c r="I769" s="179" t="s">
        <v>1147</v>
      </c>
      <c r="J769" s="180" t="s">
        <v>1147</v>
      </c>
      <c r="K769" s="181"/>
      <c r="L769" s="593">
        <v>20000</v>
      </c>
      <c r="M769" s="594">
        <v>10000</v>
      </c>
      <c r="N769" s="185">
        <v>-10000</v>
      </c>
      <c r="O769" s="159"/>
      <c r="P769" s="160">
        <v>10000</v>
      </c>
      <c r="Q769" s="161"/>
      <c r="R769" s="161">
        <v>247</v>
      </c>
      <c r="S769" s="161">
        <v>218</v>
      </c>
      <c r="T769" s="161">
        <v>49400</v>
      </c>
      <c r="U769" s="162"/>
      <c r="V769" s="160">
        <v>69400</v>
      </c>
      <c r="W769" s="163"/>
      <c r="X769" s="162">
        <v>59400</v>
      </c>
    </row>
    <row r="770" spans="1:24" s="308" customFormat="1" ht="15" customHeight="1" x14ac:dyDescent="0.15">
      <c r="A770" s="164"/>
      <c r="B770" s="165"/>
      <c r="C770" s="166"/>
      <c r="D770" s="166" t="s">
        <v>938</v>
      </c>
      <c r="E770" s="166"/>
      <c r="F770" s="435"/>
      <c r="G770" s="634"/>
      <c r="H770" s="167"/>
      <c r="I770" s="168"/>
      <c r="J770" s="169"/>
      <c r="K770" s="170"/>
      <c r="L770" s="595"/>
      <c r="M770" s="596"/>
      <c r="N770" s="183" t="s">
        <v>1149</v>
      </c>
      <c r="O770" s="174"/>
      <c r="P770" s="175"/>
      <c r="Q770" s="176"/>
      <c r="R770" s="176"/>
      <c r="S770" s="176"/>
      <c r="T770" s="176"/>
      <c r="U770" s="177"/>
      <c r="V770" s="175"/>
      <c r="W770" s="178"/>
      <c r="X770" s="177"/>
    </row>
    <row r="771" spans="1:24" ht="15" customHeight="1" x14ac:dyDescent="0.15">
      <c r="A771" s="150">
        <v>3</v>
      </c>
      <c r="B771" s="151">
        <v>17</v>
      </c>
      <c r="C771" s="152" t="s">
        <v>940</v>
      </c>
      <c r="D771" s="152" t="s">
        <v>998</v>
      </c>
      <c r="E771" s="152"/>
      <c r="F771" s="440" t="s">
        <v>1151</v>
      </c>
      <c r="G771" s="635">
        <v>41364</v>
      </c>
      <c r="H771" s="154">
        <v>41632</v>
      </c>
      <c r="I771" s="179"/>
      <c r="J771" s="180" t="s">
        <v>1147</v>
      </c>
      <c r="K771" s="181"/>
      <c r="L771" s="593">
        <v>60000</v>
      </c>
      <c r="M771" s="594">
        <v>50000</v>
      </c>
      <c r="N771" s="185">
        <v>-50000</v>
      </c>
      <c r="O771" s="159"/>
      <c r="P771" s="186">
        <v>10000</v>
      </c>
      <c r="Q771" s="138"/>
      <c r="R771" s="161">
        <v>128</v>
      </c>
      <c r="S771" s="161">
        <v>128</v>
      </c>
      <c r="T771" s="161">
        <v>25600</v>
      </c>
      <c r="U771" s="162"/>
      <c r="V771" s="160">
        <v>85600</v>
      </c>
      <c r="W771" s="163"/>
      <c r="X771" s="162">
        <v>35600</v>
      </c>
    </row>
    <row r="772" spans="1:24" ht="15" customHeight="1" x14ac:dyDescent="0.15">
      <c r="A772" s="164"/>
      <c r="B772" s="165"/>
      <c r="C772" s="166"/>
      <c r="D772" s="166"/>
      <c r="E772" s="166"/>
      <c r="F772" s="435" t="s">
        <v>1152</v>
      </c>
      <c r="G772" s="636"/>
      <c r="H772" s="187"/>
      <c r="I772" s="168"/>
      <c r="J772" s="169"/>
      <c r="K772" s="170"/>
      <c r="L772" s="595"/>
      <c r="M772" s="606"/>
      <c r="N772" s="183" t="s">
        <v>1153</v>
      </c>
      <c r="O772" s="174"/>
      <c r="P772" s="175"/>
      <c r="Q772" s="176"/>
      <c r="R772" s="176"/>
      <c r="S772" s="176"/>
      <c r="T772" s="176"/>
      <c r="U772" s="177"/>
      <c r="V772" s="175"/>
      <c r="W772" s="178"/>
      <c r="X772" s="177"/>
    </row>
    <row r="773" spans="1:24" s="308" customFormat="1" ht="15" customHeight="1" x14ac:dyDescent="0.15">
      <c r="A773" s="247">
        <v>3</v>
      </c>
      <c r="B773" s="248">
        <v>24</v>
      </c>
      <c r="C773" s="215" t="s">
        <v>931</v>
      </c>
      <c r="D773" s="215" t="s">
        <v>1154</v>
      </c>
      <c r="E773" s="215"/>
      <c r="F773" s="443" t="s">
        <v>1155</v>
      </c>
      <c r="G773" s="1287" t="s">
        <v>946</v>
      </c>
      <c r="H773" s="1288"/>
      <c r="I773" s="249"/>
      <c r="J773" s="250"/>
      <c r="K773" s="251"/>
      <c r="L773" s="599">
        <v>0</v>
      </c>
      <c r="M773" s="600"/>
      <c r="N773" s="185"/>
      <c r="O773" s="193"/>
      <c r="P773" s="194"/>
      <c r="Q773" s="195"/>
      <c r="R773" s="196"/>
      <c r="S773" s="196"/>
      <c r="T773" s="196"/>
      <c r="U773" s="197"/>
      <c r="V773" s="198"/>
      <c r="W773" s="199"/>
      <c r="X773" s="197"/>
    </row>
    <row r="774" spans="1:24" s="308" customFormat="1" ht="15" customHeight="1" thickBot="1" x14ac:dyDescent="0.2">
      <c r="A774" s="200"/>
      <c r="B774" s="201"/>
      <c r="C774" s="202"/>
      <c r="D774" s="202"/>
      <c r="E774" s="202"/>
      <c r="F774" s="444"/>
      <c r="G774" s="640"/>
      <c r="H774" s="252"/>
      <c r="I774" s="204"/>
      <c r="J774" s="205"/>
      <c r="K774" s="206" t="s">
        <v>1156</v>
      </c>
      <c r="L774" s="601"/>
      <c r="M774" s="602"/>
      <c r="N774" s="207"/>
      <c r="O774" s="208"/>
      <c r="P774" s="209"/>
      <c r="Q774" s="210"/>
      <c r="R774" s="210"/>
      <c r="S774" s="210"/>
      <c r="T774" s="210"/>
      <c r="U774" s="211"/>
      <c r="V774" s="209"/>
      <c r="W774" s="212"/>
      <c r="X774" s="211"/>
    </row>
    <row r="775" spans="1:24" ht="15" customHeight="1" x14ac:dyDescent="0.15">
      <c r="A775" s="194">
        <v>3</v>
      </c>
      <c r="B775" s="214" t="s">
        <v>1157</v>
      </c>
      <c r="C775" s="215" t="s">
        <v>926</v>
      </c>
      <c r="D775" s="215" t="s">
        <v>972</v>
      </c>
      <c r="E775" s="215"/>
      <c r="F775" s="441" t="s">
        <v>1158</v>
      </c>
      <c r="G775" s="636">
        <v>41394</v>
      </c>
      <c r="H775" s="213">
        <v>41632</v>
      </c>
      <c r="I775" s="223"/>
      <c r="J775" s="180" t="s">
        <v>1159</v>
      </c>
      <c r="K775" s="224" t="s">
        <v>1160</v>
      </c>
      <c r="L775" s="599">
        <v>40000</v>
      </c>
      <c r="M775" s="600">
        <v>30000</v>
      </c>
      <c r="N775" s="185">
        <v>-30000</v>
      </c>
      <c r="O775" s="193"/>
      <c r="P775" s="198">
        <v>10000</v>
      </c>
      <c r="Q775" s="196"/>
      <c r="R775" s="196">
        <v>234</v>
      </c>
      <c r="S775" s="196">
        <v>249</v>
      </c>
      <c r="T775" s="196">
        <v>46800</v>
      </c>
      <c r="U775" s="197"/>
      <c r="V775" s="198">
        <v>86800</v>
      </c>
      <c r="W775" s="199"/>
      <c r="X775" s="197">
        <v>56800</v>
      </c>
    </row>
    <row r="776" spans="1:24" ht="15" customHeight="1" x14ac:dyDescent="0.15">
      <c r="A776" s="164"/>
      <c r="B776" s="165"/>
      <c r="C776" s="166"/>
      <c r="D776" s="166"/>
      <c r="E776" s="166"/>
      <c r="F776" s="435" t="s">
        <v>1161</v>
      </c>
      <c r="G776" s="634"/>
      <c r="H776" s="167"/>
      <c r="I776" s="168"/>
      <c r="J776" s="169"/>
      <c r="K776" s="170"/>
      <c r="L776" s="595"/>
      <c r="M776" s="596"/>
      <c r="N776" s="183" t="s">
        <v>1153</v>
      </c>
      <c r="O776" s="174"/>
      <c r="P776" s="175"/>
      <c r="Q776" s="176"/>
      <c r="R776" s="176"/>
      <c r="S776" s="176"/>
      <c r="T776" s="176"/>
      <c r="U776" s="177"/>
      <c r="V776" s="175"/>
      <c r="W776" s="178"/>
      <c r="X776" s="177"/>
    </row>
    <row r="777" spans="1:24" ht="15" customHeight="1" x14ac:dyDescent="0.15">
      <c r="A777" s="247">
        <v>4</v>
      </c>
      <c r="B777" s="248">
        <v>7</v>
      </c>
      <c r="C777" s="215" t="s">
        <v>931</v>
      </c>
      <c r="D777" s="215" t="s">
        <v>1000</v>
      </c>
      <c r="E777" s="215"/>
      <c r="F777" s="445" t="s">
        <v>1162</v>
      </c>
      <c r="G777" s="1287" t="s">
        <v>946</v>
      </c>
      <c r="H777" s="1288"/>
      <c r="I777" s="253"/>
      <c r="J777" s="250"/>
      <c r="K777" s="251"/>
      <c r="L777" s="599">
        <v>0</v>
      </c>
      <c r="M777" s="600"/>
      <c r="N777" s="185"/>
      <c r="O777" s="193"/>
      <c r="P777" s="198"/>
      <c r="Q777" s="196"/>
      <c r="R777" s="196"/>
      <c r="S777" s="196"/>
      <c r="T777" s="196"/>
      <c r="U777" s="197"/>
      <c r="V777" s="198"/>
      <c r="W777" s="199"/>
      <c r="X777" s="197"/>
    </row>
    <row r="778" spans="1:24" ht="15" customHeight="1" x14ac:dyDescent="0.15">
      <c r="A778" s="254"/>
      <c r="B778" s="255"/>
      <c r="C778" s="166"/>
      <c r="D778" s="166"/>
      <c r="E778" s="166"/>
      <c r="F778" s="446" t="s">
        <v>1058</v>
      </c>
      <c r="G778" s="641"/>
      <c r="H778" s="256"/>
      <c r="I778" s="257"/>
      <c r="J778" s="258"/>
      <c r="K778" s="259"/>
      <c r="L778" s="595"/>
      <c r="M778" s="596"/>
      <c r="N778" s="183"/>
      <c r="O778" s="174"/>
      <c r="P778" s="175"/>
      <c r="Q778" s="176"/>
      <c r="R778" s="176"/>
      <c r="S778" s="176"/>
      <c r="T778" s="176"/>
      <c r="U778" s="177"/>
      <c r="V778" s="175"/>
      <c r="W778" s="178"/>
      <c r="X778" s="177"/>
    </row>
    <row r="779" spans="1:24" ht="15" customHeight="1" x14ac:dyDescent="0.15">
      <c r="A779" s="194">
        <v>5</v>
      </c>
      <c r="B779" s="214" t="s">
        <v>1163</v>
      </c>
      <c r="C779" s="215" t="s">
        <v>931</v>
      </c>
      <c r="D779" s="215" t="s">
        <v>89</v>
      </c>
      <c r="E779" s="215"/>
      <c r="F779" s="441" t="s">
        <v>1164</v>
      </c>
      <c r="G779" s="636">
        <v>41431</v>
      </c>
      <c r="H779" s="213">
        <v>41726</v>
      </c>
      <c r="I779" s="155" t="s">
        <v>1165</v>
      </c>
      <c r="J779" s="156" t="s">
        <v>1165</v>
      </c>
      <c r="K779" s="157" t="s">
        <v>1142</v>
      </c>
      <c r="L779" s="599">
        <v>60000</v>
      </c>
      <c r="M779" s="600">
        <v>50000</v>
      </c>
      <c r="N779" s="185">
        <v>-50000</v>
      </c>
      <c r="O779" s="193"/>
      <c r="P779" s="198">
        <v>10000</v>
      </c>
      <c r="Q779" s="196"/>
      <c r="R779" s="196">
        <v>48</v>
      </c>
      <c r="S779" s="196">
        <v>32</v>
      </c>
      <c r="T779" s="196">
        <v>9600</v>
      </c>
      <c r="U779" s="197"/>
      <c r="V779" s="198">
        <v>69600</v>
      </c>
      <c r="W779" s="199"/>
      <c r="X779" s="197">
        <v>19600</v>
      </c>
    </row>
    <row r="780" spans="1:24" ht="15" customHeight="1" x14ac:dyDescent="0.15">
      <c r="A780" s="164"/>
      <c r="B780" s="165"/>
      <c r="C780" s="166"/>
      <c r="D780" s="166"/>
      <c r="E780" s="166"/>
      <c r="F780" s="435"/>
      <c r="G780" s="634"/>
      <c r="H780" s="167"/>
      <c r="I780" s="168"/>
      <c r="J780" s="169"/>
      <c r="K780" s="170"/>
      <c r="L780" s="595"/>
      <c r="M780" s="596"/>
      <c r="N780" s="183" t="s">
        <v>1043</v>
      </c>
      <c r="O780" s="174"/>
      <c r="P780" s="175"/>
      <c r="Q780" s="176"/>
      <c r="R780" s="176"/>
      <c r="S780" s="176"/>
      <c r="T780" s="176"/>
      <c r="U780" s="177"/>
      <c r="V780" s="175"/>
      <c r="W780" s="178"/>
      <c r="X780" s="177"/>
    </row>
    <row r="781" spans="1:24" ht="15" customHeight="1" x14ac:dyDescent="0.15">
      <c r="A781" s="150">
        <v>5</v>
      </c>
      <c r="B781" s="151">
        <v>12</v>
      </c>
      <c r="C781" s="215" t="s">
        <v>931</v>
      </c>
      <c r="D781" s="215" t="s">
        <v>89</v>
      </c>
      <c r="E781" s="215"/>
      <c r="F781" s="440" t="s">
        <v>1166</v>
      </c>
      <c r="G781" s="635">
        <v>41437</v>
      </c>
      <c r="H781" s="154">
        <v>41726</v>
      </c>
      <c r="I781" s="155" t="s">
        <v>1165</v>
      </c>
      <c r="J781" s="156" t="s">
        <v>1165</v>
      </c>
      <c r="K781" s="157" t="s">
        <v>1142</v>
      </c>
      <c r="L781" s="593">
        <v>60000</v>
      </c>
      <c r="M781" s="594">
        <v>50000</v>
      </c>
      <c r="N781" s="158">
        <v>-50000</v>
      </c>
      <c r="O781" s="159"/>
      <c r="P781" s="160">
        <v>10000</v>
      </c>
      <c r="Q781" s="161"/>
      <c r="R781" s="161">
        <v>24</v>
      </c>
      <c r="S781" s="161">
        <v>24</v>
      </c>
      <c r="T781" s="161">
        <v>4800</v>
      </c>
      <c r="U781" s="162"/>
      <c r="V781" s="160">
        <v>64800</v>
      </c>
      <c r="W781" s="163"/>
      <c r="X781" s="162">
        <v>14800</v>
      </c>
    </row>
    <row r="782" spans="1:24" ht="15" customHeight="1" x14ac:dyDescent="0.15">
      <c r="A782" s="164"/>
      <c r="B782" s="165"/>
      <c r="C782" s="166"/>
      <c r="D782" s="166"/>
      <c r="E782" s="166"/>
      <c r="F782" s="435"/>
      <c r="G782" s="634"/>
      <c r="H782" s="167"/>
      <c r="I782" s="168"/>
      <c r="J782" s="169"/>
      <c r="K782" s="170"/>
      <c r="L782" s="595"/>
      <c r="M782" s="596"/>
      <c r="N782" s="183" t="s">
        <v>1043</v>
      </c>
      <c r="O782" s="174"/>
      <c r="P782" s="175"/>
      <c r="Q782" s="176"/>
      <c r="R782" s="176"/>
      <c r="S782" s="176"/>
      <c r="T782" s="176"/>
      <c r="U782" s="177"/>
      <c r="V782" s="175"/>
      <c r="W782" s="178"/>
      <c r="X782" s="177"/>
    </row>
    <row r="783" spans="1:24" ht="15" customHeight="1" x14ac:dyDescent="0.15">
      <c r="A783" s="150">
        <v>5</v>
      </c>
      <c r="B783" s="151">
        <v>26</v>
      </c>
      <c r="C783" s="152" t="s">
        <v>931</v>
      </c>
      <c r="D783" s="152" t="s">
        <v>1167</v>
      </c>
      <c r="E783" s="152"/>
      <c r="F783" s="440" t="s">
        <v>1168</v>
      </c>
      <c r="G783" s="635">
        <v>41451</v>
      </c>
      <c r="H783" s="221">
        <v>41467</v>
      </c>
      <c r="I783" s="179"/>
      <c r="J783" s="180" t="s">
        <v>1148</v>
      </c>
      <c r="K783" s="224"/>
      <c r="L783" s="593">
        <v>60000</v>
      </c>
      <c r="M783" s="594">
        <v>50000</v>
      </c>
      <c r="N783" s="158">
        <v>-50000</v>
      </c>
      <c r="O783" s="159"/>
      <c r="P783" s="160">
        <v>10000</v>
      </c>
      <c r="Q783" s="161"/>
      <c r="R783" s="161">
        <v>16</v>
      </c>
      <c r="S783" s="161">
        <v>16</v>
      </c>
      <c r="T783" s="161">
        <v>3200</v>
      </c>
      <c r="U783" s="162"/>
      <c r="V783" s="160">
        <v>63200</v>
      </c>
      <c r="W783" s="163"/>
      <c r="X783" s="162">
        <v>13200</v>
      </c>
    </row>
    <row r="784" spans="1:24" ht="15" customHeight="1" x14ac:dyDescent="0.15">
      <c r="A784" s="164"/>
      <c r="B784" s="165"/>
      <c r="C784" s="166"/>
      <c r="D784" s="166"/>
      <c r="E784" s="166"/>
      <c r="F784" s="435"/>
      <c r="G784" s="634"/>
      <c r="H784" s="167"/>
      <c r="I784" s="168"/>
      <c r="J784" s="169"/>
      <c r="K784" s="170"/>
      <c r="L784" s="595"/>
      <c r="M784" s="596"/>
      <c r="N784" s="183" t="s">
        <v>1169</v>
      </c>
      <c r="O784" s="174"/>
      <c r="P784" s="175"/>
      <c r="Q784" s="176"/>
      <c r="R784" s="176"/>
      <c r="S784" s="176"/>
      <c r="T784" s="176"/>
      <c r="U784" s="177"/>
      <c r="V784" s="175"/>
      <c r="W784" s="178"/>
      <c r="X784" s="177"/>
    </row>
    <row r="785" spans="1:24" ht="15" customHeight="1" x14ac:dyDescent="0.15">
      <c r="A785" s="150">
        <v>6</v>
      </c>
      <c r="B785" s="151">
        <v>9</v>
      </c>
      <c r="C785" s="152" t="s">
        <v>1049</v>
      </c>
      <c r="D785" s="152" t="s">
        <v>972</v>
      </c>
      <c r="E785" s="152"/>
      <c r="F785" s="440" t="s">
        <v>1170</v>
      </c>
      <c r="G785" s="635">
        <v>41464</v>
      </c>
      <c r="H785" s="154">
        <v>41687</v>
      </c>
      <c r="I785" s="245" t="s">
        <v>1165</v>
      </c>
      <c r="J785" s="246" t="s">
        <v>1165</v>
      </c>
      <c r="K785" s="272" t="s">
        <v>1142</v>
      </c>
      <c r="L785" s="593">
        <v>20000</v>
      </c>
      <c r="M785" s="594">
        <v>10000</v>
      </c>
      <c r="N785" s="158">
        <v>-10000</v>
      </c>
      <c r="O785" s="159"/>
      <c r="P785" s="160">
        <v>10000</v>
      </c>
      <c r="Q785" s="161"/>
      <c r="R785" s="161">
        <v>123</v>
      </c>
      <c r="S785" s="161">
        <v>244</v>
      </c>
      <c r="T785" s="161">
        <v>24600</v>
      </c>
      <c r="U785" s="162"/>
      <c r="V785" s="160">
        <v>44600</v>
      </c>
      <c r="W785" s="163"/>
      <c r="X785" s="162">
        <v>34600</v>
      </c>
    </row>
    <row r="786" spans="1:24" ht="15" customHeight="1" x14ac:dyDescent="0.15">
      <c r="A786" s="164"/>
      <c r="B786" s="165"/>
      <c r="C786" s="166"/>
      <c r="D786" s="166"/>
      <c r="E786" s="166"/>
      <c r="F786" s="435"/>
      <c r="G786" s="634"/>
      <c r="H786" s="167"/>
      <c r="I786" s="168"/>
      <c r="J786" s="169"/>
      <c r="K786" s="170"/>
      <c r="L786" s="595"/>
      <c r="M786" s="596"/>
      <c r="N786" s="183" t="s">
        <v>1043</v>
      </c>
      <c r="O786" s="174"/>
      <c r="P786" s="175"/>
      <c r="Q786" s="176"/>
      <c r="R786" s="176"/>
      <c r="S786" s="176"/>
      <c r="T786" s="176"/>
      <c r="U786" s="177"/>
      <c r="V786" s="175"/>
      <c r="W786" s="178"/>
      <c r="X786" s="177"/>
    </row>
    <row r="787" spans="1:24" ht="15" customHeight="1" x14ac:dyDescent="0.15">
      <c r="A787" s="150">
        <v>6</v>
      </c>
      <c r="B787" s="151" t="s">
        <v>1171</v>
      </c>
      <c r="C787" s="152" t="s">
        <v>940</v>
      </c>
      <c r="D787" s="152" t="s">
        <v>64</v>
      </c>
      <c r="E787" s="152"/>
      <c r="F787" s="440" t="s">
        <v>1172</v>
      </c>
      <c r="G787" s="635">
        <v>41471</v>
      </c>
      <c r="H787" s="221">
        <v>41460</v>
      </c>
      <c r="I787" s="179" t="s">
        <v>1159</v>
      </c>
      <c r="J787" s="180" t="s">
        <v>1159</v>
      </c>
      <c r="K787" s="181"/>
      <c r="L787" s="593">
        <v>40000</v>
      </c>
      <c r="M787" s="594">
        <v>30000</v>
      </c>
      <c r="N787" s="158">
        <v>-30000</v>
      </c>
      <c r="O787" s="159"/>
      <c r="P787" s="160">
        <v>10000</v>
      </c>
      <c r="Q787" s="161"/>
      <c r="R787" s="161">
        <v>318</v>
      </c>
      <c r="S787" s="161">
        <v>128</v>
      </c>
      <c r="T787" s="161">
        <v>63600</v>
      </c>
      <c r="U787" s="162"/>
      <c r="V787" s="160">
        <v>103600</v>
      </c>
      <c r="W787" s="163"/>
      <c r="X787" s="162">
        <v>73600</v>
      </c>
    </row>
    <row r="788" spans="1:24" ht="15" customHeight="1" x14ac:dyDescent="0.15">
      <c r="A788" s="194"/>
      <c r="B788" s="214"/>
      <c r="C788" s="215"/>
      <c r="D788" s="215"/>
      <c r="E788" s="215"/>
      <c r="F788" s="441" t="s">
        <v>1173</v>
      </c>
      <c r="G788" s="636"/>
      <c r="H788" s="187"/>
      <c r="I788" s="223"/>
      <c r="J788" s="229"/>
      <c r="K788" s="224"/>
      <c r="L788" s="599"/>
      <c r="M788" s="600"/>
      <c r="N788" s="185" t="s">
        <v>1169</v>
      </c>
      <c r="O788" s="193"/>
      <c r="P788" s="198"/>
      <c r="Q788" s="196"/>
      <c r="R788" s="196"/>
      <c r="S788" s="196">
        <v>128</v>
      </c>
      <c r="T788" s="196"/>
      <c r="U788" s="197"/>
      <c r="V788" s="198"/>
      <c r="W788" s="199"/>
      <c r="X788" s="197"/>
    </row>
    <row r="789" spans="1:24" ht="15" customHeight="1" x14ac:dyDescent="0.15">
      <c r="A789" s="222"/>
      <c r="B789" s="214"/>
      <c r="C789" s="215"/>
      <c r="D789" s="215"/>
      <c r="E789" s="215"/>
      <c r="F789" s="441" t="s">
        <v>1174</v>
      </c>
      <c r="G789" s="636"/>
      <c r="H789" s="187"/>
      <c r="I789" s="223"/>
      <c r="J789" s="169"/>
      <c r="K789" s="224"/>
      <c r="L789" s="599"/>
      <c r="M789" s="600"/>
      <c r="N789" s="185"/>
      <c r="O789" s="193"/>
      <c r="P789" s="198"/>
      <c r="Q789" s="196"/>
      <c r="R789" s="196"/>
      <c r="S789" s="196">
        <v>64</v>
      </c>
      <c r="T789" s="196"/>
      <c r="U789" s="197"/>
      <c r="V789" s="198"/>
      <c r="W789" s="199"/>
      <c r="X789" s="197"/>
    </row>
    <row r="790" spans="1:24" ht="15" customHeight="1" x14ac:dyDescent="0.15">
      <c r="A790" s="150">
        <v>6</v>
      </c>
      <c r="B790" s="151">
        <v>16</v>
      </c>
      <c r="C790" s="152" t="s">
        <v>926</v>
      </c>
      <c r="D790" s="152" t="s">
        <v>1175</v>
      </c>
      <c r="E790" s="152"/>
      <c r="F790" s="440" t="s">
        <v>1176</v>
      </c>
      <c r="G790" s="635">
        <v>41471</v>
      </c>
      <c r="H790" s="154">
        <v>41726</v>
      </c>
      <c r="I790" s="155" t="s">
        <v>1141</v>
      </c>
      <c r="J790" s="156" t="s">
        <v>1165</v>
      </c>
      <c r="K790" s="157" t="s">
        <v>1142</v>
      </c>
      <c r="L790" s="593">
        <v>60000</v>
      </c>
      <c r="M790" s="594">
        <v>50000</v>
      </c>
      <c r="N790" s="158">
        <v>-50000</v>
      </c>
      <c r="O790" s="159"/>
      <c r="P790" s="160">
        <v>10000</v>
      </c>
      <c r="Q790" s="161"/>
      <c r="R790" s="161">
        <v>30</v>
      </c>
      <c r="S790" s="161">
        <v>30</v>
      </c>
      <c r="T790" s="161">
        <v>6000</v>
      </c>
      <c r="U790" s="162"/>
      <c r="V790" s="160">
        <v>66000</v>
      </c>
      <c r="W790" s="163"/>
      <c r="X790" s="162">
        <v>16000</v>
      </c>
    </row>
    <row r="791" spans="1:24" ht="15" customHeight="1" x14ac:dyDescent="0.15">
      <c r="A791" s="164"/>
      <c r="B791" s="165"/>
      <c r="C791" s="166"/>
      <c r="D791" s="166"/>
      <c r="E791" s="166"/>
      <c r="F791" s="435"/>
      <c r="G791" s="634"/>
      <c r="H791" s="167"/>
      <c r="I791" s="168"/>
      <c r="J791" s="169"/>
      <c r="K791" s="224"/>
      <c r="L791" s="595"/>
      <c r="M791" s="596"/>
      <c r="N791" s="183" t="s">
        <v>1043</v>
      </c>
      <c r="O791" s="174"/>
      <c r="P791" s="175"/>
      <c r="Q791" s="176"/>
      <c r="R791" s="176"/>
      <c r="S791" s="176"/>
      <c r="T791" s="176"/>
      <c r="U791" s="177"/>
      <c r="V791" s="175"/>
      <c r="W791" s="178"/>
      <c r="X791" s="177"/>
    </row>
    <row r="792" spans="1:24" ht="15" customHeight="1" x14ac:dyDescent="0.15">
      <c r="A792" s="150">
        <v>6</v>
      </c>
      <c r="B792" s="151" t="s">
        <v>1177</v>
      </c>
      <c r="C792" s="152" t="s">
        <v>931</v>
      </c>
      <c r="D792" s="152" t="s">
        <v>972</v>
      </c>
      <c r="E792" s="152"/>
      <c r="F792" s="440" t="s">
        <v>1082</v>
      </c>
      <c r="G792" s="635">
        <v>41478</v>
      </c>
      <c r="H792" s="154">
        <v>41632</v>
      </c>
      <c r="I792" s="179"/>
      <c r="J792" s="180" t="s">
        <v>1159</v>
      </c>
      <c r="K792" s="181"/>
      <c r="L792" s="593">
        <v>20000</v>
      </c>
      <c r="M792" s="594">
        <v>10000</v>
      </c>
      <c r="N792" s="185">
        <v>-10000</v>
      </c>
      <c r="O792" s="159"/>
      <c r="P792" s="160">
        <v>10000</v>
      </c>
      <c r="Q792" s="161"/>
      <c r="R792" s="161">
        <v>97</v>
      </c>
      <c r="S792" s="161">
        <v>99</v>
      </c>
      <c r="T792" s="161">
        <v>19400</v>
      </c>
      <c r="U792" s="162"/>
      <c r="V792" s="160">
        <v>39400</v>
      </c>
      <c r="W792" s="163"/>
      <c r="X792" s="162">
        <v>29400</v>
      </c>
    </row>
    <row r="793" spans="1:24" ht="15" customHeight="1" x14ac:dyDescent="0.15">
      <c r="A793" s="164"/>
      <c r="B793" s="165"/>
      <c r="C793" s="166"/>
      <c r="D793" s="166"/>
      <c r="E793" s="166"/>
      <c r="F793" s="435"/>
      <c r="G793" s="634"/>
      <c r="H793" s="167"/>
      <c r="I793" s="168"/>
      <c r="J793" s="169"/>
      <c r="K793" s="170"/>
      <c r="L793" s="595"/>
      <c r="M793" s="596"/>
      <c r="N793" s="183" t="s">
        <v>1153</v>
      </c>
      <c r="O793" s="174"/>
      <c r="P793" s="175"/>
      <c r="Q793" s="176"/>
      <c r="R793" s="176"/>
      <c r="S793" s="176"/>
      <c r="T793" s="176"/>
      <c r="U793" s="177"/>
      <c r="V793" s="175"/>
      <c r="W793" s="178"/>
      <c r="X793" s="177"/>
    </row>
    <row r="794" spans="1:24" ht="15" customHeight="1" x14ac:dyDescent="0.15">
      <c r="A794" s="194">
        <v>7</v>
      </c>
      <c r="B794" s="214" t="s">
        <v>1178</v>
      </c>
      <c r="C794" s="152" t="s">
        <v>931</v>
      </c>
      <c r="D794" s="152" t="s">
        <v>1175</v>
      </c>
      <c r="E794" s="215"/>
      <c r="F794" s="441" t="s">
        <v>1127</v>
      </c>
      <c r="G794" s="636">
        <v>41507</v>
      </c>
      <c r="H794" s="187">
        <v>41480</v>
      </c>
      <c r="I794" s="179" t="s">
        <v>1159</v>
      </c>
      <c r="J794" s="180" t="s">
        <v>1159</v>
      </c>
      <c r="K794" s="224"/>
      <c r="L794" s="599">
        <v>60000</v>
      </c>
      <c r="M794" s="600">
        <v>50000</v>
      </c>
      <c r="N794" s="158">
        <v>-50000</v>
      </c>
      <c r="O794" s="193"/>
      <c r="P794" s="198">
        <v>10000</v>
      </c>
      <c r="Q794" s="196"/>
      <c r="R794" s="196">
        <v>12</v>
      </c>
      <c r="S794" s="196"/>
      <c r="T794" s="196">
        <v>2400</v>
      </c>
      <c r="U794" s="197"/>
      <c r="V794" s="198">
        <v>62400</v>
      </c>
      <c r="W794" s="199"/>
      <c r="X794" s="197">
        <v>52400</v>
      </c>
    </row>
    <row r="795" spans="1:24" ht="15" customHeight="1" x14ac:dyDescent="0.15">
      <c r="A795" s="194"/>
      <c r="B795" s="214"/>
      <c r="C795" s="215"/>
      <c r="D795" s="215"/>
      <c r="E795" s="215"/>
      <c r="F795" s="441"/>
      <c r="G795" s="636"/>
      <c r="H795" s="187"/>
      <c r="I795" s="168"/>
      <c r="J795" s="169"/>
      <c r="K795" s="224"/>
      <c r="L795" s="599"/>
      <c r="M795" s="600"/>
      <c r="N795" s="183" t="s">
        <v>1169</v>
      </c>
      <c r="O795" s="193"/>
      <c r="P795" s="198"/>
      <c r="Q795" s="196"/>
      <c r="R795" s="196"/>
      <c r="S795" s="196"/>
      <c r="T795" s="196"/>
      <c r="U795" s="197"/>
      <c r="V795" s="198"/>
      <c r="W795" s="199"/>
      <c r="X795" s="197"/>
    </row>
    <row r="796" spans="1:24" ht="15" customHeight="1" x14ac:dyDescent="0.15">
      <c r="A796" s="150">
        <v>7</v>
      </c>
      <c r="B796" s="151" t="s">
        <v>1179</v>
      </c>
      <c r="C796" s="152" t="s">
        <v>931</v>
      </c>
      <c r="D796" s="152" t="s">
        <v>972</v>
      </c>
      <c r="E796" s="152"/>
      <c r="F796" s="440" t="s">
        <v>1180</v>
      </c>
      <c r="G796" s="635">
        <v>41502</v>
      </c>
      <c r="H796" s="154">
        <v>41487</v>
      </c>
      <c r="I796" s="179" t="s">
        <v>1159</v>
      </c>
      <c r="J796" s="180" t="s">
        <v>1159</v>
      </c>
      <c r="K796" s="181"/>
      <c r="L796" s="593">
        <v>40000</v>
      </c>
      <c r="M796" s="594">
        <v>30000</v>
      </c>
      <c r="N796" s="158">
        <v>-30000</v>
      </c>
      <c r="O796" s="159"/>
      <c r="P796" s="160">
        <v>10000</v>
      </c>
      <c r="Q796" s="161"/>
      <c r="R796" s="161">
        <v>441</v>
      </c>
      <c r="S796" s="161">
        <v>441</v>
      </c>
      <c r="T796" s="161">
        <v>88200</v>
      </c>
      <c r="U796" s="162"/>
      <c r="V796" s="160">
        <v>128200</v>
      </c>
      <c r="W796" s="163"/>
      <c r="X796" s="162">
        <v>98200</v>
      </c>
    </row>
    <row r="797" spans="1:24" ht="15" customHeight="1" x14ac:dyDescent="0.15">
      <c r="A797" s="194"/>
      <c r="B797" s="214"/>
      <c r="C797" s="215"/>
      <c r="D797" s="215"/>
      <c r="E797" s="215"/>
      <c r="F797" s="441" t="s">
        <v>1181</v>
      </c>
      <c r="G797" s="636"/>
      <c r="H797" s="187"/>
      <c r="I797" s="168"/>
      <c r="J797" s="169"/>
      <c r="K797" s="224"/>
      <c r="L797" s="599"/>
      <c r="M797" s="600"/>
      <c r="N797" s="183" t="s">
        <v>1169</v>
      </c>
      <c r="O797" s="193"/>
      <c r="P797" s="198"/>
      <c r="Q797" s="196"/>
      <c r="R797" s="196"/>
      <c r="S797" s="196"/>
      <c r="T797" s="196"/>
      <c r="U797" s="197"/>
      <c r="V797" s="198"/>
      <c r="W797" s="199"/>
      <c r="X797" s="197"/>
    </row>
    <row r="798" spans="1:24" ht="15" customHeight="1" x14ac:dyDescent="0.15">
      <c r="A798" s="150">
        <v>8</v>
      </c>
      <c r="B798" s="151">
        <v>4</v>
      </c>
      <c r="C798" s="152" t="s">
        <v>926</v>
      </c>
      <c r="D798" s="152" t="s">
        <v>998</v>
      </c>
      <c r="E798" s="152"/>
      <c r="F798" s="440" t="s">
        <v>1182</v>
      </c>
      <c r="G798" s="635">
        <v>41521</v>
      </c>
      <c r="H798" s="154">
        <v>41632</v>
      </c>
      <c r="I798" s="179"/>
      <c r="J798" s="180" t="s">
        <v>1159</v>
      </c>
      <c r="K798" s="181"/>
      <c r="L798" s="593">
        <v>20000</v>
      </c>
      <c r="M798" s="594">
        <v>10000</v>
      </c>
      <c r="N798" s="185">
        <v>-10000</v>
      </c>
      <c r="O798" s="159"/>
      <c r="P798" s="160">
        <v>10000</v>
      </c>
      <c r="Q798" s="161"/>
      <c r="R798" s="161">
        <v>228</v>
      </c>
      <c r="S798" s="161">
        <v>192</v>
      </c>
      <c r="T798" s="161">
        <v>45600</v>
      </c>
      <c r="U798" s="162"/>
      <c r="V798" s="160">
        <v>65600</v>
      </c>
      <c r="W798" s="163"/>
      <c r="X798" s="162">
        <v>55600</v>
      </c>
    </row>
    <row r="799" spans="1:24" ht="15" customHeight="1" x14ac:dyDescent="0.15">
      <c r="A799" s="164"/>
      <c r="B799" s="165"/>
      <c r="C799" s="166"/>
      <c r="D799" s="166"/>
      <c r="E799" s="166"/>
      <c r="F799" s="435"/>
      <c r="G799" s="634"/>
      <c r="H799" s="167"/>
      <c r="I799" s="168"/>
      <c r="J799" s="169"/>
      <c r="K799" s="170"/>
      <c r="L799" s="595"/>
      <c r="M799" s="596"/>
      <c r="N799" s="183" t="s">
        <v>1153</v>
      </c>
      <c r="O799" s="174"/>
      <c r="P799" s="175"/>
      <c r="Q799" s="176"/>
      <c r="R799" s="176"/>
      <c r="S799" s="176"/>
      <c r="T799" s="176"/>
      <c r="U799" s="177"/>
      <c r="V799" s="175"/>
      <c r="W799" s="178"/>
      <c r="X799" s="177"/>
    </row>
    <row r="800" spans="1:24" ht="15" customHeight="1" x14ac:dyDescent="0.15">
      <c r="A800" s="150">
        <v>8</v>
      </c>
      <c r="B800" s="151" t="s">
        <v>1183</v>
      </c>
      <c r="C800" s="152" t="s">
        <v>926</v>
      </c>
      <c r="D800" s="152" t="s">
        <v>990</v>
      </c>
      <c r="E800" s="152"/>
      <c r="F800" s="440" t="s">
        <v>1184</v>
      </c>
      <c r="G800" s="635">
        <v>41528</v>
      </c>
      <c r="H800" s="154">
        <v>41726</v>
      </c>
      <c r="I800" s="155" t="s">
        <v>1165</v>
      </c>
      <c r="J800" s="156" t="s">
        <v>1165</v>
      </c>
      <c r="K800" s="157" t="s">
        <v>1142</v>
      </c>
      <c r="L800" s="593">
        <v>40000</v>
      </c>
      <c r="M800" s="594">
        <v>30000</v>
      </c>
      <c r="N800" s="158">
        <v>-30000</v>
      </c>
      <c r="O800" s="159"/>
      <c r="P800" s="160">
        <v>10000</v>
      </c>
      <c r="Q800" s="161"/>
      <c r="R800" s="161">
        <v>14</v>
      </c>
      <c r="S800" s="161">
        <v>14</v>
      </c>
      <c r="T800" s="161">
        <v>2800</v>
      </c>
      <c r="U800" s="162"/>
      <c r="V800" s="160">
        <v>42800</v>
      </c>
      <c r="W800" s="163"/>
      <c r="X800" s="162">
        <v>12800</v>
      </c>
    </row>
    <row r="801" spans="1:24" ht="15" customHeight="1" x14ac:dyDescent="0.15">
      <c r="A801" s="164"/>
      <c r="B801" s="165"/>
      <c r="C801" s="166"/>
      <c r="D801" s="166"/>
      <c r="E801" s="166"/>
      <c r="F801" s="435"/>
      <c r="G801" s="634"/>
      <c r="H801" s="167"/>
      <c r="I801" s="168"/>
      <c r="J801" s="169"/>
      <c r="K801" s="170"/>
      <c r="L801" s="595"/>
      <c r="M801" s="596"/>
      <c r="N801" s="183" t="s">
        <v>1043</v>
      </c>
      <c r="O801" s="174"/>
      <c r="P801" s="175"/>
      <c r="Q801" s="176"/>
      <c r="R801" s="176"/>
      <c r="S801" s="176"/>
      <c r="T801" s="176"/>
      <c r="U801" s="177"/>
      <c r="V801" s="175"/>
      <c r="W801" s="178"/>
      <c r="X801" s="177"/>
    </row>
    <row r="802" spans="1:24" ht="15" customHeight="1" x14ac:dyDescent="0.15">
      <c r="A802" s="150">
        <v>8</v>
      </c>
      <c r="B802" s="151" t="s">
        <v>1185</v>
      </c>
      <c r="C802" s="152" t="s">
        <v>931</v>
      </c>
      <c r="D802" s="152" t="s">
        <v>998</v>
      </c>
      <c r="E802" s="152"/>
      <c r="F802" s="440" t="s">
        <v>1186</v>
      </c>
      <c r="G802" s="635">
        <v>41542</v>
      </c>
      <c r="H802" s="154">
        <v>41519</v>
      </c>
      <c r="I802" s="179" t="s">
        <v>1159</v>
      </c>
      <c r="J802" s="229"/>
      <c r="K802" s="181"/>
      <c r="L802" s="593">
        <v>20000</v>
      </c>
      <c r="M802" s="594">
        <v>10000</v>
      </c>
      <c r="N802" s="158">
        <v>-10000</v>
      </c>
      <c r="O802" s="159"/>
      <c r="P802" s="160">
        <v>10000</v>
      </c>
      <c r="Q802" s="161"/>
      <c r="R802" s="161">
        <v>222</v>
      </c>
      <c r="S802" s="161">
        <v>224</v>
      </c>
      <c r="T802" s="161">
        <v>44400</v>
      </c>
      <c r="U802" s="162"/>
      <c r="V802" s="160">
        <v>64400</v>
      </c>
      <c r="W802" s="163"/>
      <c r="X802" s="162">
        <v>54400</v>
      </c>
    </row>
    <row r="803" spans="1:24" ht="15" customHeight="1" x14ac:dyDescent="0.15">
      <c r="A803" s="164"/>
      <c r="B803" s="165"/>
      <c r="C803" s="166"/>
      <c r="D803" s="166"/>
      <c r="E803" s="166"/>
      <c r="F803" s="435"/>
      <c r="G803" s="634"/>
      <c r="H803" s="167"/>
      <c r="I803" s="168"/>
      <c r="J803" s="169"/>
      <c r="K803" s="170"/>
      <c r="L803" s="595"/>
      <c r="M803" s="596"/>
      <c r="N803" s="183" t="s">
        <v>1169</v>
      </c>
      <c r="O803" s="174"/>
      <c r="P803" s="175"/>
      <c r="Q803" s="176"/>
      <c r="R803" s="176"/>
      <c r="S803" s="176"/>
      <c r="T803" s="176"/>
      <c r="U803" s="177"/>
      <c r="V803" s="175"/>
      <c r="W803" s="178"/>
      <c r="X803" s="177"/>
    </row>
    <row r="804" spans="1:24" ht="15" customHeight="1" x14ac:dyDescent="0.15">
      <c r="A804" s="150">
        <v>8</v>
      </c>
      <c r="B804" s="151">
        <v>25</v>
      </c>
      <c r="C804" s="152" t="s">
        <v>931</v>
      </c>
      <c r="D804" s="152" t="s">
        <v>89</v>
      </c>
      <c r="E804" s="152"/>
      <c r="F804" s="440" t="s">
        <v>1128</v>
      </c>
      <c r="G804" s="635">
        <v>41542</v>
      </c>
      <c r="H804" s="154"/>
      <c r="I804" s="179"/>
      <c r="J804" s="229"/>
      <c r="K804" s="181"/>
      <c r="L804" s="593">
        <v>20000</v>
      </c>
      <c r="M804" s="594"/>
      <c r="N804" s="158"/>
      <c r="O804" s="159"/>
      <c r="P804" s="160"/>
      <c r="Q804" s="161"/>
      <c r="R804" s="161"/>
      <c r="S804" s="161">
        <v>10</v>
      </c>
      <c r="T804" s="161"/>
      <c r="U804" s="162"/>
      <c r="V804" s="160"/>
      <c r="W804" s="163"/>
      <c r="X804" s="162"/>
    </row>
    <row r="805" spans="1:24" ht="15" customHeight="1" x14ac:dyDescent="0.15">
      <c r="A805" s="164"/>
      <c r="B805" s="165"/>
      <c r="C805" s="166"/>
      <c r="D805" s="166"/>
      <c r="E805" s="166"/>
      <c r="F805" s="435"/>
      <c r="G805" s="634"/>
      <c r="H805" s="167"/>
      <c r="I805" s="168"/>
      <c r="J805" s="169"/>
      <c r="K805" s="170"/>
      <c r="L805" s="595"/>
      <c r="M805" s="596"/>
      <c r="N805" s="183"/>
      <c r="O805" s="174"/>
      <c r="P805" s="175"/>
      <c r="Q805" s="176"/>
      <c r="R805" s="176"/>
      <c r="S805" s="176"/>
      <c r="T805" s="176"/>
      <c r="U805" s="177"/>
      <c r="V805" s="175"/>
      <c r="W805" s="178"/>
      <c r="X805" s="177"/>
    </row>
    <row r="806" spans="1:24" ht="15" customHeight="1" x14ac:dyDescent="0.15">
      <c r="A806" s="150">
        <v>9</v>
      </c>
      <c r="B806" s="151" t="s">
        <v>1187</v>
      </c>
      <c r="C806" s="152" t="s">
        <v>989</v>
      </c>
      <c r="D806" s="152" t="s">
        <v>993</v>
      </c>
      <c r="E806" s="152"/>
      <c r="F806" s="440" t="s">
        <v>1188</v>
      </c>
      <c r="G806" s="635">
        <v>41562</v>
      </c>
      <c r="H806" s="154">
        <v>41632</v>
      </c>
      <c r="I806" s="179"/>
      <c r="J806" s="180" t="s">
        <v>1148</v>
      </c>
      <c r="K806" s="181"/>
      <c r="L806" s="593">
        <v>40000</v>
      </c>
      <c r="M806" s="594">
        <v>30000</v>
      </c>
      <c r="N806" s="158">
        <v>-30000</v>
      </c>
      <c r="O806" s="159"/>
      <c r="P806" s="160">
        <v>10000</v>
      </c>
      <c r="Q806" s="161"/>
      <c r="R806" s="161">
        <v>177</v>
      </c>
      <c r="S806" s="161">
        <v>192</v>
      </c>
      <c r="T806" s="161">
        <v>35400</v>
      </c>
      <c r="U806" s="162"/>
      <c r="V806" s="160">
        <v>75400</v>
      </c>
      <c r="W806" s="163"/>
      <c r="X806" s="162">
        <v>45400</v>
      </c>
    </row>
    <row r="807" spans="1:24" ht="15" customHeight="1" x14ac:dyDescent="0.15">
      <c r="A807" s="194"/>
      <c r="B807" s="214"/>
      <c r="C807" s="215"/>
      <c r="D807" s="215"/>
      <c r="E807" s="215"/>
      <c r="F807" s="441" t="s">
        <v>1189</v>
      </c>
      <c r="G807" s="636"/>
      <c r="H807" s="187"/>
      <c r="I807" s="223"/>
      <c r="J807" s="263"/>
      <c r="K807" s="224"/>
      <c r="L807" s="599"/>
      <c r="M807" s="600"/>
      <c r="N807" s="185" t="s">
        <v>1190</v>
      </c>
      <c r="O807" s="193"/>
      <c r="P807" s="198"/>
      <c r="Q807" s="196"/>
      <c r="R807" s="196"/>
      <c r="S807" s="196"/>
      <c r="T807" s="196"/>
      <c r="U807" s="197"/>
      <c r="V807" s="198"/>
      <c r="W807" s="199"/>
      <c r="X807" s="197"/>
    </row>
    <row r="808" spans="1:24" ht="15" customHeight="1" x14ac:dyDescent="0.15">
      <c r="A808" s="194"/>
      <c r="B808" s="214"/>
      <c r="C808" s="215"/>
      <c r="D808" s="215"/>
      <c r="E808" s="215"/>
      <c r="F808" s="441" t="s">
        <v>1191</v>
      </c>
      <c r="G808" s="636"/>
      <c r="H808" s="187"/>
      <c r="I808" s="168"/>
      <c r="J808" s="225"/>
      <c r="K808" s="170"/>
      <c r="L808" s="599"/>
      <c r="M808" s="600"/>
      <c r="N808" s="185"/>
      <c r="O808" s="193"/>
      <c r="P808" s="198"/>
      <c r="Q808" s="196"/>
      <c r="R808" s="196"/>
      <c r="S808" s="196"/>
      <c r="T808" s="196"/>
      <c r="U808" s="197"/>
      <c r="V808" s="198"/>
      <c r="W808" s="199"/>
      <c r="X808" s="197"/>
    </row>
    <row r="809" spans="1:24" ht="15" customHeight="1" x14ac:dyDescent="0.15">
      <c r="A809" s="150">
        <v>9</v>
      </c>
      <c r="B809" s="151" t="s">
        <v>1192</v>
      </c>
      <c r="C809" s="152" t="s">
        <v>989</v>
      </c>
      <c r="D809" s="152" t="s">
        <v>69</v>
      </c>
      <c r="E809" s="152"/>
      <c r="F809" s="440" t="s">
        <v>1193</v>
      </c>
      <c r="G809" s="635">
        <v>41563</v>
      </c>
      <c r="H809" s="154">
        <v>41536</v>
      </c>
      <c r="I809" s="179" t="s">
        <v>1148</v>
      </c>
      <c r="J809" s="180"/>
      <c r="K809" s="181" t="s">
        <v>1194</v>
      </c>
      <c r="L809" s="593">
        <v>60000</v>
      </c>
      <c r="M809" s="594">
        <v>50000</v>
      </c>
      <c r="N809" s="158">
        <v>-50000</v>
      </c>
      <c r="O809" s="159"/>
      <c r="P809" s="160">
        <v>10000</v>
      </c>
      <c r="Q809" s="161"/>
      <c r="R809" s="161">
        <v>12</v>
      </c>
      <c r="S809" s="161">
        <v>12</v>
      </c>
      <c r="T809" s="161">
        <v>2400</v>
      </c>
      <c r="U809" s="162"/>
      <c r="V809" s="160">
        <v>62400</v>
      </c>
      <c r="W809" s="163"/>
      <c r="X809" s="162">
        <v>12400</v>
      </c>
    </row>
    <row r="810" spans="1:24" ht="15" customHeight="1" x14ac:dyDescent="0.15">
      <c r="A810" s="164"/>
      <c r="B810" s="165"/>
      <c r="C810" s="166"/>
      <c r="D810" s="166"/>
      <c r="E810" s="166"/>
      <c r="F810" s="435"/>
      <c r="G810" s="634"/>
      <c r="H810" s="226"/>
      <c r="I810" s="168"/>
      <c r="J810" s="169"/>
      <c r="K810" s="170"/>
      <c r="L810" s="595"/>
      <c r="M810" s="596"/>
      <c r="N810" s="183" t="s">
        <v>1169</v>
      </c>
      <c r="O810" s="174"/>
      <c r="P810" s="175"/>
      <c r="Q810" s="176"/>
      <c r="R810" s="176"/>
      <c r="S810" s="176"/>
      <c r="T810" s="176"/>
      <c r="U810" s="177"/>
      <c r="V810" s="175"/>
      <c r="W810" s="178"/>
      <c r="X810" s="177"/>
    </row>
    <row r="811" spans="1:24" ht="15" customHeight="1" x14ac:dyDescent="0.15">
      <c r="A811" s="150">
        <v>9</v>
      </c>
      <c r="B811" s="151">
        <v>23</v>
      </c>
      <c r="C811" s="152" t="s">
        <v>989</v>
      </c>
      <c r="D811" s="152" t="s">
        <v>990</v>
      </c>
      <c r="E811" s="152"/>
      <c r="F811" s="440" t="s">
        <v>1195</v>
      </c>
      <c r="G811" s="635">
        <v>41570</v>
      </c>
      <c r="H811" s="154">
        <v>41633</v>
      </c>
      <c r="I811" s="179"/>
      <c r="J811" s="180" t="s">
        <v>1196</v>
      </c>
      <c r="K811" s="181"/>
      <c r="L811" s="593">
        <v>20000</v>
      </c>
      <c r="M811" s="594">
        <v>10000</v>
      </c>
      <c r="N811" s="158">
        <v>-10000</v>
      </c>
      <c r="O811" s="159"/>
      <c r="P811" s="160">
        <v>10000</v>
      </c>
      <c r="Q811" s="161"/>
      <c r="R811" s="161">
        <v>12</v>
      </c>
      <c r="S811" s="161">
        <v>16</v>
      </c>
      <c r="T811" s="161">
        <v>2400</v>
      </c>
      <c r="U811" s="162"/>
      <c r="V811" s="160">
        <v>22400</v>
      </c>
      <c r="W811" s="163"/>
      <c r="X811" s="162">
        <v>12400</v>
      </c>
    </row>
    <row r="812" spans="1:24" ht="15" customHeight="1" x14ac:dyDescent="0.15">
      <c r="A812" s="164"/>
      <c r="B812" s="165"/>
      <c r="C812" s="166"/>
      <c r="D812" s="166"/>
      <c r="E812" s="166"/>
      <c r="F812" s="435"/>
      <c r="G812" s="634"/>
      <c r="H812" s="167"/>
      <c r="I812" s="168"/>
      <c r="J812" s="169"/>
      <c r="K812" s="170"/>
      <c r="L812" s="595"/>
      <c r="M812" s="596"/>
      <c r="N812" s="183" t="s">
        <v>1043</v>
      </c>
      <c r="O812" s="174"/>
      <c r="P812" s="175"/>
      <c r="Q812" s="176"/>
      <c r="R812" s="176"/>
      <c r="S812" s="176"/>
      <c r="T812" s="176"/>
      <c r="U812" s="177"/>
      <c r="V812" s="175"/>
      <c r="W812" s="178"/>
      <c r="X812" s="177"/>
    </row>
    <row r="813" spans="1:24" ht="15" customHeight="1" x14ac:dyDescent="0.15">
      <c r="A813" s="264">
        <v>9</v>
      </c>
      <c r="B813" s="265" t="s">
        <v>1197</v>
      </c>
      <c r="C813" s="152" t="s">
        <v>971</v>
      </c>
      <c r="D813" s="152"/>
      <c r="E813" s="152"/>
      <c r="F813" s="447" t="s">
        <v>1198</v>
      </c>
      <c r="G813" s="1287" t="s">
        <v>946</v>
      </c>
      <c r="H813" s="1288"/>
      <c r="I813" s="253"/>
      <c r="J813" s="250"/>
      <c r="K813" s="251"/>
      <c r="L813" s="593">
        <v>0</v>
      </c>
      <c r="M813" s="594"/>
      <c r="N813" s="158"/>
      <c r="O813" s="159"/>
      <c r="P813" s="160"/>
      <c r="Q813" s="161"/>
      <c r="R813" s="161"/>
      <c r="S813" s="161"/>
      <c r="T813" s="161"/>
      <c r="U813" s="162"/>
      <c r="V813" s="160"/>
      <c r="W813" s="163"/>
      <c r="X813" s="162"/>
    </row>
    <row r="814" spans="1:24" ht="15" customHeight="1" x14ac:dyDescent="0.15">
      <c r="A814" s="247"/>
      <c r="B814" s="248"/>
      <c r="C814" s="215"/>
      <c r="D814" s="215"/>
      <c r="E814" s="215"/>
      <c r="F814" s="445" t="s">
        <v>1199</v>
      </c>
      <c r="G814" s="641"/>
      <c r="H814" s="256"/>
      <c r="I814" s="257"/>
      <c r="J814" s="258"/>
      <c r="K814" s="266"/>
      <c r="L814" s="599"/>
      <c r="M814" s="600"/>
      <c r="N814" s="183"/>
      <c r="O814" s="193"/>
      <c r="P814" s="198"/>
      <c r="Q814" s="196"/>
      <c r="R814" s="196"/>
      <c r="S814" s="196"/>
      <c r="T814" s="196"/>
      <c r="U814" s="197"/>
      <c r="V814" s="198"/>
      <c r="W814" s="199"/>
      <c r="X814" s="197"/>
    </row>
    <row r="815" spans="1:24" ht="15" customHeight="1" x14ac:dyDescent="0.15">
      <c r="A815" s="150">
        <v>10</v>
      </c>
      <c r="B815" s="151" t="s">
        <v>1200</v>
      </c>
      <c r="C815" s="152" t="s">
        <v>997</v>
      </c>
      <c r="D815" s="152" t="s">
        <v>1201</v>
      </c>
      <c r="E815" s="152"/>
      <c r="F815" s="440" t="s">
        <v>1202</v>
      </c>
      <c r="G815" s="635">
        <v>41584</v>
      </c>
      <c r="H815" s="154">
        <v>41632</v>
      </c>
      <c r="I815" s="179"/>
      <c r="J815" s="180" t="s">
        <v>1196</v>
      </c>
      <c r="K815" s="181"/>
      <c r="L815" s="593">
        <v>40000</v>
      </c>
      <c r="M815" s="594">
        <v>30000</v>
      </c>
      <c r="N815" s="185">
        <v>-30000</v>
      </c>
      <c r="O815" s="159"/>
      <c r="P815" s="160">
        <v>10000</v>
      </c>
      <c r="Q815" s="161"/>
      <c r="R815" s="161">
        <v>258</v>
      </c>
      <c r="S815" s="161">
        <v>234</v>
      </c>
      <c r="T815" s="161">
        <v>51600</v>
      </c>
      <c r="U815" s="162"/>
      <c r="V815" s="160">
        <v>91600</v>
      </c>
      <c r="W815" s="163"/>
      <c r="X815" s="162">
        <v>61600</v>
      </c>
    </row>
    <row r="816" spans="1:24" ht="15" customHeight="1" x14ac:dyDescent="0.15">
      <c r="A816" s="194"/>
      <c r="B816" s="214"/>
      <c r="C816" s="215"/>
      <c r="D816" s="215"/>
      <c r="E816" s="215"/>
      <c r="F816" s="441" t="s">
        <v>1203</v>
      </c>
      <c r="G816" s="636"/>
      <c r="H816" s="187"/>
      <c r="I816" s="168"/>
      <c r="J816" s="169"/>
      <c r="K816" s="170"/>
      <c r="L816" s="599"/>
      <c r="M816" s="600"/>
      <c r="N816" s="183" t="s">
        <v>1153</v>
      </c>
      <c r="O816" s="193"/>
      <c r="P816" s="198"/>
      <c r="Q816" s="196"/>
      <c r="R816" s="196"/>
      <c r="S816" s="196"/>
      <c r="T816" s="196"/>
      <c r="U816" s="197"/>
      <c r="V816" s="198"/>
      <c r="W816" s="199"/>
      <c r="X816" s="197"/>
    </row>
    <row r="817" spans="1:24" ht="15" customHeight="1" x14ac:dyDescent="0.15">
      <c r="A817" s="150">
        <v>10</v>
      </c>
      <c r="B817" s="151">
        <v>14</v>
      </c>
      <c r="C817" s="152" t="s">
        <v>931</v>
      </c>
      <c r="D817" s="152" t="s">
        <v>1204</v>
      </c>
      <c r="E817" s="152"/>
      <c r="F817" s="440" t="s">
        <v>1205</v>
      </c>
      <c r="G817" s="635">
        <v>41592</v>
      </c>
      <c r="H817" s="154">
        <v>41634</v>
      </c>
      <c r="I817" s="179"/>
      <c r="J817" s="180" t="s">
        <v>1196</v>
      </c>
      <c r="K817" s="181"/>
      <c r="L817" s="593">
        <v>20000</v>
      </c>
      <c r="M817" s="594">
        <v>10000</v>
      </c>
      <c r="N817" s="158">
        <v>-10000</v>
      </c>
      <c r="O817" s="159"/>
      <c r="P817" s="160">
        <v>10000</v>
      </c>
      <c r="Q817" s="161"/>
      <c r="R817" s="161">
        <v>39</v>
      </c>
      <c r="S817" s="161">
        <v>39</v>
      </c>
      <c r="T817" s="161">
        <v>7800</v>
      </c>
      <c r="U817" s="162"/>
      <c r="V817" s="160">
        <v>27800</v>
      </c>
      <c r="W817" s="163"/>
      <c r="X817" s="162">
        <v>17800</v>
      </c>
    </row>
    <row r="818" spans="1:24" ht="15" customHeight="1" x14ac:dyDescent="0.15">
      <c r="A818" s="164"/>
      <c r="B818" s="165"/>
      <c r="C818" s="166"/>
      <c r="D818" s="166" t="s">
        <v>1008</v>
      </c>
      <c r="E818" s="166"/>
      <c r="F818" s="435"/>
      <c r="G818" s="634"/>
      <c r="H818" s="167"/>
      <c r="I818" s="168"/>
      <c r="J818" s="169"/>
      <c r="K818" s="170"/>
      <c r="L818" s="595"/>
      <c r="M818" s="596"/>
      <c r="N818" s="183" t="s">
        <v>1043</v>
      </c>
      <c r="O818" s="174"/>
      <c r="P818" s="175"/>
      <c r="Q818" s="176"/>
      <c r="R818" s="176"/>
      <c r="S818" s="176"/>
      <c r="T818" s="176"/>
      <c r="U818" s="177"/>
      <c r="V818" s="175"/>
      <c r="W818" s="178"/>
      <c r="X818" s="177"/>
    </row>
    <row r="819" spans="1:24" ht="15" customHeight="1" x14ac:dyDescent="0.15">
      <c r="A819" s="150">
        <v>10</v>
      </c>
      <c r="B819" s="151">
        <v>20</v>
      </c>
      <c r="C819" s="152" t="s">
        <v>1122</v>
      </c>
      <c r="D819" s="152" t="s">
        <v>64</v>
      </c>
      <c r="E819" s="152"/>
      <c r="F819" s="440" t="s">
        <v>1206</v>
      </c>
      <c r="G819" s="635">
        <v>41598</v>
      </c>
      <c r="H819" s="154">
        <v>41635</v>
      </c>
      <c r="I819" s="179"/>
      <c r="J819" s="180" t="s">
        <v>1207</v>
      </c>
      <c r="K819" s="181"/>
      <c r="L819" s="593">
        <v>20000</v>
      </c>
      <c r="M819" s="594">
        <v>10000</v>
      </c>
      <c r="N819" s="158">
        <v>-10000</v>
      </c>
      <c r="O819" s="159"/>
      <c r="P819" s="160">
        <v>10000</v>
      </c>
      <c r="Q819" s="161"/>
      <c r="R819" s="161">
        <v>153</v>
      </c>
      <c r="S819" s="161">
        <v>129</v>
      </c>
      <c r="T819" s="161">
        <v>30600</v>
      </c>
      <c r="U819" s="162"/>
      <c r="V819" s="160">
        <v>50600</v>
      </c>
      <c r="W819" s="163"/>
      <c r="X819" s="162">
        <v>40600</v>
      </c>
    </row>
    <row r="820" spans="1:24" ht="15" customHeight="1" x14ac:dyDescent="0.15">
      <c r="A820" s="164"/>
      <c r="B820" s="165"/>
      <c r="C820" s="166"/>
      <c r="D820" s="166"/>
      <c r="E820" s="166"/>
      <c r="F820" s="435"/>
      <c r="G820" s="634"/>
      <c r="H820" s="226"/>
      <c r="I820" s="168"/>
      <c r="J820" s="169"/>
      <c r="K820" s="170"/>
      <c r="L820" s="595"/>
      <c r="M820" s="596"/>
      <c r="N820" s="183" t="s">
        <v>1043</v>
      </c>
      <c r="O820" s="174"/>
      <c r="P820" s="175"/>
      <c r="Q820" s="176"/>
      <c r="R820" s="176"/>
      <c r="S820" s="176"/>
      <c r="T820" s="176"/>
      <c r="U820" s="177"/>
      <c r="V820" s="175"/>
      <c r="W820" s="178"/>
      <c r="X820" s="177"/>
    </row>
    <row r="821" spans="1:24" ht="15" customHeight="1" x14ac:dyDescent="0.15">
      <c r="A821" s="150">
        <v>11</v>
      </c>
      <c r="B821" s="151" t="s">
        <v>1208</v>
      </c>
      <c r="C821" s="152" t="s">
        <v>989</v>
      </c>
      <c r="D821" s="152" t="s">
        <v>1112</v>
      </c>
      <c r="E821" s="152"/>
      <c r="F821" s="440" t="s">
        <v>1131</v>
      </c>
      <c r="G821" s="635">
        <v>41611</v>
      </c>
      <c r="H821" s="154">
        <v>41634</v>
      </c>
      <c r="I821" s="179"/>
      <c r="J821" s="229"/>
      <c r="K821" s="224"/>
      <c r="L821" s="593">
        <v>40000</v>
      </c>
      <c r="M821" s="594">
        <v>30000</v>
      </c>
      <c r="N821" s="158">
        <v>-30000</v>
      </c>
      <c r="O821" s="159"/>
      <c r="P821" s="160">
        <v>10000</v>
      </c>
      <c r="Q821" s="161"/>
      <c r="R821" s="161">
        <v>384</v>
      </c>
      <c r="S821" s="161">
        <v>384</v>
      </c>
      <c r="T821" s="161">
        <v>76800</v>
      </c>
      <c r="U821" s="162"/>
      <c r="V821" s="160">
        <v>116800</v>
      </c>
      <c r="W821" s="163"/>
      <c r="X821" s="162">
        <v>86800</v>
      </c>
    </row>
    <row r="822" spans="1:24" ht="15" customHeight="1" x14ac:dyDescent="0.15">
      <c r="A822" s="164"/>
      <c r="B822" s="165"/>
      <c r="C822" s="166"/>
      <c r="D822" s="166"/>
      <c r="E822" s="166"/>
      <c r="F822" s="435"/>
      <c r="G822" s="634"/>
      <c r="H822" s="167"/>
      <c r="I822" s="168"/>
      <c r="J822" s="169"/>
      <c r="K822" s="170"/>
      <c r="L822" s="595"/>
      <c r="M822" s="596"/>
      <c r="N822" s="183" t="s">
        <v>1043</v>
      </c>
      <c r="O822" s="174"/>
      <c r="P822" s="175"/>
      <c r="Q822" s="176"/>
      <c r="R822" s="176"/>
      <c r="S822" s="176"/>
      <c r="T822" s="176"/>
      <c r="U822" s="177"/>
      <c r="V822" s="175"/>
      <c r="W822" s="178"/>
      <c r="X822" s="177"/>
    </row>
    <row r="823" spans="1:24" ht="15" customHeight="1" x14ac:dyDescent="0.15">
      <c r="A823" s="150">
        <v>11</v>
      </c>
      <c r="B823" s="151">
        <v>3</v>
      </c>
      <c r="C823" s="152" t="s">
        <v>1114</v>
      </c>
      <c r="D823" s="152" t="s">
        <v>1115</v>
      </c>
      <c r="E823" s="152"/>
      <c r="F823" s="440" t="s">
        <v>1209</v>
      </c>
      <c r="G823" s="635">
        <v>41611</v>
      </c>
      <c r="H823" s="154">
        <v>41604</v>
      </c>
      <c r="I823" s="179" t="s">
        <v>1148</v>
      </c>
      <c r="J823" s="180" t="s">
        <v>1148</v>
      </c>
      <c r="K823" s="181"/>
      <c r="L823" s="593">
        <v>20000</v>
      </c>
      <c r="M823" s="594">
        <v>10000</v>
      </c>
      <c r="N823" s="158">
        <v>-10000</v>
      </c>
      <c r="O823" s="159"/>
      <c r="P823" s="160">
        <v>10000</v>
      </c>
      <c r="Q823" s="161"/>
      <c r="R823" s="161">
        <v>16</v>
      </c>
      <c r="S823" s="161">
        <v>12</v>
      </c>
      <c r="T823" s="161">
        <v>3200</v>
      </c>
      <c r="U823" s="162"/>
      <c r="V823" s="160">
        <v>23200</v>
      </c>
      <c r="W823" s="163"/>
      <c r="X823" s="162">
        <v>13200</v>
      </c>
    </row>
    <row r="824" spans="1:24" ht="15" customHeight="1" x14ac:dyDescent="0.15">
      <c r="A824" s="164"/>
      <c r="B824" s="165"/>
      <c r="C824" s="166"/>
      <c r="D824" s="166"/>
      <c r="E824" s="166"/>
      <c r="F824" s="435"/>
      <c r="G824" s="634"/>
      <c r="H824" s="167"/>
      <c r="I824" s="168"/>
      <c r="J824" s="169"/>
      <c r="K824" s="170"/>
      <c r="L824" s="595"/>
      <c r="M824" s="596"/>
      <c r="N824" s="183" t="s">
        <v>1043</v>
      </c>
      <c r="O824" s="174"/>
      <c r="P824" s="175"/>
      <c r="Q824" s="176"/>
      <c r="R824" s="176"/>
      <c r="S824" s="176"/>
      <c r="T824" s="176"/>
      <c r="U824" s="177"/>
      <c r="V824" s="175"/>
      <c r="W824" s="178"/>
      <c r="X824" s="177"/>
    </row>
    <row r="825" spans="1:24" ht="15" customHeight="1" x14ac:dyDescent="0.15">
      <c r="A825" s="150">
        <v>11</v>
      </c>
      <c r="B825" s="151" t="s">
        <v>1210</v>
      </c>
      <c r="C825" s="152" t="s">
        <v>1049</v>
      </c>
      <c r="D825" s="152" t="s">
        <v>990</v>
      </c>
      <c r="E825" s="152"/>
      <c r="F825" s="440" t="s">
        <v>1211</v>
      </c>
      <c r="G825" s="635">
        <v>41612</v>
      </c>
      <c r="H825" s="154">
        <v>41729</v>
      </c>
      <c r="I825" s="155" t="s">
        <v>1212</v>
      </c>
      <c r="J825" s="156" t="s">
        <v>1212</v>
      </c>
      <c r="K825" s="157" t="s">
        <v>1142</v>
      </c>
      <c r="L825" s="593">
        <v>60000</v>
      </c>
      <c r="M825" s="594">
        <v>50000</v>
      </c>
      <c r="N825" s="158">
        <v>-50000</v>
      </c>
      <c r="O825" s="159"/>
      <c r="P825" s="160">
        <v>10000</v>
      </c>
      <c r="Q825" s="161"/>
      <c r="R825" s="161">
        <v>20</v>
      </c>
      <c r="S825" s="161">
        <v>20</v>
      </c>
      <c r="T825" s="161">
        <v>4000</v>
      </c>
      <c r="U825" s="162"/>
      <c r="V825" s="160">
        <v>64000</v>
      </c>
      <c r="W825" s="163"/>
      <c r="X825" s="162">
        <v>14000</v>
      </c>
    </row>
    <row r="826" spans="1:24" ht="15" customHeight="1" x14ac:dyDescent="0.15">
      <c r="A826" s="164"/>
      <c r="B826" s="165"/>
      <c r="C826" s="166"/>
      <c r="D826" s="166"/>
      <c r="E826" s="166"/>
      <c r="F826" s="435"/>
      <c r="G826" s="634"/>
      <c r="H826" s="167"/>
      <c r="I826" s="168"/>
      <c r="J826" s="169"/>
      <c r="K826" s="170"/>
      <c r="L826" s="595"/>
      <c r="M826" s="596"/>
      <c r="N826" s="183" t="s">
        <v>1213</v>
      </c>
      <c r="O826" s="174"/>
      <c r="P826" s="175"/>
      <c r="Q826" s="176"/>
      <c r="R826" s="176"/>
      <c r="S826" s="176"/>
      <c r="T826" s="176"/>
      <c r="U826" s="177"/>
      <c r="V826" s="175"/>
      <c r="W826" s="178"/>
      <c r="X826" s="177"/>
    </row>
    <row r="827" spans="1:24" ht="15" customHeight="1" x14ac:dyDescent="0.15">
      <c r="A827" s="150">
        <v>11</v>
      </c>
      <c r="B827" s="151" t="s">
        <v>1214</v>
      </c>
      <c r="C827" s="152" t="s">
        <v>940</v>
      </c>
      <c r="D827" s="152" t="s">
        <v>1018</v>
      </c>
      <c r="E827" s="152"/>
      <c r="F827" s="440" t="s">
        <v>1215</v>
      </c>
      <c r="G827" s="635">
        <v>41632</v>
      </c>
      <c r="H827" s="154">
        <v>41632</v>
      </c>
      <c r="I827" s="179"/>
      <c r="J827" s="180" t="s">
        <v>1148</v>
      </c>
      <c r="K827" s="181"/>
      <c r="L827" s="593">
        <v>60000</v>
      </c>
      <c r="M827" s="594">
        <v>50000</v>
      </c>
      <c r="N827" s="158">
        <v>-50000</v>
      </c>
      <c r="O827" s="159"/>
      <c r="P827" s="160">
        <v>10000</v>
      </c>
      <c r="Q827" s="161"/>
      <c r="R827" s="161">
        <v>192</v>
      </c>
      <c r="S827" s="161">
        <v>148</v>
      </c>
      <c r="T827" s="161">
        <v>38400</v>
      </c>
      <c r="U827" s="162"/>
      <c r="V827" s="160">
        <v>98400</v>
      </c>
      <c r="W827" s="163"/>
      <c r="X827" s="162">
        <v>48400</v>
      </c>
    </row>
    <row r="828" spans="1:24" ht="15" customHeight="1" x14ac:dyDescent="0.15">
      <c r="A828" s="194"/>
      <c r="B828" s="214"/>
      <c r="C828" s="215"/>
      <c r="D828" s="215"/>
      <c r="E828" s="215"/>
      <c r="F828" s="441" t="s">
        <v>1120</v>
      </c>
      <c r="G828" s="636"/>
      <c r="H828" s="187"/>
      <c r="I828" s="223"/>
      <c r="J828" s="229"/>
      <c r="K828" s="224"/>
      <c r="L828" s="599"/>
      <c r="M828" s="600"/>
      <c r="N828" s="185" t="s">
        <v>1190</v>
      </c>
      <c r="O828" s="193"/>
      <c r="P828" s="198"/>
      <c r="Q828" s="196"/>
      <c r="R828" s="196"/>
      <c r="S828" s="196"/>
      <c r="T828" s="196"/>
      <c r="U828" s="197"/>
      <c r="V828" s="198"/>
      <c r="W828" s="199"/>
      <c r="X828" s="197"/>
    </row>
    <row r="829" spans="1:24" ht="15" customHeight="1" x14ac:dyDescent="0.15">
      <c r="A829" s="194"/>
      <c r="B829" s="214"/>
      <c r="C829" s="215"/>
      <c r="D829" s="215"/>
      <c r="E829" s="215"/>
      <c r="F829" s="441" t="s">
        <v>1121</v>
      </c>
      <c r="G829" s="636"/>
      <c r="H829" s="187"/>
      <c r="I829" s="223"/>
      <c r="J829" s="169"/>
      <c r="K829" s="224"/>
      <c r="L829" s="599"/>
      <c r="M829" s="600"/>
      <c r="N829" s="185"/>
      <c r="O829" s="193"/>
      <c r="P829" s="198"/>
      <c r="Q829" s="196"/>
      <c r="R829" s="196"/>
      <c r="S829" s="196"/>
      <c r="T829" s="196"/>
      <c r="U829" s="197"/>
      <c r="V829" s="198"/>
      <c r="W829" s="199"/>
      <c r="X829" s="197"/>
    </row>
    <row r="830" spans="1:24" ht="15" customHeight="1" x14ac:dyDescent="0.15">
      <c r="A830" s="150">
        <v>12</v>
      </c>
      <c r="B830" s="151">
        <v>15</v>
      </c>
      <c r="C830" s="152" t="s">
        <v>931</v>
      </c>
      <c r="D830" s="152"/>
      <c r="E830" s="152"/>
      <c r="F830" s="440" t="s">
        <v>1216</v>
      </c>
      <c r="G830" s="635">
        <v>41639</v>
      </c>
      <c r="H830" s="154">
        <v>41726</v>
      </c>
      <c r="I830" s="155" t="s">
        <v>1212</v>
      </c>
      <c r="J830" s="156" t="s">
        <v>1212</v>
      </c>
      <c r="K830" s="157" t="s">
        <v>1142</v>
      </c>
      <c r="L830" s="593">
        <v>20000</v>
      </c>
      <c r="M830" s="594">
        <v>10000</v>
      </c>
      <c r="N830" s="158">
        <v>-10000</v>
      </c>
      <c r="O830" s="159"/>
      <c r="P830" s="160">
        <v>10000</v>
      </c>
      <c r="Q830" s="161"/>
      <c r="R830" s="161">
        <v>16</v>
      </c>
      <c r="S830" s="161">
        <v>16</v>
      </c>
      <c r="T830" s="161">
        <v>3200</v>
      </c>
      <c r="U830" s="162"/>
      <c r="V830" s="160">
        <v>23200</v>
      </c>
      <c r="W830" s="163"/>
      <c r="X830" s="162">
        <v>13200</v>
      </c>
    </row>
    <row r="831" spans="1:24" ht="15" customHeight="1" x14ac:dyDescent="0.15">
      <c r="A831" s="164"/>
      <c r="B831" s="165"/>
      <c r="C831" s="166"/>
      <c r="D831" s="166"/>
      <c r="E831" s="166"/>
      <c r="F831" s="435"/>
      <c r="G831" s="634"/>
      <c r="H831" s="167"/>
      <c r="I831" s="168"/>
      <c r="J831" s="169"/>
      <c r="K831" s="170"/>
      <c r="L831" s="595"/>
      <c r="M831" s="596"/>
      <c r="N831" s="183" t="s">
        <v>1043</v>
      </c>
      <c r="O831" s="174"/>
      <c r="P831" s="175"/>
      <c r="Q831" s="176"/>
      <c r="R831" s="176"/>
      <c r="S831" s="176"/>
      <c r="T831" s="176"/>
      <c r="U831" s="177"/>
      <c r="V831" s="175"/>
      <c r="W831" s="178"/>
      <c r="X831" s="177"/>
    </row>
    <row r="832" spans="1:24" ht="15" customHeight="1" x14ac:dyDescent="0.15">
      <c r="A832" s="150"/>
      <c r="B832" s="151"/>
      <c r="C832" s="152"/>
      <c r="D832" s="152"/>
      <c r="E832" s="152"/>
      <c r="F832" s="451" t="s">
        <v>1217</v>
      </c>
      <c r="G832" s="635"/>
      <c r="H832" s="154"/>
      <c r="I832" s="223"/>
      <c r="J832" s="229"/>
      <c r="K832" s="181" t="s">
        <v>1143</v>
      </c>
      <c r="L832" s="593"/>
      <c r="M832" s="594"/>
      <c r="N832" s="158"/>
      <c r="O832" s="159"/>
      <c r="P832" s="160"/>
      <c r="Q832" s="161"/>
      <c r="R832" s="161"/>
      <c r="S832" s="161">
        <v>37</v>
      </c>
      <c r="T832" s="161"/>
      <c r="U832" s="162"/>
      <c r="V832" s="160"/>
      <c r="W832" s="163"/>
      <c r="X832" s="162"/>
    </row>
    <row r="833" spans="1:24" ht="15" customHeight="1" x14ac:dyDescent="0.15">
      <c r="A833" s="164"/>
      <c r="B833" s="165"/>
      <c r="C833" s="166"/>
      <c r="D833" s="166"/>
      <c r="E833" s="166"/>
      <c r="F833" s="452">
        <v>10000</v>
      </c>
      <c r="G833" s="634"/>
      <c r="H833" s="167"/>
      <c r="I833" s="168"/>
      <c r="J833" s="169"/>
      <c r="K833" s="170"/>
      <c r="L833" s="595"/>
      <c r="M833" s="596"/>
      <c r="N833" s="173"/>
      <c r="O833" s="174"/>
      <c r="P833" s="175"/>
      <c r="Q833" s="176"/>
      <c r="R833" s="176"/>
      <c r="S833" s="176"/>
      <c r="T833" s="176"/>
      <c r="U833" s="177"/>
      <c r="V833" s="175"/>
      <c r="W833" s="178"/>
      <c r="X833" s="177"/>
    </row>
    <row r="834" spans="1:24" ht="15" customHeight="1" x14ac:dyDescent="0.15">
      <c r="A834" s="150"/>
      <c r="B834" s="151"/>
      <c r="C834" s="152"/>
      <c r="D834" s="152"/>
      <c r="E834" s="152"/>
      <c r="F834" s="451" t="s">
        <v>1218</v>
      </c>
      <c r="G834" s="635"/>
      <c r="H834" s="221"/>
      <c r="I834" s="179"/>
      <c r="J834" s="229"/>
      <c r="K834" s="181" t="s">
        <v>1143</v>
      </c>
      <c r="L834" s="593"/>
      <c r="M834" s="594"/>
      <c r="N834" s="158"/>
      <c r="O834" s="159"/>
      <c r="P834" s="160"/>
      <c r="Q834" s="161"/>
      <c r="R834" s="161"/>
      <c r="S834" s="161">
        <v>144</v>
      </c>
      <c r="T834" s="161"/>
      <c r="U834" s="162"/>
      <c r="V834" s="160"/>
      <c r="W834" s="163"/>
      <c r="X834" s="162"/>
    </row>
    <row r="835" spans="1:24" ht="15" customHeight="1" x14ac:dyDescent="0.15">
      <c r="A835" s="164"/>
      <c r="B835" s="165"/>
      <c r="C835" s="166"/>
      <c r="D835" s="166"/>
      <c r="E835" s="166"/>
      <c r="F835" s="452">
        <v>10000</v>
      </c>
      <c r="G835" s="634"/>
      <c r="H835" s="167"/>
      <c r="I835" s="168"/>
      <c r="J835" s="169"/>
      <c r="K835" s="170"/>
      <c r="L835" s="595"/>
      <c r="M835" s="596"/>
      <c r="N835" s="183"/>
      <c r="O835" s="174"/>
      <c r="P835" s="175"/>
      <c r="Q835" s="176"/>
      <c r="R835" s="176"/>
      <c r="S835" s="176"/>
      <c r="T835" s="176"/>
      <c r="U835" s="177"/>
      <c r="V835" s="175"/>
      <c r="W835" s="178"/>
      <c r="X835" s="177"/>
    </row>
    <row r="836" spans="1:24" ht="15" customHeight="1" x14ac:dyDescent="0.15">
      <c r="A836" s="150"/>
      <c r="B836" s="151"/>
      <c r="C836" s="152"/>
      <c r="D836" s="152"/>
      <c r="E836" s="152"/>
      <c r="F836" s="451" t="s">
        <v>1219</v>
      </c>
      <c r="G836" s="635"/>
      <c r="H836" s="154"/>
      <c r="I836" s="179"/>
      <c r="J836" s="180"/>
      <c r="K836" s="181" t="s">
        <v>1143</v>
      </c>
      <c r="L836" s="593"/>
      <c r="M836" s="594"/>
      <c r="N836" s="158"/>
      <c r="O836" s="159"/>
      <c r="P836" s="160"/>
      <c r="Q836" s="161"/>
      <c r="R836" s="161"/>
      <c r="S836" s="161"/>
      <c r="T836" s="161"/>
      <c r="U836" s="162"/>
      <c r="V836" s="160"/>
      <c r="W836" s="163"/>
      <c r="X836" s="162"/>
    </row>
    <row r="837" spans="1:24" ht="15" customHeight="1" x14ac:dyDescent="0.15">
      <c r="A837" s="164"/>
      <c r="B837" s="165"/>
      <c r="C837" s="166"/>
      <c r="D837" s="166"/>
      <c r="E837" s="166"/>
      <c r="F837" s="452">
        <v>10000</v>
      </c>
      <c r="G837" s="634"/>
      <c r="H837" s="226"/>
      <c r="I837" s="168"/>
      <c r="J837" s="169"/>
      <c r="K837" s="170"/>
      <c r="L837" s="595"/>
      <c r="M837" s="596"/>
      <c r="N837" s="183"/>
      <c r="O837" s="174"/>
      <c r="P837" s="175"/>
      <c r="Q837" s="176"/>
      <c r="R837" s="176"/>
      <c r="S837" s="176"/>
      <c r="T837" s="176"/>
      <c r="U837" s="177"/>
      <c r="V837" s="175"/>
      <c r="W837" s="178"/>
      <c r="X837" s="177"/>
    </row>
    <row r="838" spans="1:24" ht="15" customHeight="1" x14ac:dyDescent="0.15">
      <c r="A838" s="194"/>
      <c r="B838" s="214"/>
      <c r="C838" s="215"/>
      <c r="D838" s="215"/>
      <c r="E838" s="215"/>
      <c r="F838" s="451" t="s">
        <v>1220</v>
      </c>
      <c r="G838" s="636"/>
      <c r="H838" s="213"/>
      <c r="I838" s="223"/>
      <c r="J838" s="229"/>
      <c r="K838" s="181" t="s">
        <v>1143</v>
      </c>
      <c r="L838" s="599"/>
      <c r="M838" s="600"/>
      <c r="N838" s="185"/>
      <c r="O838" s="193"/>
      <c r="P838" s="198"/>
      <c r="Q838" s="196"/>
      <c r="R838" s="196"/>
      <c r="S838" s="196">
        <v>54</v>
      </c>
      <c r="T838" s="196"/>
      <c r="U838" s="197"/>
      <c r="V838" s="198"/>
      <c r="W838" s="199"/>
      <c r="X838" s="197"/>
    </row>
    <row r="839" spans="1:24" ht="15" customHeight="1" x14ac:dyDescent="0.15">
      <c r="A839" s="194"/>
      <c r="B839" s="214"/>
      <c r="C839" s="215"/>
      <c r="D839" s="215"/>
      <c r="E839" s="215"/>
      <c r="F839" s="452">
        <v>10000</v>
      </c>
      <c r="G839" s="636"/>
      <c r="H839" s="213"/>
      <c r="I839" s="223"/>
      <c r="J839" s="169"/>
      <c r="K839" s="224"/>
      <c r="L839" s="599"/>
      <c r="M839" s="600"/>
      <c r="N839" s="185"/>
      <c r="O839" s="193"/>
      <c r="P839" s="198"/>
      <c r="Q839" s="196"/>
      <c r="R839" s="196"/>
      <c r="S839" s="196"/>
      <c r="T839" s="196"/>
      <c r="U839" s="197"/>
      <c r="V839" s="198"/>
      <c r="W839" s="199"/>
      <c r="X839" s="197"/>
    </row>
    <row r="840" spans="1:24" ht="15" customHeight="1" x14ac:dyDescent="0.15">
      <c r="A840" s="150"/>
      <c r="B840" s="151"/>
      <c r="C840" s="152"/>
      <c r="D840" s="152" t="s">
        <v>99</v>
      </c>
      <c r="E840" s="152"/>
      <c r="F840" s="440" t="s">
        <v>1132</v>
      </c>
      <c r="G840" s="635"/>
      <c r="H840" s="154">
        <v>41536</v>
      </c>
      <c r="I840" s="179" t="s">
        <v>1148</v>
      </c>
      <c r="J840" s="229"/>
      <c r="K840" s="221" t="s">
        <v>1221</v>
      </c>
      <c r="L840" s="593">
        <v>10000</v>
      </c>
      <c r="M840" s="594">
        <v>10000</v>
      </c>
      <c r="N840" s="158">
        <v>-19000</v>
      </c>
      <c r="O840" s="159"/>
      <c r="P840" s="160"/>
      <c r="Q840" s="161"/>
      <c r="R840" s="161">
        <v>12</v>
      </c>
      <c r="S840" s="161"/>
      <c r="T840" s="161">
        <v>2400</v>
      </c>
      <c r="U840" s="162"/>
      <c r="V840" s="160">
        <v>21400</v>
      </c>
      <c r="W840" s="163"/>
      <c r="X840" s="162">
        <v>2400</v>
      </c>
    </row>
    <row r="841" spans="1:24" ht="15" customHeight="1" x14ac:dyDescent="0.15">
      <c r="A841" s="164"/>
      <c r="B841" s="165"/>
      <c r="C841" s="166"/>
      <c r="D841" s="166"/>
      <c r="E841" s="166"/>
      <c r="F841" s="435"/>
      <c r="G841" s="634"/>
      <c r="H841" s="167"/>
      <c r="I841" s="168"/>
      <c r="J841" s="169"/>
      <c r="K841" s="226" t="s">
        <v>1222</v>
      </c>
      <c r="L841" s="595">
        <v>9000</v>
      </c>
      <c r="M841" s="596">
        <v>9000</v>
      </c>
      <c r="N841" s="183" t="s">
        <v>1169</v>
      </c>
      <c r="O841" s="174"/>
      <c r="P841" s="175"/>
      <c r="Q841" s="176"/>
      <c r="R841" s="176"/>
      <c r="S841" s="176"/>
      <c r="T841" s="176"/>
      <c r="U841" s="177"/>
      <c r="V841" s="175"/>
      <c r="W841" s="178"/>
      <c r="X841" s="177"/>
    </row>
    <row r="842" spans="1:24" ht="15" customHeight="1" x14ac:dyDescent="0.15">
      <c r="A842" s="150"/>
      <c r="B842" s="151"/>
      <c r="C842" s="152"/>
      <c r="D842" s="152" t="s">
        <v>990</v>
      </c>
      <c r="E842" s="152"/>
      <c r="F842" s="440" t="s">
        <v>1223</v>
      </c>
      <c r="G842" s="635"/>
      <c r="H842" s="154">
        <v>41536</v>
      </c>
      <c r="I842" s="179" t="s">
        <v>1148</v>
      </c>
      <c r="J842" s="180" t="s">
        <v>1148</v>
      </c>
      <c r="K842" s="181" t="s">
        <v>1135</v>
      </c>
      <c r="L842" s="593">
        <v>30000</v>
      </c>
      <c r="M842" s="594">
        <v>30000</v>
      </c>
      <c r="N842" s="185">
        <v>-30000</v>
      </c>
      <c r="O842" s="159"/>
      <c r="P842" s="160"/>
      <c r="Q842" s="161"/>
      <c r="R842" s="161"/>
      <c r="S842" s="161"/>
      <c r="T842" s="161"/>
      <c r="U842" s="162"/>
      <c r="V842" s="160">
        <v>30000</v>
      </c>
      <c r="W842" s="163"/>
      <c r="X842" s="162">
        <v>0</v>
      </c>
    </row>
    <row r="843" spans="1:24" ht="15" customHeight="1" x14ac:dyDescent="0.15">
      <c r="A843" s="164"/>
      <c r="B843" s="165"/>
      <c r="C843" s="166"/>
      <c r="D843" s="166"/>
      <c r="E843" s="166"/>
      <c r="F843" s="435">
        <v>30000</v>
      </c>
      <c r="G843" s="634"/>
      <c r="H843" s="167"/>
      <c r="I843" s="168"/>
      <c r="J843" s="169"/>
      <c r="K843" s="170" t="s">
        <v>1136</v>
      </c>
      <c r="L843" s="595"/>
      <c r="M843" s="596"/>
      <c r="N843" s="183" t="s">
        <v>1153</v>
      </c>
      <c r="O843" s="174"/>
      <c r="P843" s="230"/>
      <c r="Q843" s="172"/>
      <c r="R843" s="176"/>
      <c r="S843" s="176"/>
      <c r="T843" s="176"/>
      <c r="U843" s="177"/>
      <c r="V843" s="175"/>
      <c r="W843" s="178"/>
      <c r="X843" s="177"/>
    </row>
    <row r="844" spans="1:24" ht="15" customHeight="1" x14ac:dyDescent="0.15">
      <c r="A844" s="150"/>
      <c r="B844" s="151"/>
      <c r="C844" s="152"/>
      <c r="D844" s="152"/>
      <c r="E844" s="152"/>
      <c r="F844" s="440" t="s">
        <v>1137</v>
      </c>
      <c r="G844" s="642" t="s">
        <v>1224</v>
      </c>
      <c r="H844" s="231">
        <v>41618</v>
      </c>
      <c r="I844" s="179" t="s">
        <v>1148</v>
      </c>
      <c r="J844" s="180" t="s">
        <v>1148</v>
      </c>
      <c r="K844" s="181" t="s">
        <v>1135</v>
      </c>
      <c r="L844" s="593">
        <v>10000</v>
      </c>
      <c r="M844" s="594">
        <v>10000</v>
      </c>
      <c r="N844" s="158">
        <v>-10000</v>
      </c>
      <c r="O844" s="159"/>
      <c r="P844" s="160"/>
      <c r="Q844" s="161"/>
      <c r="R844" s="161"/>
      <c r="S844" s="161"/>
      <c r="T844" s="161"/>
      <c r="U844" s="162"/>
      <c r="V844" s="160">
        <v>10000</v>
      </c>
      <c r="W844" s="163"/>
      <c r="X844" s="162">
        <v>0</v>
      </c>
    </row>
    <row r="845" spans="1:24" ht="15" customHeight="1" thickBot="1" x14ac:dyDescent="0.2">
      <c r="A845" s="232"/>
      <c r="B845" s="233"/>
      <c r="C845" s="234"/>
      <c r="D845" s="234"/>
      <c r="E845" s="234"/>
      <c r="F845" s="442">
        <v>10000</v>
      </c>
      <c r="G845" s="639"/>
      <c r="H845" s="235"/>
      <c r="I845" s="236"/>
      <c r="J845" s="237"/>
      <c r="K845" s="238" t="s">
        <v>1136</v>
      </c>
      <c r="L845" s="603"/>
      <c r="M845" s="604"/>
      <c r="N845" s="239" t="s">
        <v>1043</v>
      </c>
      <c r="O845" s="240"/>
      <c r="P845" s="241"/>
      <c r="Q845" s="242"/>
      <c r="R845" s="242"/>
      <c r="S845" s="242"/>
      <c r="T845" s="242"/>
      <c r="U845" s="243"/>
      <c r="V845" s="241"/>
      <c r="W845" s="244"/>
      <c r="X845" s="243"/>
    </row>
    <row r="846" spans="1:24" ht="15" customHeight="1" thickTop="1" x14ac:dyDescent="0.15">
      <c r="A846" s="1296" t="s">
        <v>1225</v>
      </c>
      <c r="B846" s="1297"/>
      <c r="C846" s="273"/>
      <c r="D846" s="274"/>
      <c r="E846" s="842"/>
      <c r="F846" s="1306" t="s">
        <v>901</v>
      </c>
      <c r="G846" s="1265" t="s">
        <v>902</v>
      </c>
      <c r="H846" s="1268" t="s">
        <v>903</v>
      </c>
      <c r="I846" s="139"/>
      <c r="J846" s="140"/>
      <c r="K846" s="1254" t="s">
        <v>904</v>
      </c>
      <c r="L846" s="1304" t="s">
        <v>905</v>
      </c>
      <c r="M846" s="608" t="s">
        <v>1226</v>
      </c>
      <c r="N846" s="275">
        <f>M848+N848+N928</f>
        <v>0</v>
      </c>
      <c r="O846" s="1305" t="s">
        <v>907</v>
      </c>
      <c r="P846" s="1284" t="s">
        <v>908</v>
      </c>
      <c r="Q846" s="1286" t="s">
        <v>909</v>
      </c>
      <c r="R846" s="1289" t="s">
        <v>910</v>
      </c>
      <c r="S846" s="192" t="s">
        <v>910</v>
      </c>
      <c r="T846" s="1289" t="s">
        <v>911</v>
      </c>
      <c r="U846" s="1290" t="s">
        <v>912</v>
      </c>
      <c r="V846" s="1291" t="s">
        <v>913</v>
      </c>
      <c r="W846" s="1275" t="s">
        <v>914</v>
      </c>
      <c r="X846" s="1277" t="s">
        <v>915</v>
      </c>
    </row>
    <row r="847" spans="1:24" ht="15" customHeight="1" x14ac:dyDescent="0.15">
      <c r="A847" s="1221" t="s">
        <v>916</v>
      </c>
      <c r="B847" s="1259" t="s">
        <v>917</v>
      </c>
      <c r="C847" s="215"/>
      <c r="D847" s="215"/>
      <c r="E847" s="215"/>
      <c r="F847" s="1262"/>
      <c r="G847" s="1265"/>
      <c r="H847" s="1268"/>
      <c r="I847" s="139" t="s">
        <v>918</v>
      </c>
      <c r="J847" s="140" t="s">
        <v>919</v>
      </c>
      <c r="K847" s="1254"/>
      <c r="L847" s="1250"/>
      <c r="M847" s="609" t="s">
        <v>920</v>
      </c>
      <c r="N847" s="145" t="s">
        <v>921</v>
      </c>
      <c r="O847" s="1248"/>
      <c r="P847" s="1208"/>
      <c r="Q847" s="1210"/>
      <c r="R847" s="1212"/>
      <c r="S847" s="142" t="s">
        <v>922</v>
      </c>
      <c r="T847" s="1212"/>
      <c r="U847" s="1214"/>
      <c r="V847" s="1216"/>
      <c r="W847" s="1218"/>
      <c r="X847" s="1220"/>
    </row>
    <row r="848" spans="1:24" ht="15" customHeight="1" thickBot="1" x14ac:dyDescent="0.2">
      <c r="A848" s="1222"/>
      <c r="B848" s="1260"/>
      <c r="C848" s="202"/>
      <c r="D848" s="202"/>
      <c r="E848" s="202"/>
      <c r="F848" s="1263"/>
      <c r="G848" s="1266"/>
      <c r="H848" s="1269"/>
      <c r="I848" s="146" t="s">
        <v>923</v>
      </c>
      <c r="J848" s="147" t="s">
        <v>924</v>
      </c>
      <c r="K848" s="1255"/>
      <c r="L848" s="592">
        <f t="shared" ref="L848:X848" si="11">SUM(L849:L927)</f>
        <v>1140000</v>
      </c>
      <c r="M848" s="592">
        <f>SUM(M849:M927)</f>
        <v>830000</v>
      </c>
      <c r="N848" s="276">
        <f t="shared" si="11"/>
        <v>-830000</v>
      </c>
      <c r="O848" s="149">
        <f>SUM(O849:O927)</f>
        <v>0</v>
      </c>
      <c r="P848" s="148">
        <f t="shared" si="11"/>
        <v>320000</v>
      </c>
      <c r="Q848" s="148">
        <f t="shared" si="11"/>
        <v>0</v>
      </c>
      <c r="R848" s="148">
        <f t="shared" si="11"/>
        <v>3776</v>
      </c>
      <c r="S848" s="148">
        <f t="shared" si="11"/>
        <v>3481</v>
      </c>
      <c r="T848" s="148">
        <f t="shared" si="11"/>
        <v>755200</v>
      </c>
      <c r="U848" s="149">
        <f t="shared" si="11"/>
        <v>0</v>
      </c>
      <c r="V848" s="148">
        <f t="shared" si="11"/>
        <v>1825200</v>
      </c>
      <c r="W848" s="148">
        <f t="shared" si="11"/>
        <v>0</v>
      </c>
      <c r="X848" s="149">
        <f t="shared" si="11"/>
        <v>1035200</v>
      </c>
    </row>
    <row r="849" spans="1:24" ht="15" customHeight="1" x14ac:dyDescent="0.15">
      <c r="A849" s="194">
        <v>1</v>
      </c>
      <c r="B849" s="214" t="s">
        <v>1227</v>
      </c>
      <c r="C849" s="215"/>
      <c r="D849" s="215"/>
      <c r="E849" s="215"/>
      <c r="F849" s="441" t="s">
        <v>1228</v>
      </c>
      <c r="G849" s="636">
        <v>40968</v>
      </c>
      <c r="H849" s="213">
        <v>40994</v>
      </c>
      <c r="I849" s="179" t="s">
        <v>1229</v>
      </c>
      <c r="J849" s="229" t="s">
        <v>1230</v>
      </c>
      <c r="K849" s="224"/>
      <c r="L849" s="599">
        <v>60000</v>
      </c>
      <c r="M849" s="600">
        <v>50000</v>
      </c>
      <c r="N849" s="185">
        <v>-50000</v>
      </c>
      <c r="O849" s="193"/>
      <c r="P849" s="198">
        <v>10000</v>
      </c>
      <c r="Q849" s="196"/>
      <c r="R849" s="196">
        <v>32</v>
      </c>
      <c r="S849" s="192" t="s">
        <v>1231</v>
      </c>
      <c r="T849" s="196">
        <v>6400</v>
      </c>
      <c r="U849" s="197"/>
      <c r="V849" s="198">
        <v>66400</v>
      </c>
      <c r="W849" s="199"/>
      <c r="X849" s="197">
        <v>16400</v>
      </c>
    </row>
    <row r="850" spans="1:24" ht="15" customHeight="1" x14ac:dyDescent="0.15">
      <c r="A850" s="164"/>
      <c r="B850" s="165"/>
      <c r="C850" s="166"/>
      <c r="D850" s="166"/>
      <c r="E850" s="166"/>
      <c r="F850" s="435"/>
      <c r="G850" s="634"/>
      <c r="H850" s="167"/>
      <c r="I850" s="168"/>
      <c r="J850" s="169"/>
      <c r="K850" s="170"/>
      <c r="L850" s="595"/>
      <c r="M850" s="596"/>
      <c r="N850" s="173" t="s">
        <v>1232</v>
      </c>
      <c r="O850" s="174"/>
      <c r="P850" s="175"/>
      <c r="Q850" s="176"/>
      <c r="R850" s="176"/>
      <c r="S850" s="176"/>
      <c r="T850" s="176"/>
      <c r="U850" s="177"/>
      <c r="V850" s="175"/>
      <c r="W850" s="178"/>
      <c r="X850" s="177"/>
    </row>
    <row r="851" spans="1:24" ht="15" customHeight="1" x14ac:dyDescent="0.15">
      <c r="A851" s="150">
        <v>2</v>
      </c>
      <c r="B851" s="151">
        <v>5</v>
      </c>
      <c r="C851" s="152"/>
      <c r="D851" s="152"/>
      <c r="E851" s="152"/>
      <c r="F851" s="440" t="s">
        <v>1233</v>
      </c>
      <c r="G851" s="635">
        <v>40973</v>
      </c>
      <c r="H851" s="154">
        <v>40984</v>
      </c>
      <c r="I851" s="179" t="s">
        <v>1234</v>
      </c>
      <c r="J851" s="229" t="s">
        <v>1230</v>
      </c>
      <c r="K851" s="181"/>
      <c r="L851" s="593">
        <v>20000</v>
      </c>
      <c r="M851" s="594">
        <v>10000</v>
      </c>
      <c r="N851" s="158">
        <v>-10000</v>
      </c>
      <c r="O851" s="159"/>
      <c r="P851" s="160">
        <v>10000</v>
      </c>
      <c r="Q851" s="161"/>
      <c r="R851" s="161">
        <v>56</v>
      </c>
      <c r="S851" s="161">
        <v>52</v>
      </c>
      <c r="T851" s="161">
        <v>11200</v>
      </c>
      <c r="U851" s="162"/>
      <c r="V851" s="160">
        <v>31200</v>
      </c>
      <c r="W851" s="163"/>
      <c r="X851" s="162">
        <v>21200</v>
      </c>
    </row>
    <row r="852" spans="1:24" ht="15" customHeight="1" x14ac:dyDescent="0.15">
      <c r="A852" s="164"/>
      <c r="B852" s="165"/>
      <c r="C852" s="166"/>
      <c r="D852" s="166"/>
      <c r="E852" s="166"/>
      <c r="F852" s="435"/>
      <c r="G852" s="634"/>
      <c r="H852" s="167"/>
      <c r="I852" s="168"/>
      <c r="J852" s="169"/>
      <c r="K852" s="170"/>
      <c r="L852" s="595"/>
      <c r="M852" s="596"/>
      <c r="N852" s="173" t="s">
        <v>1232</v>
      </c>
      <c r="O852" s="174"/>
      <c r="P852" s="175"/>
      <c r="Q852" s="176"/>
      <c r="R852" s="176"/>
      <c r="S852" s="176"/>
      <c r="T852" s="176"/>
      <c r="U852" s="177"/>
      <c r="V852" s="175"/>
      <c r="W852" s="178"/>
      <c r="X852" s="177"/>
    </row>
    <row r="853" spans="1:24" ht="15" customHeight="1" x14ac:dyDescent="0.15">
      <c r="A853" s="150">
        <v>2</v>
      </c>
      <c r="B853" s="151" t="s">
        <v>1235</v>
      </c>
      <c r="C853" s="152"/>
      <c r="D853" s="152"/>
      <c r="E853" s="152"/>
      <c r="F853" s="440" t="s">
        <v>1236</v>
      </c>
      <c r="G853" s="635">
        <v>40980</v>
      </c>
      <c r="H853" s="154">
        <v>40954</v>
      </c>
      <c r="I853" s="179" t="s">
        <v>1207</v>
      </c>
      <c r="J853" s="180" t="s">
        <v>1207</v>
      </c>
      <c r="K853" s="181"/>
      <c r="L853" s="593">
        <v>40000</v>
      </c>
      <c r="M853" s="594">
        <v>30000</v>
      </c>
      <c r="N853" s="158">
        <v>-30000</v>
      </c>
      <c r="O853" s="159"/>
      <c r="P853" s="160">
        <v>10000</v>
      </c>
      <c r="Q853" s="161"/>
      <c r="R853" s="161">
        <v>48</v>
      </c>
      <c r="S853" s="161">
        <v>48</v>
      </c>
      <c r="T853" s="161">
        <v>9600</v>
      </c>
      <c r="U853" s="162"/>
      <c r="V853" s="160">
        <v>49600</v>
      </c>
      <c r="W853" s="163"/>
      <c r="X853" s="162">
        <v>19600</v>
      </c>
    </row>
    <row r="854" spans="1:24" ht="15" customHeight="1" x14ac:dyDescent="0.15">
      <c r="A854" s="164"/>
      <c r="B854" s="165"/>
      <c r="C854" s="166"/>
      <c r="D854" s="166"/>
      <c r="E854" s="166"/>
      <c r="F854" s="435"/>
      <c r="G854" s="634"/>
      <c r="H854" s="167"/>
      <c r="I854" s="168"/>
      <c r="J854" s="169"/>
      <c r="K854" s="170"/>
      <c r="L854" s="605"/>
      <c r="M854" s="596"/>
      <c r="N854" s="173" t="s">
        <v>1232</v>
      </c>
      <c r="O854" s="174"/>
      <c r="P854" s="175"/>
      <c r="Q854" s="176"/>
      <c r="R854" s="176"/>
      <c r="S854" s="176"/>
      <c r="T854" s="176"/>
      <c r="U854" s="177"/>
      <c r="V854" s="175"/>
      <c r="W854" s="178"/>
      <c r="X854" s="177"/>
    </row>
    <row r="855" spans="1:24" ht="15" customHeight="1" x14ac:dyDescent="0.15">
      <c r="A855" s="150">
        <v>2</v>
      </c>
      <c r="B855" s="151">
        <v>19</v>
      </c>
      <c r="C855" s="152"/>
      <c r="D855" s="152"/>
      <c r="E855" s="152"/>
      <c r="F855" s="440" t="s">
        <v>1237</v>
      </c>
      <c r="G855" s="635">
        <v>40987</v>
      </c>
      <c r="H855" s="154">
        <v>40967</v>
      </c>
      <c r="I855" s="179" t="s">
        <v>1207</v>
      </c>
      <c r="J855" s="229" t="s">
        <v>1230</v>
      </c>
      <c r="K855" s="181"/>
      <c r="L855" s="593">
        <v>20000</v>
      </c>
      <c r="M855" s="594">
        <v>10000</v>
      </c>
      <c r="N855" s="158">
        <v>-10000</v>
      </c>
      <c r="O855" s="159"/>
      <c r="P855" s="160">
        <v>10000</v>
      </c>
      <c r="Q855" s="161"/>
      <c r="R855" s="161">
        <v>218</v>
      </c>
      <c r="S855" s="161">
        <v>201</v>
      </c>
      <c r="T855" s="161">
        <v>43600</v>
      </c>
      <c r="U855" s="162"/>
      <c r="V855" s="160">
        <v>43600</v>
      </c>
      <c r="W855" s="163"/>
      <c r="X855" s="162">
        <v>33600</v>
      </c>
    </row>
    <row r="856" spans="1:24" ht="15" customHeight="1" x14ac:dyDescent="0.15">
      <c r="A856" s="164"/>
      <c r="B856" s="165"/>
      <c r="C856" s="166"/>
      <c r="D856" s="166"/>
      <c r="E856" s="166"/>
      <c r="F856" s="435"/>
      <c r="G856" s="634"/>
      <c r="H856" s="167"/>
      <c r="I856" s="168"/>
      <c r="J856" s="169"/>
      <c r="K856" s="170"/>
      <c r="L856" s="595"/>
      <c r="M856" s="596"/>
      <c r="N856" s="173" t="s">
        <v>1232</v>
      </c>
      <c r="O856" s="174"/>
      <c r="P856" s="175"/>
      <c r="Q856" s="176"/>
      <c r="R856" s="176"/>
      <c r="S856" s="176"/>
      <c r="T856" s="176"/>
      <c r="U856" s="177"/>
      <c r="V856" s="175"/>
      <c r="W856" s="178"/>
      <c r="X856" s="177"/>
    </row>
    <row r="857" spans="1:24" ht="15" customHeight="1" x14ac:dyDescent="0.15">
      <c r="A857" s="150">
        <v>3</v>
      </c>
      <c r="B857" s="151" t="s">
        <v>1238</v>
      </c>
      <c r="C857" s="152"/>
      <c r="D857" s="152"/>
      <c r="E857" s="152"/>
      <c r="F857" s="440" t="s">
        <v>1239</v>
      </c>
      <c r="G857" s="635">
        <v>40999</v>
      </c>
      <c r="H857" s="154">
        <v>40984</v>
      </c>
      <c r="I857" s="179" t="s">
        <v>1207</v>
      </c>
      <c r="J857" s="229" t="s">
        <v>1230</v>
      </c>
      <c r="K857" s="181"/>
      <c r="L857" s="593">
        <v>20000</v>
      </c>
      <c r="M857" s="594">
        <v>10000</v>
      </c>
      <c r="N857" s="158">
        <v>-10000</v>
      </c>
      <c r="O857" s="159"/>
      <c r="P857" s="160">
        <v>10000</v>
      </c>
      <c r="Q857" s="161"/>
      <c r="R857" s="161">
        <v>37</v>
      </c>
      <c r="S857" s="161">
        <v>35</v>
      </c>
      <c r="T857" s="161">
        <v>7400</v>
      </c>
      <c r="U857" s="162"/>
      <c r="V857" s="160">
        <v>27400</v>
      </c>
      <c r="W857" s="163"/>
      <c r="X857" s="162">
        <v>17400</v>
      </c>
    </row>
    <row r="858" spans="1:24" ht="15" customHeight="1" x14ac:dyDescent="0.15">
      <c r="A858" s="164"/>
      <c r="B858" s="165"/>
      <c r="C858" s="166"/>
      <c r="D858" s="166"/>
      <c r="E858" s="166"/>
      <c r="F858" s="435"/>
      <c r="G858" s="634"/>
      <c r="H858" s="167"/>
      <c r="I858" s="168"/>
      <c r="J858" s="169"/>
      <c r="K858" s="170"/>
      <c r="L858" s="595"/>
      <c r="M858" s="596"/>
      <c r="N858" s="173" t="s">
        <v>1232</v>
      </c>
      <c r="O858" s="174"/>
      <c r="P858" s="175"/>
      <c r="Q858" s="176"/>
      <c r="R858" s="176"/>
      <c r="S858" s="176"/>
      <c r="T858" s="176"/>
      <c r="U858" s="177"/>
      <c r="V858" s="175"/>
      <c r="W858" s="178"/>
      <c r="X858" s="177"/>
    </row>
    <row r="859" spans="1:24" ht="15" customHeight="1" x14ac:dyDescent="0.15">
      <c r="A859" s="150">
        <v>3</v>
      </c>
      <c r="B859" s="151">
        <v>18</v>
      </c>
      <c r="C859" s="152"/>
      <c r="D859" s="152"/>
      <c r="E859" s="152"/>
      <c r="F859" s="440" t="s">
        <v>1240</v>
      </c>
      <c r="G859" s="635">
        <v>40999</v>
      </c>
      <c r="H859" s="154">
        <v>40984</v>
      </c>
      <c r="I859" s="179" t="s">
        <v>1234</v>
      </c>
      <c r="J859" s="229" t="s">
        <v>1230</v>
      </c>
      <c r="K859" s="181"/>
      <c r="L859" s="593">
        <v>60000</v>
      </c>
      <c r="M859" s="594">
        <v>50000</v>
      </c>
      <c r="N859" s="158">
        <v>-50000</v>
      </c>
      <c r="O859" s="159"/>
      <c r="P859" s="186">
        <v>10000</v>
      </c>
      <c r="Q859" s="138"/>
      <c r="R859" s="161">
        <v>128</v>
      </c>
      <c r="S859" s="161">
        <v>128</v>
      </c>
      <c r="T859" s="161">
        <v>25600</v>
      </c>
      <c r="U859" s="162"/>
      <c r="V859" s="160">
        <v>85600</v>
      </c>
      <c r="W859" s="163"/>
      <c r="X859" s="162">
        <v>35600</v>
      </c>
    </row>
    <row r="860" spans="1:24" ht="15" customHeight="1" thickBot="1" x14ac:dyDescent="0.2">
      <c r="A860" s="200"/>
      <c r="B860" s="201"/>
      <c r="C860" s="202"/>
      <c r="D860" s="202"/>
      <c r="E860" s="202"/>
      <c r="F860" s="438" t="s">
        <v>1241</v>
      </c>
      <c r="G860" s="637"/>
      <c r="H860" s="203">
        <v>41092</v>
      </c>
      <c r="I860" s="277" t="s">
        <v>1242</v>
      </c>
      <c r="J860" s="205"/>
      <c r="K860" s="206" t="s">
        <v>1243</v>
      </c>
      <c r="L860" s="601"/>
      <c r="M860" s="610"/>
      <c r="N860" s="207" t="s">
        <v>1244</v>
      </c>
      <c r="O860" s="208"/>
      <c r="P860" s="209"/>
      <c r="Q860" s="210"/>
      <c r="R860" s="210"/>
      <c r="S860" s="210"/>
      <c r="T860" s="210"/>
      <c r="U860" s="211"/>
      <c r="V860" s="209"/>
      <c r="W860" s="212"/>
      <c r="X860" s="211"/>
    </row>
    <row r="861" spans="1:24" ht="15" customHeight="1" x14ac:dyDescent="0.15">
      <c r="A861" s="247">
        <v>3</v>
      </c>
      <c r="B861" s="248">
        <v>25</v>
      </c>
      <c r="C861" s="215"/>
      <c r="D861" s="215"/>
      <c r="E861" s="215"/>
      <c r="F861" s="445" t="s">
        <v>1245</v>
      </c>
      <c r="G861" s="1294" t="s">
        <v>946</v>
      </c>
      <c r="H861" s="1295"/>
      <c r="I861" s="253" t="s">
        <v>1231</v>
      </c>
      <c r="J861" s="250" t="s">
        <v>1231</v>
      </c>
      <c r="K861" s="251"/>
      <c r="L861" s="599">
        <v>0</v>
      </c>
      <c r="M861" s="600"/>
      <c r="N861" s="185"/>
      <c r="O861" s="193"/>
      <c r="P861" s="194"/>
      <c r="Q861" s="195"/>
      <c r="R861" s="196"/>
      <c r="S861" s="192" t="s">
        <v>1231</v>
      </c>
      <c r="T861" s="196"/>
      <c r="U861" s="197"/>
      <c r="V861" s="198"/>
      <c r="W861" s="199"/>
      <c r="X861" s="197"/>
    </row>
    <row r="862" spans="1:24" ht="15" customHeight="1" x14ac:dyDescent="0.15">
      <c r="A862" s="164"/>
      <c r="B862" s="165"/>
      <c r="C862" s="166"/>
      <c r="D862" s="166"/>
      <c r="E862" s="166"/>
      <c r="F862" s="435"/>
      <c r="G862" s="634"/>
      <c r="H862" s="226"/>
      <c r="I862" s="168"/>
      <c r="J862" s="169"/>
      <c r="K862" s="170"/>
      <c r="L862" s="595"/>
      <c r="M862" s="596"/>
      <c r="N862" s="183"/>
      <c r="O862" s="174"/>
      <c r="P862" s="175"/>
      <c r="Q862" s="176"/>
      <c r="R862" s="176"/>
      <c r="S862" s="176"/>
      <c r="T862" s="176"/>
      <c r="U862" s="177"/>
      <c r="V862" s="175"/>
      <c r="W862" s="178"/>
      <c r="X862" s="177"/>
    </row>
    <row r="863" spans="1:24" ht="15" customHeight="1" x14ac:dyDescent="0.15">
      <c r="A863" s="150">
        <v>3</v>
      </c>
      <c r="B863" s="151">
        <v>31</v>
      </c>
      <c r="C863" s="152"/>
      <c r="D863" s="152"/>
      <c r="E863" s="152"/>
      <c r="F863" s="440" t="s">
        <v>1246</v>
      </c>
      <c r="G863" s="636">
        <v>41030</v>
      </c>
      <c r="H863" s="278">
        <v>41291</v>
      </c>
      <c r="I863" s="223"/>
      <c r="J863" s="229" t="s">
        <v>1230</v>
      </c>
      <c r="K863" s="224" t="s">
        <v>1247</v>
      </c>
      <c r="L863" s="593">
        <v>40000</v>
      </c>
      <c r="M863" s="594">
        <v>30000</v>
      </c>
      <c r="N863" s="158">
        <v>-30000</v>
      </c>
      <c r="O863" s="159"/>
      <c r="P863" s="160">
        <v>10000</v>
      </c>
      <c r="Q863" s="161"/>
      <c r="R863" s="161">
        <v>249</v>
      </c>
      <c r="S863" s="161">
        <v>295</v>
      </c>
      <c r="T863" s="161">
        <v>49800</v>
      </c>
      <c r="U863" s="162"/>
      <c r="V863" s="160">
        <v>89800</v>
      </c>
      <c r="W863" s="163"/>
      <c r="X863" s="162">
        <v>59800</v>
      </c>
    </row>
    <row r="864" spans="1:24" ht="15" customHeight="1" x14ac:dyDescent="0.15">
      <c r="A864" s="194">
        <v>4</v>
      </c>
      <c r="B864" s="214">
        <v>1</v>
      </c>
      <c r="C864" s="215"/>
      <c r="D864" s="215"/>
      <c r="E864" s="215"/>
      <c r="F864" s="441" t="s">
        <v>1248</v>
      </c>
      <c r="G864" s="636"/>
      <c r="H864" s="187"/>
      <c r="I864" s="168"/>
      <c r="J864" s="169"/>
      <c r="K864" s="170"/>
      <c r="L864" s="595"/>
      <c r="M864" s="596"/>
      <c r="N864" s="183" t="s">
        <v>1149</v>
      </c>
      <c r="O864" s="174"/>
      <c r="P864" s="198"/>
      <c r="Q864" s="196"/>
      <c r="R864" s="196"/>
      <c r="S864" s="196"/>
      <c r="T864" s="196"/>
      <c r="U864" s="197"/>
      <c r="V864" s="198"/>
      <c r="W864" s="199"/>
      <c r="X864" s="197"/>
    </row>
    <row r="865" spans="1:24" ht="15" customHeight="1" x14ac:dyDescent="0.15">
      <c r="A865" s="264">
        <v>4</v>
      </c>
      <c r="B865" s="265">
        <v>8</v>
      </c>
      <c r="C865" s="152"/>
      <c r="D865" s="152"/>
      <c r="E865" s="152"/>
      <c r="F865" s="447" t="s">
        <v>1249</v>
      </c>
      <c r="G865" s="1294" t="s">
        <v>946</v>
      </c>
      <c r="H865" s="1295"/>
      <c r="I865" s="253" t="s">
        <v>1231</v>
      </c>
      <c r="J865" s="250" t="s">
        <v>1231</v>
      </c>
      <c r="K865" s="251"/>
      <c r="L865" s="599">
        <v>0</v>
      </c>
      <c r="M865" s="594"/>
      <c r="N865" s="185"/>
      <c r="O865" s="159"/>
      <c r="P865" s="160"/>
      <c r="Q865" s="161"/>
      <c r="R865" s="161"/>
      <c r="S865" s="138" t="s">
        <v>1231</v>
      </c>
      <c r="T865" s="161"/>
      <c r="U865" s="162"/>
      <c r="V865" s="160"/>
      <c r="W865" s="163"/>
      <c r="X865" s="162"/>
    </row>
    <row r="866" spans="1:24" ht="15" customHeight="1" x14ac:dyDescent="0.15">
      <c r="A866" s="247"/>
      <c r="B866" s="248"/>
      <c r="C866" s="215"/>
      <c r="D866" s="215"/>
      <c r="E866" s="215"/>
      <c r="F866" s="445" t="s">
        <v>1058</v>
      </c>
      <c r="G866" s="636"/>
      <c r="H866" s="279"/>
      <c r="I866" s="280"/>
      <c r="J866" s="258"/>
      <c r="K866" s="259"/>
      <c r="L866" s="599"/>
      <c r="M866" s="596"/>
      <c r="N866" s="185"/>
      <c r="O866" s="193"/>
      <c r="P866" s="198"/>
      <c r="Q866" s="196"/>
      <c r="R866" s="196"/>
      <c r="S866" s="196"/>
      <c r="T866" s="196"/>
      <c r="U866" s="197"/>
      <c r="V866" s="198"/>
      <c r="W866" s="199"/>
      <c r="X866" s="197"/>
    </row>
    <row r="867" spans="1:24" ht="15" customHeight="1" x14ac:dyDescent="0.15">
      <c r="A867" s="150">
        <v>4</v>
      </c>
      <c r="B867" s="151" t="s">
        <v>1250</v>
      </c>
      <c r="C867" s="152"/>
      <c r="D867" s="152"/>
      <c r="E867" s="152"/>
      <c r="F867" s="440" t="s">
        <v>1251</v>
      </c>
      <c r="G867" s="635">
        <v>41051</v>
      </c>
      <c r="H867" s="221">
        <v>41269</v>
      </c>
      <c r="I867" s="179"/>
      <c r="J867" s="229" t="s">
        <v>1230</v>
      </c>
      <c r="K867" s="224" t="s">
        <v>1252</v>
      </c>
      <c r="L867" s="593">
        <v>20000</v>
      </c>
      <c r="M867" s="594">
        <v>10000</v>
      </c>
      <c r="N867" s="158">
        <v>-10000</v>
      </c>
      <c r="O867" s="159"/>
      <c r="P867" s="160">
        <v>10000</v>
      </c>
      <c r="Q867" s="161"/>
      <c r="R867" s="161">
        <v>144</v>
      </c>
      <c r="S867" s="138" t="s">
        <v>1231</v>
      </c>
      <c r="T867" s="161">
        <v>28800</v>
      </c>
      <c r="U867" s="162"/>
      <c r="V867" s="160">
        <v>48800</v>
      </c>
      <c r="W867" s="163"/>
      <c r="X867" s="162">
        <v>38800</v>
      </c>
    </row>
    <row r="868" spans="1:24" ht="15" customHeight="1" x14ac:dyDescent="0.15">
      <c r="A868" s="164"/>
      <c r="B868" s="165"/>
      <c r="C868" s="166"/>
      <c r="D868" s="166"/>
      <c r="E868" s="166"/>
      <c r="F868" s="435"/>
      <c r="G868" s="634"/>
      <c r="H868" s="167"/>
      <c r="I868" s="168"/>
      <c r="J868" s="169"/>
      <c r="K868" s="170" t="s">
        <v>1247</v>
      </c>
      <c r="L868" s="595"/>
      <c r="M868" s="596"/>
      <c r="N868" s="183" t="s">
        <v>1244</v>
      </c>
      <c r="O868" s="174"/>
      <c r="P868" s="175"/>
      <c r="Q868" s="176"/>
      <c r="R868" s="176"/>
      <c r="S868" s="176"/>
      <c r="T868" s="176"/>
      <c r="U868" s="177"/>
      <c r="V868" s="175"/>
      <c r="W868" s="178"/>
      <c r="X868" s="177"/>
    </row>
    <row r="869" spans="1:24" ht="15" customHeight="1" x14ac:dyDescent="0.15">
      <c r="A869" s="150">
        <v>5</v>
      </c>
      <c r="B869" s="151" t="s">
        <v>1253</v>
      </c>
      <c r="C869" s="152"/>
      <c r="D869" s="152"/>
      <c r="E869" s="152"/>
      <c r="F869" s="440" t="s">
        <v>1254</v>
      </c>
      <c r="G869" s="635">
        <v>41080</v>
      </c>
      <c r="H869" s="154">
        <v>41344</v>
      </c>
      <c r="I869" s="179"/>
      <c r="J869" s="229" t="s">
        <v>1230</v>
      </c>
      <c r="K869" s="224" t="s">
        <v>1252</v>
      </c>
      <c r="L869" s="593">
        <v>60000</v>
      </c>
      <c r="M869" s="594">
        <v>50000</v>
      </c>
      <c r="N869" s="158">
        <v>-50000</v>
      </c>
      <c r="O869" s="159"/>
      <c r="P869" s="160">
        <v>10000</v>
      </c>
      <c r="Q869" s="161"/>
      <c r="R869" s="161">
        <v>24</v>
      </c>
      <c r="S869" s="161">
        <v>23</v>
      </c>
      <c r="T869" s="161">
        <v>4800</v>
      </c>
      <c r="U869" s="162"/>
      <c r="V869" s="160">
        <v>64800</v>
      </c>
      <c r="W869" s="163"/>
      <c r="X869" s="162">
        <v>14800</v>
      </c>
    </row>
    <row r="870" spans="1:24" ht="15" customHeight="1" x14ac:dyDescent="0.15">
      <c r="A870" s="164"/>
      <c r="B870" s="165"/>
      <c r="C870" s="166"/>
      <c r="D870" s="166"/>
      <c r="E870" s="166"/>
      <c r="F870" s="435"/>
      <c r="G870" s="634"/>
      <c r="H870" s="167"/>
      <c r="I870" s="168"/>
      <c r="J870" s="169"/>
      <c r="K870" s="170"/>
      <c r="L870" s="595"/>
      <c r="M870" s="596"/>
      <c r="N870" s="183" t="s">
        <v>1149</v>
      </c>
      <c r="O870" s="174"/>
      <c r="P870" s="175"/>
      <c r="Q870" s="176"/>
      <c r="R870" s="176"/>
      <c r="S870" s="176"/>
      <c r="T870" s="176"/>
      <c r="U870" s="177"/>
      <c r="V870" s="175"/>
      <c r="W870" s="178"/>
      <c r="X870" s="177"/>
    </row>
    <row r="871" spans="1:24" ht="15" customHeight="1" x14ac:dyDescent="0.15">
      <c r="A871" s="150">
        <v>5</v>
      </c>
      <c r="B871" s="151">
        <v>20</v>
      </c>
      <c r="C871" s="152"/>
      <c r="D871" s="152"/>
      <c r="E871" s="152"/>
      <c r="F871" s="440" t="s">
        <v>1255</v>
      </c>
      <c r="G871" s="635">
        <v>41080</v>
      </c>
      <c r="H871" s="221">
        <v>41214</v>
      </c>
      <c r="I871" s="179"/>
      <c r="J871" s="229" t="s">
        <v>1234</v>
      </c>
      <c r="K871" s="224" t="s">
        <v>1256</v>
      </c>
      <c r="L871" s="593">
        <v>60000</v>
      </c>
      <c r="M871" s="594">
        <v>50000</v>
      </c>
      <c r="N871" s="185">
        <v>-50000</v>
      </c>
      <c r="O871" s="159"/>
      <c r="P871" s="160">
        <v>10000</v>
      </c>
      <c r="Q871" s="161"/>
      <c r="R871" s="161">
        <v>16</v>
      </c>
      <c r="S871" s="161">
        <v>24</v>
      </c>
      <c r="T871" s="161">
        <v>3200</v>
      </c>
      <c r="U871" s="162"/>
      <c r="V871" s="160">
        <v>63200</v>
      </c>
      <c r="W871" s="163"/>
      <c r="X871" s="162">
        <v>13200</v>
      </c>
    </row>
    <row r="872" spans="1:24" ht="15" customHeight="1" x14ac:dyDescent="0.15">
      <c r="A872" s="164"/>
      <c r="B872" s="165"/>
      <c r="C872" s="166"/>
      <c r="D872" s="166"/>
      <c r="E872" s="166"/>
      <c r="F872" s="435"/>
      <c r="G872" s="634"/>
      <c r="H872" s="167"/>
      <c r="I872" s="168"/>
      <c r="J872" s="169"/>
      <c r="K872" s="170" t="s">
        <v>1257</v>
      </c>
      <c r="L872" s="595"/>
      <c r="M872" s="596"/>
      <c r="N872" s="183" t="s">
        <v>1244</v>
      </c>
      <c r="O872" s="174"/>
      <c r="P872" s="175"/>
      <c r="Q872" s="176"/>
      <c r="R872" s="176"/>
      <c r="S872" s="176"/>
      <c r="T872" s="176"/>
      <c r="U872" s="177"/>
      <c r="V872" s="175"/>
      <c r="W872" s="178"/>
      <c r="X872" s="177"/>
    </row>
    <row r="873" spans="1:24" ht="15" customHeight="1" x14ac:dyDescent="0.15">
      <c r="A873" s="150">
        <v>5</v>
      </c>
      <c r="B873" s="151" t="s">
        <v>1258</v>
      </c>
      <c r="C873" s="152"/>
      <c r="D873" s="152"/>
      <c r="E873" s="152"/>
      <c r="F873" s="440" t="s">
        <v>1259</v>
      </c>
      <c r="G873" s="635">
        <v>41087</v>
      </c>
      <c r="H873" s="221">
        <v>41082</v>
      </c>
      <c r="I873" s="179" t="s">
        <v>1207</v>
      </c>
      <c r="J873" s="180" t="s">
        <v>1207</v>
      </c>
      <c r="K873" s="181"/>
      <c r="L873" s="593">
        <v>40000</v>
      </c>
      <c r="M873" s="594">
        <v>30000</v>
      </c>
      <c r="N873" s="158">
        <v>-30000</v>
      </c>
      <c r="O873" s="159"/>
      <c r="P873" s="160">
        <v>10000</v>
      </c>
      <c r="Q873" s="161"/>
      <c r="R873" s="161">
        <v>128</v>
      </c>
      <c r="S873" s="137" t="s">
        <v>1231</v>
      </c>
      <c r="T873" s="161">
        <v>25600</v>
      </c>
      <c r="U873" s="162"/>
      <c r="V873" s="160">
        <v>104000</v>
      </c>
      <c r="W873" s="163"/>
      <c r="X873" s="162">
        <v>74000</v>
      </c>
    </row>
    <row r="874" spans="1:24" ht="15" customHeight="1" x14ac:dyDescent="0.15">
      <c r="A874" s="194"/>
      <c r="B874" s="214"/>
      <c r="C874" s="215"/>
      <c r="D874" s="215"/>
      <c r="E874" s="215"/>
      <c r="F874" s="441" t="s">
        <v>1260</v>
      </c>
      <c r="G874" s="636"/>
      <c r="H874" s="187">
        <v>41087</v>
      </c>
      <c r="I874" s="223"/>
      <c r="J874" s="229"/>
      <c r="K874" s="224" t="s">
        <v>1261</v>
      </c>
      <c r="L874" s="599"/>
      <c r="M874" s="600"/>
      <c r="N874" s="185" t="s">
        <v>1244</v>
      </c>
      <c r="O874" s="193"/>
      <c r="P874" s="198"/>
      <c r="Q874" s="196"/>
      <c r="R874" s="196">
        <v>128</v>
      </c>
      <c r="S874" s="144" t="s">
        <v>1231</v>
      </c>
      <c r="T874" s="196">
        <v>25600</v>
      </c>
      <c r="U874" s="197"/>
      <c r="V874" s="198"/>
      <c r="W874" s="199"/>
      <c r="X874" s="197"/>
    </row>
    <row r="875" spans="1:24" ht="15" customHeight="1" x14ac:dyDescent="0.15">
      <c r="A875" s="222"/>
      <c r="B875" s="214"/>
      <c r="C875" s="215"/>
      <c r="D875" s="215"/>
      <c r="E875" s="215"/>
      <c r="F875" s="441" t="s">
        <v>1262</v>
      </c>
      <c r="G875" s="636"/>
      <c r="H875" s="187"/>
      <c r="I875" s="223"/>
      <c r="J875" s="169"/>
      <c r="K875" s="224"/>
      <c r="L875" s="599"/>
      <c r="M875" s="600"/>
      <c r="N875" s="185"/>
      <c r="O875" s="193"/>
      <c r="P875" s="198"/>
      <c r="Q875" s="196"/>
      <c r="R875" s="196">
        <v>64</v>
      </c>
      <c r="S875" s="281" t="s">
        <v>1231</v>
      </c>
      <c r="T875" s="196">
        <v>12800</v>
      </c>
      <c r="U875" s="197"/>
      <c r="V875" s="198"/>
      <c r="W875" s="199"/>
      <c r="X875" s="197"/>
    </row>
    <row r="876" spans="1:24" ht="15" customHeight="1" x14ac:dyDescent="0.15">
      <c r="A876" s="150">
        <v>6</v>
      </c>
      <c r="B876" s="151" t="s">
        <v>1263</v>
      </c>
      <c r="C876" s="152"/>
      <c r="D876" s="152"/>
      <c r="E876" s="152"/>
      <c r="F876" s="440" t="s">
        <v>1264</v>
      </c>
      <c r="G876" s="635">
        <v>41093</v>
      </c>
      <c r="H876" s="154">
        <v>41079</v>
      </c>
      <c r="I876" s="179" t="s">
        <v>1207</v>
      </c>
      <c r="J876" s="229" t="s">
        <v>1230</v>
      </c>
      <c r="K876" s="181"/>
      <c r="L876" s="593">
        <v>40000</v>
      </c>
      <c r="M876" s="594">
        <v>30000</v>
      </c>
      <c r="N876" s="158">
        <v>-30000</v>
      </c>
      <c r="O876" s="159"/>
      <c r="P876" s="160">
        <v>10000</v>
      </c>
      <c r="Q876" s="161"/>
      <c r="R876" s="161">
        <v>441</v>
      </c>
      <c r="S876" s="161">
        <v>470</v>
      </c>
      <c r="T876" s="161">
        <v>88200</v>
      </c>
      <c r="U876" s="162"/>
      <c r="V876" s="160">
        <v>128200</v>
      </c>
      <c r="W876" s="163"/>
      <c r="X876" s="162">
        <v>98200</v>
      </c>
    </row>
    <row r="877" spans="1:24" ht="15" customHeight="1" x14ac:dyDescent="0.15">
      <c r="A877" s="194"/>
      <c r="B877" s="214"/>
      <c r="C877" s="215"/>
      <c r="D877" s="215"/>
      <c r="E877" s="215"/>
      <c r="F877" s="441" t="s">
        <v>1265</v>
      </c>
      <c r="G877" s="636"/>
      <c r="H877" s="187"/>
      <c r="I877" s="223"/>
      <c r="J877" s="229"/>
      <c r="K877" s="224"/>
      <c r="L877" s="599"/>
      <c r="M877" s="600"/>
      <c r="N877" s="185" t="s">
        <v>1244</v>
      </c>
      <c r="O877" s="193"/>
      <c r="P877" s="198"/>
      <c r="Q877" s="196"/>
      <c r="R877" s="196"/>
      <c r="S877" s="196"/>
      <c r="T877" s="196"/>
      <c r="U877" s="197"/>
      <c r="V877" s="198"/>
      <c r="W877" s="199"/>
      <c r="X877" s="197"/>
    </row>
    <row r="878" spans="1:24" ht="15" customHeight="1" x14ac:dyDescent="0.15">
      <c r="A878" s="150">
        <v>6</v>
      </c>
      <c r="B878" s="151" t="s">
        <v>1266</v>
      </c>
      <c r="C878" s="152"/>
      <c r="D878" s="152"/>
      <c r="E878" s="152"/>
      <c r="F878" s="440" t="s">
        <v>1267</v>
      </c>
      <c r="G878" s="635">
        <v>41100</v>
      </c>
      <c r="H878" s="154">
        <v>41074</v>
      </c>
      <c r="I878" s="179" t="s">
        <v>1207</v>
      </c>
      <c r="J878" s="180" t="s">
        <v>1207</v>
      </c>
      <c r="K878" s="181"/>
      <c r="L878" s="593">
        <v>60000</v>
      </c>
      <c r="M878" s="594">
        <v>50000</v>
      </c>
      <c r="N878" s="158">
        <v>-50000</v>
      </c>
      <c r="O878" s="159"/>
      <c r="P878" s="160">
        <v>10000</v>
      </c>
      <c r="Q878" s="161"/>
      <c r="R878" s="161">
        <v>12</v>
      </c>
      <c r="S878" s="161">
        <v>14</v>
      </c>
      <c r="T878" s="161">
        <v>2400</v>
      </c>
      <c r="U878" s="162"/>
      <c r="V878" s="160">
        <v>62400</v>
      </c>
      <c r="W878" s="163"/>
      <c r="X878" s="162">
        <v>12400</v>
      </c>
    </row>
    <row r="879" spans="1:24" ht="15" customHeight="1" x14ac:dyDescent="0.15">
      <c r="A879" s="164"/>
      <c r="B879" s="165"/>
      <c r="C879" s="166"/>
      <c r="D879" s="166"/>
      <c r="E879" s="166"/>
      <c r="F879" s="435"/>
      <c r="G879" s="634"/>
      <c r="H879" s="167"/>
      <c r="I879" s="168"/>
      <c r="J879" s="169"/>
      <c r="K879" s="170"/>
      <c r="L879" s="595"/>
      <c r="M879" s="596"/>
      <c r="N879" s="183" t="s">
        <v>1244</v>
      </c>
      <c r="O879" s="174"/>
      <c r="P879" s="175"/>
      <c r="Q879" s="176"/>
      <c r="R879" s="176"/>
      <c r="S879" s="176"/>
      <c r="T879" s="176"/>
      <c r="U879" s="177"/>
      <c r="V879" s="175"/>
      <c r="W879" s="178"/>
      <c r="X879" s="177"/>
    </row>
    <row r="880" spans="1:24" ht="15" customHeight="1" x14ac:dyDescent="0.15">
      <c r="A880" s="150">
        <v>6</v>
      </c>
      <c r="B880" s="151" t="s">
        <v>1268</v>
      </c>
      <c r="C880" s="152"/>
      <c r="D880" s="152"/>
      <c r="E880" s="152"/>
      <c r="F880" s="440" t="s">
        <v>1269</v>
      </c>
      <c r="G880" s="635">
        <v>41100</v>
      </c>
      <c r="H880" s="154">
        <v>41269</v>
      </c>
      <c r="I880" s="179"/>
      <c r="J880" s="229" t="s">
        <v>1230</v>
      </c>
      <c r="K880" s="181" t="s">
        <v>1247</v>
      </c>
      <c r="L880" s="593">
        <v>20000</v>
      </c>
      <c r="M880" s="594">
        <v>10000</v>
      </c>
      <c r="N880" s="158">
        <v>-10000</v>
      </c>
      <c r="O880" s="159"/>
      <c r="P880" s="160">
        <v>10000</v>
      </c>
      <c r="Q880" s="161"/>
      <c r="R880" s="161">
        <v>244</v>
      </c>
      <c r="S880" s="161">
        <v>213</v>
      </c>
      <c r="T880" s="161">
        <v>48800</v>
      </c>
      <c r="U880" s="162"/>
      <c r="V880" s="160">
        <v>48800</v>
      </c>
      <c r="W880" s="163"/>
      <c r="X880" s="162">
        <v>38800</v>
      </c>
    </row>
    <row r="881" spans="1:24" ht="15" customHeight="1" x14ac:dyDescent="0.15">
      <c r="A881" s="164"/>
      <c r="B881" s="165"/>
      <c r="C881" s="166"/>
      <c r="D881" s="166"/>
      <c r="E881" s="166"/>
      <c r="F881" s="435"/>
      <c r="G881" s="634"/>
      <c r="H881" s="167"/>
      <c r="I881" s="168"/>
      <c r="J881" s="169"/>
      <c r="K881" s="170"/>
      <c r="L881" s="595"/>
      <c r="M881" s="596"/>
      <c r="N881" s="183" t="s">
        <v>1244</v>
      </c>
      <c r="O881" s="174"/>
      <c r="P881" s="175"/>
      <c r="Q881" s="176"/>
      <c r="R881" s="176"/>
      <c r="S881" s="176"/>
      <c r="T881" s="176"/>
      <c r="U881" s="177"/>
      <c r="V881" s="175"/>
      <c r="W881" s="178"/>
      <c r="X881" s="177"/>
    </row>
    <row r="882" spans="1:24" ht="15" customHeight="1" x14ac:dyDescent="0.15">
      <c r="A882" s="150">
        <v>6</v>
      </c>
      <c r="B882" s="151" t="s">
        <v>1270</v>
      </c>
      <c r="C882" s="152"/>
      <c r="D882" s="152"/>
      <c r="E882" s="152"/>
      <c r="F882" s="440" t="s">
        <v>1271</v>
      </c>
      <c r="G882" s="635">
        <v>41114</v>
      </c>
      <c r="H882" s="282">
        <v>41362</v>
      </c>
      <c r="I882" s="179"/>
      <c r="J882" s="180"/>
      <c r="K882" s="181" t="s">
        <v>1272</v>
      </c>
      <c r="L882" s="593"/>
      <c r="M882" s="594"/>
      <c r="N882" s="158"/>
      <c r="O882" s="159"/>
      <c r="P882" s="160">
        <v>10000</v>
      </c>
      <c r="Q882" s="161"/>
      <c r="R882" s="161"/>
      <c r="S882" s="161">
        <v>110</v>
      </c>
      <c r="T882" s="161"/>
      <c r="U882" s="162"/>
      <c r="V882" s="160">
        <v>10000</v>
      </c>
      <c r="W882" s="163"/>
      <c r="X882" s="162">
        <v>10000</v>
      </c>
    </row>
    <row r="883" spans="1:24" ht="15" customHeight="1" x14ac:dyDescent="0.15">
      <c r="A883" s="164"/>
      <c r="B883" s="165"/>
      <c r="C883" s="166"/>
      <c r="D883" s="166"/>
      <c r="E883" s="166"/>
      <c r="F883" s="435"/>
      <c r="G883" s="634"/>
      <c r="H883" s="226"/>
      <c r="I883" s="168"/>
      <c r="J883" s="169"/>
      <c r="K883" s="170" t="s">
        <v>1273</v>
      </c>
      <c r="L883" s="595"/>
      <c r="M883" s="596"/>
      <c r="N883" s="183"/>
      <c r="O883" s="174"/>
      <c r="P883" s="175"/>
      <c r="Q883" s="176"/>
      <c r="R883" s="176"/>
      <c r="S883" s="176"/>
      <c r="T883" s="176"/>
      <c r="U883" s="177"/>
      <c r="V883" s="175"/>
      <c r="W883" s="178"/>
      <c r="X883" s="177"/>
    </row>
    <row r="884" spans="1:24" ht="15" customHeight="1" x14ac:dyDescent="0.15">
      <c r="A884" s="150">
        <v>7</v>
      </c>
      <c r="B884" s="151" t="s">
        <v>1274</v>
      </c>
      <c r="C884" s="152"/>
      <c r="D884" s="152"/>
      <c r="E884" s="152"/>
      <c r="F884" s="440" t="s">
        <v>1275</v>
      </c>
      <c r="G884" s="635">
        <v>41129</v>
      </c>
      <c r="H884" s="154">
        <v>41269</v>
      </c>
      <c r="I884" s="179"/>
      <c r="J884" s="229" t="s">
        <v>1230</v>
      </c>
      <c r="K884" s="181" t="s">
        <v>1247</v>
      </c>
      <c r="L884" s="593">
        <v>20000</v>
      </c>
      <c r="M884" s="594">
        <v>10000</v>
      </c>
      <c r="N884" s="158">
        <v>-10000</v>
      </c>
      <c r="O884" s="159"/>
      <c r="P884" s="160">
        <v>10000</v>
      </c>
      <c r="Q884" s="161"/>
      <c r="R884" s="161">
        <v>99</v>
      </c>
      <c r="S884" s="161">
        <v>87</v>
      </c>
      <c r="T884" s="161">
        <v>19800</v>
      </c>
      <c r="U884" s="162"/>
      <c r="V884" s="160">
        <v>39800</v>
      </c>
      <c r="W884" s="163"/>
      <c r="X884" s="162">
        <v>29800</v>
      </c>
    </row>
    <row r="885" spans="1:24" ht="15" customHeight="1" x14ac:dyDescent="0.15">
      <c r="A885" s="164"/>
      <c r="B885" s="165"/>
      <c r="C885" s="166"/>
      <c r="D885" s="166"/>
      <c r="E885" s="166"/>
      <c r="F885" s="435"/>
      <c r="G885" s="634"/>
      <c r="H885" s="167"/>
      <c r="I885" s="168"/>
      <c r="J885" s="169"/>
      <c r="K885" s="170"/>
      <c r="L885" s="595"/>
      <c r="M885" s="596"/>
      <c r="N885" s="183" t="s">
        <v>1244</v>
      </c>
      <c r="O885" s="174"/>
      <c r="P885" s="175"/>
      <c r="Q885" s="176"/>
      <c r="R885" s="176"/>
      <c r="S885" s="176"/>
      <c r="T885" s="176"/>
      <c r="U885" s="177"/>
      <c r="V885" s="175"/>
      <c r="W885" s="178"/>
      <c r="X885" s="177"/>
    </row>
    <row r="886" spans="1:24" ht="15" customHeight="1" x14ac:dyDescent="0.15">
      <c r="A886" s="150">
        <v>7</v>
      </c>
      <c r="B886" s="151" t="s">
        <v>1276</v>
      </c>
      <c r="C886" s="152"/>
      <c r="D886" s="152"/>
      <c r="E886" s="152"/>
      <c r="F886" s="440" t="s">
        <v>1277</v>
      </c>
      <c r="G886" s="635">
        <v>41150</v>
      </c>
      <c r="H886" s="154">
        <v>41269</v>
      </c>
      <c r="I886" s="179"/>
      <c r="J886" s="229" t="s">
        <v>1230</v>
      </c>
      <c r="K886" s="181" t="s">
        <v>1247</v>
      </c>
      <c r="L886" s="593">
        <v>20000</v>
      </c>
      <c r="M886" s="594">
        <v>10000</v>
      </c>
      <c r="N886" s="158">
        <v>-10000</v>
      </c>
      <c r="O886" s="159"/>
      <c r="P886" s="160">
        <v>10000</v>
      </c>
      <c r="Q886" s="161"/>
      <c r="R886" s="161">
        <v>54</v>
      </c>
      <c r="S886" s="161">
        <v>45</v>
      </c>
      <c r="T886" s="161">
        <v>10800</v>
      </c>
      <c r="U886" s="162"/>
      <c r="V886" s="160">
        <v>30800</v>
      </c>
      <c r="W886" s="163"/>
      <c r="X886" s="162">
        <v>20800</v>
      </c>
    </row>
    <row r="887" spans="1:24" ht="15" customHeight="1" x14ac:dyDescent="0.15">
      <c r="A887" s="164"/>
      <c r="B887" s="165"/>
      <c r="C887" s="166"/>
      <c r="D887" s="166"/>
      <c r="E887" s="166"/>
      <c r="F887" s="435"/>
      <c r="G887" s="634"/>
      <c r="H887" s="167"/>
      <c r="I887" s="168"/>
      <c r="J887" s="169"/>
      <c r="K887" s="170"/>
      <c r="L887" s="595"/>
      <c r="M887" s="596"/>
      <c r="N887" s="183" t="s">
        <v>1244</v>
      </c>
      <c r="O887" s="174"/>
      <c r="P887" s="175"/>
      <c r="Q887" s="176"/>
      <c r="R887" s="176"/>
      <c r="S887" s="176"/>
      <c r="T887" s="176"/>
      <c r="U887" s="177"/>
      <c r="V887" s="175"/>
      <c r="W887" s="178"/>
      <c r="X887" s="177"/>
    </row>
    <row r="888" spans="1:24" ht="15" customHeight="1" x14ac:dyDescent="0.15">
      <c r="A888" s="150">
        <v>8</v>
      </c>
      <c r="B888" s="151">
        <v>5</v>
      </c>
      <c r="C888" s="152"/>
      <c r="D888" s="152"/>
      <c r="E888" s="152"/>
      <c r="F888" s="440" t="s">
        <v>1278</v>
      </c>
      <c r="G888" s="635">
        <v>41157</v>
      </c>
      <c r="H888" s="154">
        <v>41269</v>
      </c>
      <c r="I888" s="179"/>
      <c r="J888" s="229" t="s">
        <v>1230</v>
      </c>
      <c r="K888" s="181" t="s">
        <v>1247</v>
      </c>
      <c r="L888" s="593">
        <v>20000</v>
      </c>
      <c r="M888" s="594">
        <v>10000</v>
      </c>
      <c r="N888" s="158">
        <v>-10000</v>
      </c>
      <c r="O888" s="159"/>
      <c r="P888" s="160">
        <v>10000</v>
      </c>
      <c r="Q888" s="161"/>
      <c r="R888" s="161">
        <v>192</v>
      </c>
      <c r="S888" s="161">
        <v>191</v>
      </c>
      <c r="T888" s="161">
        <v>38400</v>
      </c>
      <c r="U888" s="162"/>
      <c r="V888" s="160">
        <v>58400</v>
      </c>
      <c r="W888" s="163"/>
      <c r="X888" s="162">
        <v>48400</v>
      </c>
    </row>
    <row r="889" spans="1:24" ht="15" customHeight="1" x14ac:dyDescent="0.15">
      <c r="A889" s="164"/>
      <c r="B889" s="165"/>
      <c r="C889" s="166"/>
      <c r="D889" s="166"/>
      <c r="E889" s="166"/>
      <c r="F889" s="435"/>
      <c r="G889" s="634"/>
      <c r="H889" s="167"/>
      <c r="I889" s="168"/>
      <c r="J889" s="169"/>
      <c r="K889" s="170"/>
      <c r="L889" s="595"/>
      <c r="M889" s="596"/>
      <c r="N889" s="183" t="s">
        <v>1244</v>
      </c>
      <c r="O889" s="174"/>
      <c r="P889" s="175"/>
      <c r="Q889" s="176"/>
      <c r="R889" s="176"/>
      <c r="S889" s="176"/>
      <c r="T889" s="176"/>
      <c r="U889" s="177"/>
      <c r="V889" s="175"/>
      <c r="W889" s="178"/>
      <c r="X889" s="177"/>
    </row>
    <row r="890" spans="1:24" ht="15" customHeight="1" x14ac:dyDescent="0.15">
      <c r="A890" s="150">
        <v>8</v>
      </c>
      <c r="B890" s="151" t="s">
        <v>1235</v>
      </c>
      <c r="C890" s="152"/>
      <c r="D890" s="152"/>
      <c r="E890" s="152"/>
      <c r="F890" s="440" t="s">
        <v>1279</v>
      </c>
      <c r="G890" s="635">
        <v>41164</v>
      </c>
      <c r="H890" s="154">
        <v>41270</v>
      </c>
      <c r="I890" s="179"/>
      <c r="J890" s="229" t="s">
        <v>1230</v>
      </c>
      <c r="K890" s="224" t="s">
        <v>1280</v>
      </c>
      <c r="L890" s="593">
        <v>40000</v>
      </c>
      <c r="M890" s="594">
        <v>30000</v>
      </c>
      <c r="N890" s="158">
        <v>-30000</v>
      </c>
      <c r="O890" s="159"/>
      <c r="P890" s="160">
        <v>10000</v>
      </c>
      <c r="Q890" s="161"/>
      <c r="R890" s="161">
        <v>14</v>
      </c>
      <c r="S890" s="161">
        <v>14</v>
      </c>
      <c r="T890" s="161">
        <v>2800</v>
      </c>
      <c r="U890" s="162"/>
      <c r="V890" s="160">
        <v>42800</v>
      </c>
      <c r="W890" s="163"/>
      <c r="X890" s="162">
        <v>12800</v>
      </c>
    </row>
    <row r="891" spans="1:24" ht="15" customHeight="1" x14ac:dyDescent="0.15">
      <c r="A891" s="164"/>
      <c r="B891" s="165"/>
      <c r="C891" s="166"/>
      <c r="D891" s="166"/>
      <c r="E891" s="166"/>
      <c r="F891" s="435"/>
      <c r="G891" s="634"/>
      <c r="H891" s="167"/>
      <c r="I891" s="168"/>
      <c r="J891" s="169"/>
      <c r="K891" s="170"/>
      <c r="L891" s="595"/>
      <c r="M891" s="596"/>
      <c r="N891" s="183" t="s">
        <v>1244</v>
      </c>
      <c r="O891" s="174"/>
      <c r="P891" s="175"/>
      <c r="Q891" s="176"/>
      <c r="R891" s="176"/>
      <c r="S891" s="176"/>
      <c r="T891" s="176"/>
      <c r="U891" s="177"/>
      <c r="V891" s="175"/>
      <c r="W891" s="178"/>
      <c r="X891" s="177"/>
    </row>
    <row r="892" spans="1:24" ht="15" customHeight="1" x14ac:dyDescent="0.15">
      <c r="A892" s="150">
        <v>8</v>
      </c>
      <c r="B892" s="151">
        <v>26</v>
      </c>
      <c r="C892" s="152"/>
      <c r="D892" s="152"/>
      <c r="E892" s="152"/>
      <c r="F892" s="440" t="s">
        <v>1281</v>
      </c>
      <c r="G892" s="635">
        <v>41178</v>
      </c>
      <c r="H892" s="154">
        <v>41346</v>
      </c>
      <c r="I892" s="179"/>
      <c r="J892" s="229" t="s">
        <v>1230</v>
      </c>
      <c r="K892" s="181"/>
      <c r="L892" s="593">
        <v>20000</v>
      </c>
      <c r="M892" s="594">
        <v>10000</v>
      </c>
      <c r="N892" s="158">
        <v>-10000</v>
      </c>
      <c r="O892" s="159"/>
      <c r="P892" s="160">
        <v>10000</v>
      </c>
      <c r="Q892" s="161"/>
      <c r="R892" s="161">
        <v>10</v>
      </c>
      <c r="S892" s="161">
        <v>10</v>
      </c>
      <c r="T892" s="161">
        <v>2000</v>
      </c>
      <c r="U892" s="162"/>
      <c r="V892" s="160">
        <v>22000</v>
      </c>
      <c r="W892" s="163"/>
      <c r="X892" s="162">
        <v>12000</v>
      </c>
    </row>
    <row r="893" spans="1:24" ht="15" customHeight="1" x14ac:dyDescent="0.15">
      <c r="A893" s="164"/>
      <c r="B893" s="165"/>
      <c r="C893" s="166"/>
      <c r="D893" s="166"/>
      <c r="E893" s="166"/>
      <c r="F893" s="435"/>
      <c r="G893" s="634"/>
      <c r="H893" s="167"/>
      <c r="I893" s="168"/>
      <c r="J893" s="169"/>
      <c r="K893" s="170"/>
      <c r="L893" s="595"/>
      <c r="M893" s="596"/>
      <c r="N893" s="183" t="s">
        <v>1149</v>
      </c>
      <c r="O893" s="174"/>
      <c r="P893" s="175"/>
      <c r="Q893" s="176"/>
      <c r="R893" s="176"/>
      <c r="S893" s="176"/>
      <c r="T893" s="176"/>
      <c r="U893" s="177"/>
      <c r="V893" s="175"/>
      <c r="W893" s="178"/>
      <c r="X893" s="177"/>
    </row>
    <row r="894" spans="1:24" ht="15" customHeight="1" x14ac:dyDescent="0.15">
      <c r="A894" s="150">
        <v>9</v>
      </c>
      <c r="B894" s="151" t="s">
        <v>1282</v>
      </c>
      <c r="C894" s="152"/>
      <c r="D894" s="152"/>
      <c r="E894" s="152"/>
      <c r="F894" s="440" t="s">
        <v>1283</v>
      </c>
      <c r="G894" s="635">
        <v>41184</v>
      </c>
      <c r="H894" s="282">
        <v>41290</v>
      </c>
      <c r="I894" s="179"/>
      <c r="J894" s="229" t="s">
        <v>1230</v>
      </c>
      <c r="K894" s="181" t="s">
        <v>1247</v>
      </c>
      <c r="L894" s="593">
        <v>20000</v>
      </c>
      <c r="M894" s="594">
        <v>10000</v>
      </c>
      <c r="N894" s="185">
        <v>-10000</v>
      </c>
      <c r="O894" s="159"/>
      <c r="P894" s="160">
        <v>10000</v>
      </c>
      <c r="Q894" s="161"/>
      <c r="R894" s="161">
        <v>218</v>
      </c>
      <c r="S894" s="161">
        <v>224</v>
      </c>
      <c r="T894" s="161">
        <v>43600</v>
      </c>
      <c r="U894" s="162"/>
      <c r="V894" s="160">
        <v>63600</v>
      </c>
      <c r="W894" s="163"/>
      <c r="X894" s="162">
        <v>53600</v>
      </c>
    </row>
    <row r="895" spans="1:24" ht="15" customHeight="1" x14ac:dyDescent="0.15">
      <c r="A895" s="164"/>
      <c r="B895" s="165"/>
      <c r="C895" s="166"/>
      <c r="D895" s="166"/>
      <c r="E895" s="166"/>
      <c r="F895" s="435"/>
      <c r="G895" s="634"/>
      <c r="H895" s="167"/>
      <c r="I895" s="168"/>
      <c r="J895" s="169"/>
      <c r="K895" s="170"/>
      <c r="L895" s="595"/>
      <c r="M895" s="596"/>
      <c r="N895" s="183" t="s">
        <v>1149</v>
      </c>
      <c r="O895" s="174"/>
      <c r="P895" s="175"/>
      <c r="Q895" s="176"/>
      <c r="R895" s="176"/>
      <c r="S895" s="176"/>
      <c r="T895" s="176"/>
      <c r="U895" s="177"/>
      <c r="V895" s="175"/>
      <c r="W895" s="178"/>
      <c r="X895" s="177"/>
    </row>
    <row r="896" spans="1:24" ht="15" customHeight="1" x14ac:dyDescent="0.15">
      <c r="A896" s="150">
        <v>9</v>
      </c>
      <c r="B896" s="151" t="s">
        <v>1284</v>
      </c>
      <c r="C896" s="152"/>
      <c r="D896" s="152"/>
      <c r="E896" s="152"/>
      <c r="F896" s="440" t="s">
        <v>1285</v>
      </c>
      <c r="G896" s="635">
        <v>41199</v>
      </c>
      <c r="H896" s="154">
        <v>41180</v>
      </c>
      <c r="I896" s="179" t="s">
        <v>1207</v>
      </c>
      <c r="J896" s="180" t="s">
        <v>1207</v>
      </c>
      <c r="K896" s="181"/>
      <c r="L896" s="593">
        <v>60000</v>
      </c>
      <c r="M896" s="594">
        <v>50000</v>
      </c>
      <c r="N896" s="185">
        <v>-50000</v>
      </c>
      <c r="O896" s="159"/>
      <c r="P896" s="160">
        <v>10000</v>
      </c>
      <c r="Q896" s="161"/>
      <c r="R896" s="161">
        <v>30</v>
      </c>
      <c r="S896" s="161">
        <v>30</v>
      </c>
      <c r="T896" s="161">
        <v>6000</v>
      </c>
      <c r="U896" s="162"/>
      <c r="V896" s="160">
        <v>66000</v>
      </c>
      <c r="W896" s="163"/>
      <c r="X896" s="162">
        <v>16000</v>
      </c>
    </row>
    <row r="897" spans="1:24" ht="15" customHeight="1" x14ac:dyDescent="0.15">
      <c r="A897" s="164"/>
      <c r="B897" s="165"/>
      <c r="C897" s="166"/>
      <c r="D897" s="166"/>
      <c r="E897" s="166"/>
      <c r="F897" s="435"/>
      <c r="G897" s="634"/>
      <c r="H897" s="167"/>
      <c r="I897" s="168"/>
      <c r="J897" s="169"/>
      <c r="K897" s="224"/>
      <c r="L897" s="595"/>
      <c r="M897" s="596"/>
      <c r="N897" s="183" t="s">
        <v>1244</v>
      </c>
      <c r="O897" s="174"/>
      <c r="P897" s="175"/>
      <c r="Q897" s="176"/>
      <c r="R897" s="176"/>
      <c r="S897" s="176"/>
      <c r="T897" s="176"/>
      <c r="U897" s="177"/>
      <c r="V897" s="175"/>
      <c r="W897" s="178"/>
      <c r="X897" s="177"/>
    </row>
    <row r="898" spans="1:24" ht="15" customHeight="1" x14ac:dyDescent="0.15">
      <c r="A898" s="150">
        <v>9</v>
      </c>
      <c r="B898" s="151" t="s">
        <v>1286</v>
      </c>
      <c r="C898" s="152"/>
      <c r="D898" s="152"/>
      <c r="E898" s="152"/>
      <c r="F898" s="440" t="s">
        <v>1287</v>
      </c>
      <c r="G898" s="635">
        <v>41205</v>
      </c>
      <c r="H898" s="154">
        <v>41257</v>
      </c>
      <c r="I898" s="179"/>
      <c r="J898" s="180" t="s">
        <v>1207</v>
      </c>
      <c r="K898" s="181" t="s">
        <v>1256</v>
      </c>
      <c r="L898" s="593">
        <v>40000</v>
      </c>
      <c r="M898" s="594">
        <v>30000</v>
      </c>
      <c r="N898" s="158">
        <v>-30000</v>
      </c>
      <c r="O898" s="159"/>
      <c r="P898" s="160">
        <v>10000</v>
      </c>
      <c r="Q898" s="161"/>
      <c r="R898" s="161">
        <v>192</v>
      </c>
      <c r="S898" s="161">
        <v>193</v>
      </c>
      <c r="T898" s="161">
        <v>38400</v>
      </c>
      <c r="U898" s="162"/>
      <c r="V898" s="160">
        <v>78400</v>
      </c>
      <c r="W898" s="163"/>
      <c r="X898" s="162">
        <v>48400</v>
      </c>
    </row>
    <row r="899" spans="1:24" ht="15" customHeight="1" x14ac:dyDescent="0.15">
      <c r="A899" s="194"/>
      <c r="B899" s="214"/>
      <c r="C899" s="215"/>
      <c r="D899" s="215"/>
      <c r="E899" s="215"/>
      <c r="F899" s="441" t="s">
        <v>1288</v>
      </c>
      <c r="G899" s="636"/>
      <c r="H899" s="187"/>
      <c r="I899" s="223"/>
      <c r="J899" s="263"/>
      <c r="K899" s="224" t="s">
        <v>1289</v>
      </c>
      <c r="L899" s="599"/>
      <c r="M899" s="600"/>
      <c r="N899" s="185" t="s">
        <v>1244</v>
      </c>
      <c r="O899" s="193"/>
      <c r="P899" s="198"/>
      <c r="Q899" s="196"/>
      <c r="R899" s="196"/>
      <c r="S899" s="196"/>
      <c r="T899" s="196"/>
      <c r="U899" s="197"/>
      <c r="V899" s="198"/>
      <c r="W899" s="199"/>
      <c r="X899" s="197"/>
    </row>
    <row r="900" spans="1:24" ht="15" customHeight="1" x14ac:dyDescent="0.15">
      <c r="A900" s="194"/>
      <c r="B900" s="214"/>
      <c r="C900" s="215"/>
      <c r="D900" s="215"/>
      <c r="E900" s="215"/>
      <c r="F900" s="441" t="s">
        <v>1290</v>
      </c>
      <c r="G900" s="636"/>
      <c r="H900" s="187"/>
      <c r="I900" s="168"/>
      <c r="J900" s="225"/>
      <c r="K900" s="170"/>
      <c r="L900" s="599"/>
      <c r="M900" s="600"/>
      <c r="N900" s="185"/>
      <c r="O900" s="193"/>
      <c r="P900" s="198"/>
      <c r="Q900" s="196"/>
      <c r="R900" s="196"/>
      <c r="S900" s="196"/>
      <c r="T900" s="196"/>
      <c r="U900" s="197"/>
      <c r="V900" s="198"/>
      <c r="W900" s="199"/>
      <c r="X900" s="197"/>
    </row>
    <row r="901" spans="1:24" ht="15" customHeight="1" x14ac:dyDescent="0.15">
      <c r="A901" s="264">
        <v>10</v>
      </c>
      <c r="B901" s="265" t="s">
        <v>1291</v>
      </c>
      <c r="C901" s="152"/>
      <c r="D901" s="152"/>
      <c r="E901" s="152"/>
      <c r="F901" s="447" t="s">
        <v>1292</v>
      </c>
      <c r="G901" s="1294" t="s">
        <v>946</v>
      </c>
      <c r="H901" s="1295"/>
      <c r="I901" s="253" t="s">
        <v>1231</v>
      </c>
      <c r="J901" s="250" t="s">
        <v>1231</v>
      </c>
      <c r="K901" s="251"/>
      <c r="L901" s="593">
        <v>0</v>
      </c>
      <c r="M901" s="594"/>
      <c r="N901" s="158"/>
      <c r="O901" s="159"/>
      <c r="P901" s="160"/>
      <c r="Q901" s="161"/>
      <c r="R901" s="161"/>
      <c r="S901" s="138" t="s">
        <v>1231</v>
      </c>
      <c r="T901" s="161"/>
      <c r="U901" s="162"/>
      <c r="V901" s="160"/>
      <c r="W901" s="163"/>
      <c r="X901" s="162"/>
    </row>
    <row r="902" spans="1:24" ht="15" customHeight="1" x14ac:dyDescent="0.15">
      <c r="A902" s="247"/>
      <c r="B902" s="248"/>
      <c r="C902" s="215"/>
      <c r="D902" s="215"/>
      <c r="E902" s="215"/>
      <c r="F902" s="445" t="s">
        <v>1199</v>
      </c>
      <c r="G902" s="636"/>
      <c r="H902" s="283"/>
      <c r="I902" s="280"/>
      <c r="J902" s="284"/>
      <c r="K902" s="266"/>
      <c r="L902" s="599"/>
      <c r="M902" s="600"/>
      <c r="N902" s="185"/>
      <c r="O902" s="193"/>
      <c r="P902" s="198"/>
      <c r="Q902" s="196"/>
      <c r="R902" s="196"/>
      <c r="S902" s="196"/>
      <c r="T902" s="196"/>
      <c r="U902" s="197"/>
      <c r="V902" s="198"/>
      <c r="W902" s="199"/>
      <c r="X902" s="197"/>
    </row>
    <row r="903" spans="1:24" ht="15" customHeight="1" x14ac:dyDescent="0.15">
      <c r="A903" s="150">
        <v>10</v>
      </c>
      <c r="B903" s="151" t="s">
        <v>1293</v>
      </c>
      <c r="C903" s="152"/>
      <c r="D903" s="152"/>
      <c r="E903" s="152"/>
      <c r="F903" s="440" t="s">
        <v>1294</v>
      </c>
      <c r="G903" s="635">
        <v>41221</v>
      </c>
      <c r="H903" s="154">
        <v>41249</v>
      </c>
      <c r="I903" s="179"/>
      <c r="J903" s="180"/>
      <c r="K903" s="181"/>
      <c r="L903" s="593">
        <v>20000</v>
      </c>
      <c r="M903" s="594">
        <v>10000</v>
      </c>
      <c r="N903" s="158">
        <v>-10000</v>
      </c>
      <c r="O903" s="159"/>
      <c r="P903" s="160">
        <v>10000</v>
      </c>
      <c r="Q903" s="161"/>
      <c r="R903" s="161">
        <v>39</v>
      </c>
      <c r="S903" s="161">
        <v>30</v>
      </c>
      <c r="T903" s="161">
        <v>7800</v>
      </c>
      <c r="U903" s="162"/>
      <c r="V903" s="160">
        <v>27800</v>
      </c>
      <c r="W903" s="163"/>
      <c r="X903" s="162">
        <v>17800</v>
      </c>
    </row>
    <row r="904" spans="1:24" ht="15" customHeight="1" x14ac:dyDescent="0.15">
      <c r="A904" s="164"/>
      <c r="B904" s="165"/>
      <c r="C904" s="166"/>
      <c r="D904" s="166"/>
      <c r="E904" s="166"/>
      <c r="F904" s="435"/>
      <c r="G904" s="634"/>
      <c r="H904" s="167"/>
      <c r="I904" s="168"/>
      <c r="J904" s="169"/>
      <c r="K904" s="170"/>
      <c r="L904" s="595"/>
      <c r="M904" s="596"/>
      <c r="N904" s="183" t="s">
        <v>1244</v>
      </c>
      <c r="O904" s="174"/>
      <c r="P904" s="175"/>
      <c r="Q904" s="176"/>
      <c r="R904" s="176"/>
      <c r="S904" s="176"/>
      <c r="T904" s="176"/>
      <c r="U904" s="177"/>
      <c r="V904" s="175"/>
      <c r="W904" s="178"/>
      <c r="X904" s="177"/>
    </row>
    <row r="905" spans="1:24" ht="15" customHeight="1" x14ac:dyDescent="0.15">
      <c r="A905" s="150">
        <v>10</v>
      </c>
      <c r="B905" s="151">
        <v>21</v>
      </c>
      <c r="C905" s="152"/>
      <c r="D905" s="152"/>
      <c r="E905" s="152"/>
      <c r="F905" s="440" t="s">
        <v>1295</v>
      </c>
      <c r="G905" s="635">
        <v>41234</v>
      </c>
      <c r="H905" s="154">
        <v>41211</v>
      </c>
      <c r="I905" s="179" t="s">
        <v>1207</v>
      </c>
      <c r="J905" s="180" t="s">
        <v>1207</v>
      </c>
      <c r="K905" s="181"/>
      <c r="L905" s="593">
        <v>20000</v>
      </c>
      <c r="M905" s="594">
        <v>10000</v>
      </c>
      <c r="N905" s="158">
        <v>-10000</v>
      </c>
      <c r="O905" s="159"/>
      <c r="P905" s="160">
        <v>10000</v>
      </c>
      <c r="Q905" s="161"/>
      <c r="R905" s="161">
        <v>16</v>
      </c>
      <c r="S905" s="161">
        <v>12</v>
      </c>
      <c r="T905" s="161">
        <v>3200</v>
      </c>
      <c r="U905" s="162"/>
      <c r="V905" s="160">
        <v>23200</v>
      </c>
      <c r="W905" s="163"/>
      <c r="X905" s="162">
        <v>13200</v>
      </c>
    </row>
    <row r="906" spans="1:24" ht="15" customHeight="1" x14ac:dyDescent="0.15">
      <c r="A906" s="164"/>
      <c r="B906" s="165"/>
      <c r="C906" s="166"/>
      <c r="D906" s="166"/>
      <c r="E906" s="166"/>
      <c r="F906" s="435"/>
      <c r="G906" s="634"/>
      <c r="H906" s="167"/>
      <c r="I906" s="168"/>
      <c r="J906" s="169"/>
      <c r="K906" s="170"/>
      <c r="L906" s="595"/>
      <c r="M906" s="596"/>
      <c r="N906" s="183" t="s">
        <v>1244</v>
      </c>
      <c r="O906" s="174"/>
      <c r="P906" s="175"/>
      <c r="Q906" s="176"/>
      <c r="R906" s="176"/>
      <c r="S906" s="176"/>
      <c r="T906" s="176"/>
      <c r="U906" s="177"/>
      <c r="V906" s="175"/>
      <c r="W906" s="178"/>
      <c r="X906" s="177"/>
    </row>
    <row r="907" spans="1:24" ht="15" customHeight="1" x14ac:dyDescent="0.15">
      <c r="A907" s="150">
        <v>10</v>
      </c>
      <c r="B907" s="151">
        <v>21</v>
      </c>
      <c r="C907" s="152"/>
      <c r="D907" s="152"/>
      <c r="E907" s="152"/>
      <c r="F907" s="440" t="s">
        <v>1296</v>
      </c>
      <c r="G907" s="635">
        <v>41234</v>
      </c>
      <c r="H907" s="154">
        <v>41331</v>
      </c>
      <c r="I907" s="179"/>
      <c r="J907" s="229" t="s">
        <v>1230</v>
      </c>
      <c r="K907" s="224" t="s">
        <v>1280</v>
      </c>
      <c r="L907" s="593">
        <v>20000</v>
      </c>
      <c r="M907" s="594">
        <v>10000</v>
      </c>
      <c r="N907" s="158">
        <v>-10000</v>
      </c>
      <c r="O907" s="159"/>
      <c r="P907" s="160">
        <v>10000</v>
      </c>
      <c r="Q907" s="161"/>
      <c r="R907" s="161">
        <v>129</v>
      </c>
      <c r="S907" s="161">
        <v>142</v>
      </c>
      <c r="T907" s="161">
        <v>25800</v>
      </c>
      <c r="U907" s="162"/>
      <c r="V907" s="160">
        <v>45800</v>
      </c>
      <c r="W907" s="163"/>
      <c r="X907" s="162">
        <v>35800</v>
      </c>
    </row>
    <row r="908" spans="1:24" ht="15" customHeight="1" x14ac:dyDescent="0.15">
      <c r="A908" s="164"/>
      <c r="B908" s="165"/>
      <c r="C908" s="166"/>
      <c r="D908" s="166"/>
      <c r="E908" s="166"/>
      <c r="F908" s="435"/>
      <c r="G908" s="634"/>
      <c r="H908" s="167"/>
      <c r="I908" s="168"/>
      <c r="J908" s="169"/>
      <c r="K908" s="170"/>
      <c r="L908" s="595"/>
      <c r="M908" s="596"/>
      <c r="N908" s="183" t="s">
        <v>1149</v>
      </c>
      <c r="O908" s="174"/>
      <c r="P908" s="175"/>
      <c r="Q908" s="176"/>
      <c r="R908" s="176"/>
      <c r="S908" s="176"/>
      <c r="T908" s="176"/>
      <c r="U908" s="177"/>
      <c r="V908" s="175"/>
      <c r="W908" s="178"/>
      <c r="X908" s="177"/>
    </row>
    <row r="909" spans="1:24" ht="15" customHeight="1" x14ac:dyDescent="0.15">
      <c r="A909" s="150">
        <v>10</v>
      </c>
      <c r="B909" s="151" t="s">
        <v>1297</v>
      </c>
      <c r="C909" s="152"/>
      <c r="D909" s="152"/>
      <c r="E909" s="152"/>
      <c r="F909" s="440" t="s">
        <v>1298</v>
      </c>
      <c r="G909" s="635">
        <v>41241</v>
      </c>
      <c r="H909" s="154">
        <v>41269</v>
      </c>
      <c r="I909" s="179"/>
      <c r="J909" s="229" t="s">
        <v>1230</v>
      </c>
      <c r="K909" s="181" t="s">
        <v>1247</v>
      </c>
      <c r="L909" s="593">
        <v>40000</v>
      </c>
      <c r="M909" s="594">
        <v>30000</v>
      </c>
      <c r="N909" s="185">
        <v>-30000</v>
      </c>
      <c r="O909" s="159"/>
      <c r="P909" s="160">
        <v>10000</v>
      </c>
      <c r="Q909" s="161"/>
      <c r="R909" s="161">
        <v>234</v>
      </c>
      <c r="S909" s="161">
        <v>258</v>
      </c>
      <c r="T909" s="161">
        <v>46800</v>
      </c>
      <c r="U909" s="162"/>
      <c r="V909" s="160">
        <v>86800</v>
      </c>
      <c r="W909" s="163"/>
      <c r="X909" s="162">
        <v>56800</v>
      </c>
    </row>
    <row r="910" spans="1:24" ht="15" customHeight="1" x14ac:dyDescent="0.15">
      <c r="A910" s="194"/>
      <c r="B910" s="214"/>
      <c r="C910" s="215"/>
      <c r="D910" s="215"/>
      <c r="E910" s="215"/>
      <c r="F910" s="441" t="s">
        <v>1299</v>
      </c>
      <c r="G910" s="636"/>
      <c r="H910" s="187"/>
      <c r="I910" s="223"/>
      <c r="J910" s="169"/>
      <c r="K910" s="170"/>
      <c r="L910" s="599"/>
      <c r="M910" s="600"/>
      <c r="N910" s="185" t="s">
        <v>1244</v>
      </c>
      <c r="O910" s="193"/>
      <c r="P910" s="198"/>
      <c r="Q910" s="196"/>
      <c r="R910" s="196"/>
      <c r="S910" s="196"/>
      <c r="T910" s="196"/>
      <c r="U910" s="197"/>
      <c r="V910" s="198"/>
      <c r="W910" s="199"/>
      <c r="X910" s="197"/>
    </row>
    <row r="911" spans="1:24" ht="15" customHeight="1" x14ac:dyDescent="0.15">
      <c r="A911" s="150">
        <v>11</v>
      </c>
      <c r="B911" s="151" t="s">
        <v>1238</v>
      </c>
      <c r="C911" s="152"/>
      <c r="D911" s="152"/>
      <c r="E911" s="152"/>
      <c r="F911" s="440" t="s">
        <v>1300</v>
      </c>
      <c r="G911" s="635">
        <v>41247</v>
      </c>
      <c r="H911" s="154">
        <v>41271</v>
      </c>
      <c r="I911" s="179"/>
      <c r="J911" s="229" t="s">
        <v>1230</v>
      </c>
      <c r="K911" s="224" t="s">
        <v>1280</v>
      </c>
      <c r="L911" s="593">
        <v>40000</v>
      </c>
      <c r="M911" s="594">
        <v>30000</v>
      </c>
      <c r="N911" s="158">
        <v>-30000</v>
      </c>
      <c r="O911" s="159"/>
      <c r="P911" s="160">
        <v>10000</v>
      </c>
      <c r="Q911" s="161"/>
      <c r="R911" s="161">
        <v>384</v>
      </c>
      <c r="S911" s="161">
        <v>384</v>
      </c>
      <c r="T911" s="161">
        <v>76800</v>
      </c>
      <c r="U911" s="162"/>
      <c r="V911" s="160">
        <v>116800</v>
      </c>
      <c r="W911" s="163"/>
      <c r="X911" s="162">
        <v>86800</v>
      </c>
    </row>
    <row r="912" spans="1:24" ht="15" customHeight="1" x14ac:dyDescent="0.15">
      <c r="A912" s="164"/>
      <c r="B912" s="165"/>
      <c r="C912" s="166"/>
      <c r="D912" s="166"/>
      <c r="E912" s="166"/>
      <c r="F912" s="435"/>
      <c r="G912" s="634"/>
      <c r="H912" s="167"/>
      <c r="I912" s="168"/>
      <c r="J912" s="169"/>
      <c r="K912" s="170"/>
      <c r="L912" s="595"/>
      <c r="M912" s="596"/>
      <c r="N912" s="183" t="s">
        <v>1244</v>
      </c>
      <c r="O912" s="174"/>
      <c r="P912" s="175"/>
      <c r="Q912" s="176"/>
      <c r="R912" s="176"/>
      <c r="S912" s="176"/>
      <c r="T912" s="176"/>
      <c r="U912" s="177"/>
      <c r="V912" s="175"/>
      <c r="W912" s="178"/>
      <c r="X912" s="177"/>
    </row>
    <row r="913" spans="1:24" ht="15" customHeight="1" x14ac:dyDescent="0.15">
      <c r="A913" s="150">
        <v>11</v>
      </c>
      <c r="B913" s="151">
        <v>4</v>
      </c>
      <c r="C913" s="152"/>
      <c r="D913" s="152"/>
      <c r="E913" s="152"/>
      <c r="F913" s="440" t="s">
        <v>1301</v>
      </c>
      <c r="G913" s="635">
        <v>41247</v>
      </c>
      <c r="H913" s="154">
        <v>41344</v>
      </c>
      <c r="I913" s="179"/>
      <c r="J913" s="180"/>
      <c r="K913" s="181"/>
      <c r="L913" s="593">
        <v>20000</v>
      </c>
      <c r="M913" s="594">
        <v>10000</v>
      </c>
      <c r="N913" s="158">
        <v>-10000</v>
      </c>
      <c r="O913" s="159"/>
      <c r="P913" s="160">
        <v>10000</v>
      </c>
      <c r="Q913" s="161"/>
      <c r="R913" s="161">
        <v>16</v>
      </c>
      <c r="S913" s="138" t="s">
        <v>1231</v>
      </c>
      <c r="T913" s="161">
        <v>3200</v>
      </c>
      <c r="U913" s="162"/>
      <c r="V913" s="160">
        <v>23200</v>
      </c>
      <c r="W913" s="163"/>
      <c r="X913" s="162">
        <v>13200</v>
      </c>
    </row>
    <row r="914" spans="1:24" ht="15" customHeight="1" x14ac:dyDescent="0.15">
      <c r="A914" s="164"/>
      <c r="B914" s="165"/>
      <c r="C914" s="166"/>
      <c r="D914" s="166"/>
      <c r="E914" s="166"/>
      <c r="F914" s="435"/>
      <c r="G914" s="634"/>
      <c r="H914" s="167"/>
      <c r="I914" s="168"/>
      <c r="J914" s="169"/>
      <c r="K914" s="170"/>
      <c r="L914" s="595"/>
      <c r="M914" s="596"/>
      <c r="N914" s="183" t="s">
        <v>1149</v>
      </c>
      <c r="O914" s="174"/>
      <c r="P914" s="175"/>
      <c r="Q914" s="176"/>
      <c r="R914" s="176"/>
      <c r="S914" s="176"/>
      <c r="T914" s="176"/>
      <c r="U914" s="177"/>
      <c r="V914" s="175"/>
      <c r="W914" s="178"/>
      <c r="X914" s="177"/>
    </row>
    <row r="915" spans="1:24" ht="15" customHeight="1" x14ac:dyDescent="0.15">
      <c r="A915" s="150">
        <v>11</v>
      </c>
      <c r="B915" s="151">
        <v>4</v>
      </c>
      <c r="C915" s="152"/>
      <c r="D915" s="152"/>
      <c r="E915" s="152"/>
      <c r="F915" s="440" t="s">
        <v>1302</v>
      </c>
      <c r="G915" s="635">
        <v>41247</v>
      </c>
      <c r="H915" s="154">
        <v>41268</v>
      </c>
      <c r="I915" s="179"/>
      <c r="J915" s="229" t="s">
        <v>1230</v>
      </c>
      <c r="K915" s="181" t="s">
        <v>1303</v>
      </c>
      <c r="L915" s="593">
        <v>20000</v>
      </c>
      <c r="M915" s="594">
        <v>10000</v>
      </c>
      <c r="N915" s="185">
        <v>-10000</v>
      </c>
      <c r="O915" s="159"/>
      <c r="P915" s="160">
        <v>10000</v>
      </c>
      <c r="Q915" s="161"/>
      <c r="R915" s="161">
        <v>12</v>
      </c>
      <c r="S915" s="161">
        <v>16</v>
      </c>
      <c r="T915" s="161">
        <v>2400</v>
      </c>
      <c r="U915" s="162"/>
      <c r="V915" s="160">
        <v>22400</v>
      </c>
      <c r="W915" s="163"/>
      <c r="X915" s="162">
        <v>12400</v>
      </c>
    </row>
    <row r="916" spans="1:24" ht="15" customHeight="1" x14ac:dyDescent="0.15">
      <c r="A916" s="164"/>
      <c r="B916" s="165"/>
      <c r="C916" s="166"/>
      <c r="D916" s="166"/>
      <c r="E916" s="166"/>
      <c r="F916" s="435"/>
      <c r="G916" s="634"/>
      <c r="H916" s="167"/>
      <c r="I916" s="168"/>
      <c r="J916" s="169"/>
      <c r="K916" s="170" t="s">
        <v>1304</v>
      </c>
      <c r="L916" s="595"/>
      <c r="M916" s="596"/>
      <c r="N916" s="183" t="s">
        <v>1244</v>
      </c>
      <c r="O916" s="174"/>
      <c r="P916" s="175"/>
      <c r="Q916" s="176"/>
      <c r="R916" s="176"/>
      <c r="S916" s="176"/>
      <c r="T916" s="176"/>
      <c r="U916" s="177"/>
      <c r="V916" s="175"/>
      <c r="W916" s="178"/>
      <c r="X916" s="177"/>
    </row>
    <row r="917" spans="1:24" ht="15" customHeight="1" x14ac:dyDescent="0.15">
      <c r="A917" s="150">
        <v>11</v>
      </c>
      <c r="B917" s="151" t="s">
        <v>1305</v>
      </c>
      <c r="C917" s="152"/>
      <c r="D917" s="152"/>
      <c r="E917" s="152"/>
      <c r="F917" s="440" t="s">
        <v>1306</v>
      </c>
      <c r="G917" s="635">
        <v>41254</v>
      </c>
      <c r="H917" s="154">
        <v>41250</v>
      </c>
      <c r="I917" s="179" t="s">
        <v>1207</v>
      </c>
      <c r="J917" s="180" t="s">
        <v>1207</v>
      </c>
      <c r="K917" s="181"/>
      <c r="L917" s="593">
        <v>60000</v>
      </c>
      <c r="M917" s="594">
        <v>50000</v>
      </c>
      <c r="N917" s="158">
        <v>-50000</v>
      </c>
      <c r="O917" s="159"/>
      <c r="P917" s="160">
        <v>10000</v>
      </c>
      <c r="Q917" s="161"/>
      <c r="R917" s="161">
        <v>20</v>
      </c>
      <c r="S917" s="161">
        <v>20</v>
      </c>
      <c r="T917" s="161">
        <v>4000</v>
      </c>
      <c r="U917" s="162"/>
      <c r="V917" s="160">
        <v>64000</v>
      </c>
      <c r="W917" s="163"/>
      <c r="X917" s="162">
        <v>14000</v>
      </c>
    </row>
    <row r="918" spans="1:24" ht="15" customHeight="1" x14ac:dyDescent="0.15">
      <c r="A918" s="164"/>
      <c r="B918" s="165"/>
      <c r="C918" s="166"/>
      <c r="D918" s="166"/>
      <c r="E918" s="166"/>
      <c r="F918" s="435"/>
      <c r="G918" s="634"/>
      <c r="H918" s="167"/>
      <c r="I918" s="168"/>
      <c r="J918" s="169"/>
      <c r="K918" s="170"/>
      <c r="L918" s="595"/>
      <c r="M918" s="596"/>
      <c r="N918" s="183" t="s">
        <v>1244</v>
      </c>
      <c r="O918" s="174"/>
      <c r="P918" s="175"/>
      <c r="Q918" s="176"/>
      <c r="R918" s="176"/>
      <c r="S918" s="176"/>
      <c r="T918" s="176"/>
      <c r="U918" s="177"/>
      <c r="V918" s="175"/>
      <c r="W918" s="178"/>
      <c r="X918" s="177"/>
    </row>
    <row r="919" spans="1:24" ht="15" customHeight="1" x14ac:dyDescent="0.15">
      <c r="A919" s="150">
        <v>11</v>
      </c>
      <c r="B919" s="151" t="s">
        <v>1307</v>
      </c>
      <c r="C919" s="152"/>
      <c r="D919" s="152"/>
      <c r="E919" s="152"/>
      <c r="F919" s="440" t="s">
        <v>1308</v>
      </c>
      <c r="G919" s="635">
        <v>41261</v>
      </c>
      <c r="H919" s="154">
        <v>41269</v>
      </c>
      <c r="I919" s="179"/>
      <c r="J919" s="229" t="s">
        <v>1230</v>
      </c>
      <c r="K919" s="181" t="s">
        <v>1247</v>
      </c>
      <c r="L919" s="593">
        <v>60000</v>
      </c>
      <c r="M919" s="594">
        <v>50000</v>
      </c>
      <c r="N919" s="158">
        <v>-50000</v>
      </c>
      <c r="O919" s="159"/>
      <c r="P919" s="160">
        <v>10000</v>
      </c>
      <c r="Q919" s="161"/>
      <c r="R919" s="161">
        <v>148</v>
      </c>
      <c r="S919" s="161">
        <v>164</v>
      </c>
      <c r="T919" s="161">
        <v>29600</v>
      </c>
      <c r="U919" s="162"/>
      <c r="V919" s="160">
        <v>89600</v>
      </c>
      <c r="W919" s="163"/>
      <c r="X919" s="162">
        <v>39600</v>
      </c>
    </row>
    <row r="920" spans="1:24" ht="15" customHeight="1" x14ac:dyDescent="0.15">
      <c r="A920" s="194"/>
      <c r="B920" s="214"/>
      <c r="C920" s="215"/>
      <c r="D920" s="215"/>
      <c r="E920" s="215"/>
      <c r="F920" s="441" t="s">
        <v>1309</v>
      </c>
      <c r="G920" s="636"/>
      <c r="H920" s="187"/>
      <c r="I920" s="223"/>
      <c r="J920" s="229"/>
      <c r="K920" s="224"/>
      <c r="L920" s="599"/>
      <c r="M920" s="600"/>
      <c r="N920" s="185" t="s">
        <v>1244</v>
      </c>
      <c r="O920" s="193"/>
      <c r="P920" s="198"/>
      <c r="Q920" s="196"/>
      <c r="R920" s="196"/>
      <c r="S920" s="196"/>
      <c r="T920" s="196"/>
      <c r="U920" s="197"/>
      <c r="V920" s="198"/>
      <c r="W920" s="199"/>
      <c r="X920" s="197"/>
    </row>
    <row r="921" spans="1:24" ht="15" customHeight="1" x14ac:dyDescent="0.15">
      <c r="A921" s="194"/>
      <c r="B921" s="214"/>
      <c r="C921" s="215"/>
      <c r="D921" s="215"/>
      <c r="E921" s="215"/>
      <c r="F921" s="441" t="s">
        <v>1310</v>
      </c>
      <c r="G921" s="636"/>
      <c r="H921" s="187"/>
      <c r="I921" s="223"/>
      <c r="J921" s="229"/>
      <c r="K921" s="224"/>
      <c r="L921" s="599"/>
      <c r="M921" s="600"/>
      <c r="N921" s="185"/>
      <c r="O921" s="193"/>
      <c r="P921" s="198"/>
      <c r="Q921" s="196"/>
      <c r="R921" s="196"/>
      <c r="S921" s="196"/>
      <c r="T921" s="196"/>
      <c r="U921" s="197"/>
      <c r="V921" s="198"/>
      <c r="W921" s="199"/>
      <c r="X921" s="197"/>
    </row>
    <row r="922" spans="1:24" ht="15" customHeight="1" x14ac:dyDescent="0.15">
      <c r="A922" s="150">
        <v>9</v>
      </c>
      <c r="B922" s="151" t="s">
        <v>1311</v>
      </c>
      <c r="C922" s="152"/>
      <c r="D922" s="152"/>
      <c r="E922" s="152"/>
      <c r="F922" s="440" t="s">
        <v>1312</v>
      </c>
      <c r="G922" s="635"/>
      <c r="H922" s="154"/>
      <c r="I922" s="179"/>
      <c r="J922" s="180"/>
      <c r="K922" s="181" t="s">
        <v>1135</v>
      </c>
      <c r="L922" s="593">
        <v>30000</v>
      </c>
      <c r="M922" s="594">
        <v>30000</v>
      </c>
      <c r="N922" s="158">
        <v>-30000</v>
      </c>
      <c r="O922" s="159"/>
      <c r="P922" s="285"/>
      <c r="Q922" s="286"/>
      <c r="R922" s="161"/>
      <c r="S922" s="161">
        <v>48</v>
      </c>
      <c r="T922" s="161"/>
      <c r="U922" s="162"/>
      <c r="V922" s="160"/>
      <c r="W922" s="163"/>
      <c r="X922" s="162"/>
    </row>
    <row r="923" spans="1:24" ht="15" customHeight="1" x14ac:dyDescent="0.15">
      <c r="A923" s="164"/>
      <c r="B923" s="165"/>
      <c r="C923" s="166"/>
      <c r="D923" s="166"/>
      <c r="E923" s="166"/>
      <c r="F923" s="435">
        <v>30000</v>
      </c>
      <c r="G923" s="634"/>
      <c r="H923" s="167"/>
      <c r="I923" s="168"/>
      <c r="J923" s="169"/>
      <c r="K923" s="170" t="s">
        <v>1136</v>
      </c>
      <c r="L923" s="595"/>
      <c r="M923" s="596"/>
      <c r="N923" s="183" t="s">
        <v>1244</v>
      </c>
      <c r="O923" s="174"/>
      <c r="P923" s="230"/>
      <c r="Q923" s="172"/>
      <c r="R923" s="176"/>
      <c r="S923" s="176"/>
      <c r="T923" s="176"/>
      <c r="U923" s="177"/>
      <c r="V923" s="175"/>
      <c r="W923" s="178"/>
      <c r="X923" s="177"/>
    </row>
    <row r="924" spans="1:24" ht="15" customHeight="1" x14ac:dyDescent="0.15">
      <c r="A924" s="287">
        <v>12</v>
      </c>
      <c r="B924" s="151" t="s">
        <v>1311</v>
      </c>
      <c r="C924" s="152"/>
      <c r="D924" s="152"/>
      <c r="E924" s="152"/>
      <c r="F924" s="453" t="s">
        <v>1313</v>
      </c>
      <c r="G924" s="642" t="s">
        <v>1231</v>
      </c>
      <c r="H924" s="231" t="s">
        <v>1231</v>
      </c>
      <c r="I924" s="139" t="s">
        <v>1231</v>
      </c>
      <c r="J924" s="140" t="s">
        <v>1231</v>
      </c>
      <c r="K924" s="181" t="s">
        <v>1135</v>
      </c>
      <c r="L924" s="593">
        <v>10000</v>
      </c>
      <c r="M924" s="594">
        <v>10000</v>
      </c>
      <c r="N924" s="158">
        <v>-10000</v>
      </c>
      <c r="O924" s="159"/>
      <c r="P924" s="160"/>
      <c r="Q924" s="161"/>
      <c r="R924" s="161"/>
      <c r="S924" s="161"/>
      <c r="T924" s="161"/>
      <c r="U924" s="162"/>
      <c r="V924" s="160"/>
      <c r="W924" s="163"/>
      <c r="X924" s="162"/>
    </row>
    <row r="925" spans="1:24" ht="15" customHeight="1" x14ac:dyDescent="0.15">
      <c r="A925" s="288"/>
      <c r="B925" s="289"/>
      <c r="C925" s="166"/>
      <c r="D925" s="166"/>
      <c r="E925" s="166"/>
      <c r="F925" s="454">
        <v>10000</v>
      </c>
      <c r="G925" s="634"/>
      <c r="H925" s="167"/>
      <c r="I925" s="168"/>
      <c r="J925" s="169"/>
      <c r="K925" s="170" t="s">
        <v>1136</v>
      </c>
      <c r="L925" s="595"/>
      <c r="M925" s="596"/>
      <c r="N925" s="183" t="s">
        <v>1244</v>
      </c>
      <c r="O925" s="174"/>
      <c r="P925" s="175"/>
      <c r="Q925" s="176"/>
      <c r="R925" s="176"/>
      <c r="S925" s="176"/>
      <c r="T925" s="176"/>
      <c r="U925" s="177"/>
      <c r="V925" s="175"/>
      <c r="W925" s="178"/>
      <c r="X925" s="177"/>
    </row>
    <row r="926" spans="1:24" ht="15" customHeight="1" x14ac:dyDescent="0.15">
      <c r="A926" s="290"/>
      <c r="B926" s="291"/>
      <c r="C926" s="152"/>
      <c r="D926" s="152"/>
      <c r="E926" s="152"/>
      <c r="F926" s="453" t="s">
        <v>1314</v>
      </c>
      <c r="G926" s="642" t="s">
        <v>1231</v>
      </c>
      <c r="H926" s="231" t="s">
        <v>1231</v>
      </c>
      <c r="I926" s="139" t="s">
        <v>1231</v>
      </c>
      <c r="J926" s="140" t="s">
        <v>1231</v>
      </c>
      <c r="K926" s="181" t="s">
        <v>1315</v>
      </c>
      <c r="L926" s="593"/>
      <c r="M926" s="594"/>
      <c r="N926" s="158"/>
      <c r="O926" s="159"/>
      <c r="P926" s="160"/>
      <c r="Q926" s="161"/>
      <c r="R926" s="161"/>
      <c r="S926" s="161"/>
      <c r="T926" s="161"/>
      <c r="U926" s="162"/>
      <c r="V926" s="160"/>
      <c r="W926" s="163"/>
      <c r="X926" s="162"/>
    </row>
    <row r="927" spans="1:24" ht="15" customHeight="1" thickBot="1" x14ac:dyDescent="0.2">
      <c r="A927" s="292"/>
      <c r="B927" s="293"/>
      <c r="C927" s="234"/>
      <c r="D927" s="234"/>
      <c r="E927" s="234"/>
      <c r="F927" s="455">
        <v>20000</v>
      </c>
      <c r="G927" s="639"/>
      <c r="H927" s="235"/>
      <c r="I927" s="236"/>
      <c r="J927" s="237"/>
      <c r="K927" s="238"/>
      <c r="L927" s="603"/>
      <c r="M927" s="604"/>
      <c r="N927" s="239"/>
      <c r="O927" s="240"/>
      <c r="P927" s="241"/>
      <c r="Q927" s="242"/>
      <c r="R927" s="242"/>
      <c r="S927" s="242"/>
      <c r="T927" s="242"/>
      <c r="U927" s="243"/>
      <c r="V927" s="241"/>
      <c r="W927" s="244"/>
      <c r="X927" s="243"/>
    </row>
    <row r="928" spans="1:24" ht="15" customHeight="1" thickTop="1" x14ac:dyDescent="0.15">
      <c r="A928" s="1296" t="s">
        <v>1316</v>
      </c>
      <c r="B928" s="1297"/>
      <c r="C928" s="273"/>
      <c r="D928" s="274"/>
      <c r="E928" s="843"/>
      <c r="F928" s="1262" t="s">
        <v>901</v>
      </c>
      <c r="G928" s="1298" t="s">
        <v>902</v>
      </c>
      <c r="H928" s="1301" t="s">
        <v>903</v>
      </c>
      <c r="I928" s="134"/>
      <c r="J928" s="135"/>
      <c r="K928" s="1253" t="s">
        <v>904</v>
      </c>
      <c r="L928" s="1304" t="s">
        <v>1317</v>
      </c>
      <c r="M928" s="591" t="s">
        <v>1226</v>
      </c>
      <c r="N928" s="143">
        <f>M930+N930</f>
        <v>0</v>
      </c>
      <c r="O928" s="1307" t="s">
        <v>907</v>
      </c>
      <c r="P928" s="1284" t="s">
        <v>908</v>
      </c>
      <c r="Q928" s="1286" t="s">
        <v>909</v>
      </c>
      <c r="R928" s="1289" t="s">
        <v>910</v>
      </c>
      <c r="S928" s="192" t="s">
        <v>910</v>
      </c>
      <c r="T928" s="1289" t="s">
        <v>911</v>
      </c>
      <c r="U928" s="1290" t="s">
        <v>912</v>
      </c>
      <c r="V928" s="1284" t="s">
        <v>913</v>
      </c>
      <c r="W928" s="1275" t="s">
        <v>914</v>
      </c>
      <c r="X928" s="1277" t="s">
        <v>915</v>
      </c>
    </row>
    <row r="929" spans="1:24" ht="15" customHeight="1" x14ac:dyDescent="0.15">
      <c r="A929" s="1221" t="s">
        <v>916</v>
      </c>
      <c r="B929" s="1259" t="s">
        <v>917</v>
      </c>
      <c r="C929" s="215"/>
      <c r="D929" s="215"/>
      <c r="E929" s="215"/>
      <c r="F929" s="1262"/>
      <c r="G929" s="1299"/>
      <c r="H929" s="1302"/>
      <c r="I929" s="139" t="s">
        <v>918</v>
      </c>
      <c r="J929" s="140" t="s">
        <v>919</v>
      </c>
      <c r="K929" s="1254"/>
      <c r="L929" s="1250"/>
      <c r="M929" s="609" t="s">
        <v>920</v>
      </c>
      <c r="N929" s="145" t="s">
        <v>921</v>
      </c>
      <c r="O929" s="1308"/>
      <c r="P929" s="1208"/>
      <c r="Q929" s="1210"/>
      <c r="R929" s="1212"/>
      <c r="S929" s="142" t="s">
        <v>922</v>
      </c>
      <c r="T929" s="1212"/>
      <c r="U929" s="1214"/>
      <c r="V929" s="1208"/>
      <c r="W929" s="1218"/>
      <c r="X929" s="1220"/>
    </row>
    <row r="930" spans="1:24" ht="15" customHeight="1" thickBot="1" x14ac:dyDescent="0.2">
      <c r="A930" s="1222"/>
      <c r="B930" s="1260"/>
      <c r="C930" s="202"/>
      <c r="D930" s="202"/>
      <c r="E930" s="202"/>
      <c r="F930" s="1263"/>
      <c r="G930" s="1300"/>
      <c r="H930" s="1303"/>
      <c r="I930" s="146" t="s">
        <v>923</v>
      </c>
      <c r="J930" s="147" t="s">
        <v>924</v>
      </c>
      <c r="K930" s="1255"/>
      <c r="L930" s="592">
        <f t="shared" ref="L930:R930" si="12">SUM(L931:L1011)</f>
        <v>1140000</v>
      </c>
      <c r="M930" s="611">
        <f t="shared" si="12"/>
        <v>840000</v>
      </c>
      <c r="N930" s="295">
        <f t="shared" si="12"/>
        <v>-840000</v>
      </c>
      <c r="O930" s="149">
        <f t="shared" si="12"/>
        <v>0</v>
      </c>
      <c r="P930" s="296">
        <f t="shared" si="12"/>
        <v>300000</v>
      </c>
      <c r="Q930" s="294">
        <f t="shared" si="12"/>
        <v>0</v>
      </c>
      <c r="R930" s="294">
        <f t="shared" si="12"/>
        <v>3621</v>
      </c>
      <c r="S930" s="294" t="s">
        <v>1318</v>
      </c>
      <c r="T930" s="294">
        <f>SUM(T931:T1011)</f>
        <v>724200</v>
      </c>
      <c r="U930" s="149">
        <f>SUM(U931:U1011)</f>
        <v>0</v>
      </c>
      <c r="V930" s="296">
        <f>SUM(V931:V1011)</f>
        <v>1794200</v>
      </c>
      <c r="W930" s="295">
        <f>SUM(W931:W1011)</f>
        <v>-420</v>
      </c>
      <c r="X930" s="149">
        <f>SUM(X931:X1011)</f>
        <v>1000180</v>
      </c>
    </row>
    <row r="931" spans="1:24" ht="15" customHeight="1" x14ac:dyDescent="0.15">
      <c r="A931" s="194">
        <v>1</v>
      </c>
      <c r="B931" s="214" t="s">
        <v>1319</v>
      </c>
      <c r="C931" s="215"/>
      <c r="D931" s="215"/>
      <c r="E931" s="215"/>
      <c r="F931" s="441" t="s">
        <v>1320</v>
      </c>
      <c r="G931" s="636">
        <v>40597</v>
      </c>
      <c r="H931" s="187">
        <v>40829</v>
      </c>
      <c r="I931" s="223"/>
      <c r="J931" s="229" t="s">
        <v>1230</v>
      </c>
      <c r="K931" s="224"/>
      <c r="L931" s="599">
        <v>40000</v>
      </c>
      <c r="M931" s="600">
        <v>30000</v>
      </c>
      <c r="N931" s="185">
        <v>-30000</v>
      </c>
      <c r="O931" s="297"/>
      <c r="P931" s="198">
        <v>10000</v>
      </c>
      <c r="Q931" s="196"/>
      <c r="R931" s="196">
        <v>295</v>
      </c>
      <c r="S931" s="196"/>
      <c r="T931" s="196">
        <v>59000</v>
      </c>
      <c r="U931" s="197"/>
      <c r="V931" s="198">
        <v>99000</v>
      </c>
      <c r="W931" s="199"/>
      <c r="X931" s="197">
        <v>69000</v>
      </c>
    </row>
    <row r="932" spans="1:24" ht="15" customHeight="1" x14ac:dyDescent="0.15">
      <c r="A932" s="194"/>
      <c r="B932" s="214"/>
      <c r="C932" s="215"/>
      <c r="D932" s="215"/>
      <c r="E932" s="215"/>
      <c r="F932" s="441" t="s">
        <v>1321</v>
      </c>
      <c r="G932" s="636"/>
      <c r="H932" s="187"/>
      <c r="I932" s="223"/>
      <c r="J932" s="229"/>
      <c r="K932" s="224"/>
      <c r="L932" s="599"/>
      <c r="M932" s="600"/>
      <c r="N932" s="298" t="s">
        <v>1322</v>
      </c>
      <c r="O932" s="297"/>
      <c r="P932" s="198"/>
      <c r="Q932" s="196"/>
      <c r="R932" s="196"/>
      <c r="S932" s="196"/>
      <c r="T932" s="196"/>
      <c r="U932" s="197"/>
      <c r="V932" s="198"/>
      <c r="W932" s="199"/>
      <c r="X932" s="197"/>
    </row>
    <row r="933" spans="1:24" ht="15" customHeight="1" x14ac:dyDescent="0.15">
      <c r="A933" s="150">
        <v>2</v>
      </c>
      <c r="B933" s="151" t="s">
        <v>1323</v>
      </c>
      <c r="C933" s="152"/>
      <c r="D933" s="152"/>
      <c r="E933" s="152"/>
      <c r="F933" s="440" t="s">
        <v>1324</v>
      </c>
      <c r="G933" s="635">
        <v>40608</v>
      </c>
      <c r="H933" s="154">
        <v>40632</v>
      </c>
      <c r="I933" s="179"/>
      <c r="J933" s="180" t="s">
        <v>1207</v>
      </c>
      <c r="K933" s="181"/>
      <c r="L933" s="593">
        <v>40000</v>
      </c>
      <c r="M933" s="594">
        <v>30000</v>
      </c>
      <c r="N933" s="158">
        <v>-30000</v>
      </c>
      <c r="O933" s="270"/>
      <c r="P933" s="160">
        <v>10000</v>
      </c>
      <c r="Q933" s="161"/>
      <c r="R933" s="161">
        <v>48</v>
      </c>
      <c r="S933" s="161"/>
      <c r="T933" s="161">
        <v>9600</v>
      </c>
      <c r="U933" s="162"/>
      <c r="V933" s="160">
        <v>49600</v>
      </c>
      <c r="W933" s="163"/>
      <c r="X933" s="162">
        <v>19600</v>
      </c>
    </row>
    <row r="934" spans="1:24" ht="15" customHeight="1" x14ac:dyDescent="0.15">
      <c r="A934" s="164"/>
      <c r="B934" s="165"/>
      <c r="C934" s="166"/>
      <c r="D934" s="166"/>
      <c r="E934" s="166"/>
      <c r="F934" s="435"/>
      <c r="G934" s="634"/>
      <c r="H934" s="167"/>
      <c r="I934" s="168"/>
      <c r="J934" s="169"/>
      <c r="K934" s="170"/>
      <c r="L934" s="595"/>
      <c r="M934" s="596"/>
      <c r="N934" s="298" t="s">
        <v>1325</v>
      </c>
      <c r="O934" s="299"/>
      <c r="P934" s="300" t="s">
        <v>1326</v>
      </c>
      <c r="Q934" s="172"/>
      <c r="R934" s="176"/>
      <c r="S934" s="176"/>
      <c r="T934" s="176"/>
      <c r="U934" s="177"/>
      <c r="V934" s="175"/>
      <c r="W934" s="178"/>
      <c r="X934" s="177"/>
    </row>
    <row r="935" spans="1:24" ht="15" customHeight="1" x14ac:dyDescent="0.15">
      <c r="A935" s="150">
        <v>2</v>
      </c>
      <c r="B935" s="151">
        <v>6</v>
      </c>
      <c r="C935" s="152"/>
      <c r="D935" s="152"/>
      <c r="E935" s="152"/>
      <c r="F935" s="440" t="s">
        <v>1327</v>
      </c>
      <c r="G935" s="635">
        <v>40608</v>
      </c>
      <c r="H935" s="154">
        <v>40829</v>
      </c>
      <c r="I935" s="179"/>
      <c r="J935" s="229" t="s">
        <v>1230</v>
      </c>
      <c r="K935" s="181"/>
      <c r="L935" s="593">
        <v>20000</v>
      </c>
      <c r="M935" s="594">
        <v>10000</v>
      </c>
      <c r="N935" s="158">
        <v>-10000</v>
      </c>
      <c r="O935" s="270"/>
      <c r="P935" s="160">
        <v>10000</v>
      </c>
      <c r="Q935" s="161"/>
      <c r="R935" s="161">
        <v>52</v>
      </c>
      <c r="S935" s="161"/>
      <c r="T935" s="161">
        <v>10400</v>
      </c>
      <c r="U935" s="162"/>
      <c r="V935" s="160">
        <v>30400</v>
      </c>
      <c r="W935" s="163"/>
      <c r="X935" s="162">
        <v>20400</v>
      </c>
    </row>
    <row r="936" spans="1:24" ht="15" customHeight="1" x14ac:dyDescent="0.15">
      <c r="A936" s="164"/>
      <c r="B936" s="165"/>
      <c r="C936" s="166"/>
      <c r="D936" s="166"/>
      <c r="E936" s="166"/>
      <c r="F936" s="435"/>
      <c r="G936" s="634"/>
      <c r="H936" s="167"/>
      <c r="I936" s="168"/>
      <c r="J936" s="169"/>
      <c r="K936" s="170"/>
      <c r="L936" s="595"/>
      <c r="M936" s="596"/>
      <c r="N936" s="173" t="s">
        <v>1322</v>
      </c>
      <c r="O936" s="299"/>
      <c r="P936" s="175"/>
      <c r="Q936" s="176"/>
      <c r="R936" s="176"/>
      <c r="S936" s="176"/>
      <c r="T936" s="176"/>
      <c r="U936" s="177"/>
      <c r="V936" s="175"/>
      <c r="W936" s="178"/>
      <c r="X936" s="177"/>
    </row>
    <row r="937" spans="1:24" ht="15" customHeight="1" x14ac:dyDescent="0.15">
      <c r="A937" s="150">
        <v>2</v>
      </c>
      <c r="B937" s="151">
        <v>20</v>
      </c>
      <c r="C937" s="152"/>
      <c r="D937" s="152"/>
      <c r="E937" s="152"/>
      <c r="F937" s="440" t="s">
        <v>1328</v>
      </c>
      <c r="G937" s="635">
        <v>40622</v>
      </c>
      <c r="H937" s="154">
        <v>40632</v>
      </c>
      <c r="I937" s="179" t="s">
        <v>1207</v>
      </c>
      <c r="J937" s="180" t="s">
        <v>1207</v>
      </c>
      <c r="K937" s="181"/>
      <c r="L937" s="593">
        <v>60000</v>
      </c>
      <c r="M937" s="594">
        <v>50000</v>
      </c>
      <c r="N937" s="158">
        <v>-50000</v>
      </c>
      <c r="O937" s="270"/>
      <c r="P937" s="160">
        <v>10000</v>
      </c>
      <c r="Q937" s="161"/>
      <c r="R937" s="161">
        <v>12</v>
      </c>
      <c r="S937" s="161"/>
      <c r="T937" s="161">
        <v>2400</v>
      </c>
      <c r="U937" s="162"/>
      <c r="V937" s="160">
        <v>62400</v>
      </c>
      <c r="W937" s="163"/>
      <c r="X937" s="162">
        <v>12400</v>
      </c>
    </row>
    <row r="938" spans="1:24" ht="15" customHeight="1" x14ac:dyDescent="0.15">
      <c r="A938" s="194"/>
      <c r="B938" s="214"/>
      <c r="C938" s="215"/>
      <c r="D938" s="215"/>
      <c r="E938" s="215"/>
      <c r="F938" s="441"/>
      <c r="G938" s="636"/>
      <c r="H938" s="187"/>
      <c r="I938" s="223"/>
      <c r="J938" s="169"/>
      <c r="K938" s="224"/>
      <c r="L938" s="599"/>
      <c r="M938" s="600"/>
      <c r="N938" s="298" t="s">
        <v>1325</v>
      </c>
      <c r="O938" s="297"/>
      <c r="P938" s="300" t="s">
        <v>1326</v>
      </c>
      <c r="Q938" s="192"/>
      <c r="R938" s="196"/>
      <c r="S938" s="196"/>
      <c r="T938" s="196"/>
      <c r="U938" s="197"/>
      <c r="V938" s="198"/>
      <c r="W938" s="199"/>
      <c r="X938" s="197"/>
    </row>
    <row r="939" spans="1:24" ht="15" customHeight="1" x14ac:dyDescent="0.15">
      <c r="A939" s="150">
        <v>2</v>
      </c>
      <c r="B939" s="151">
        <v>20</v>
      </c>
      <c r="C939" s="152"/>
      <c r="D939" s="152"/>
      <c r="E939" s="152"/>
      <c r="F939" s="440" t="s">
        <v>1329</v>
      </c>
      <c r="G939" s="635">
        <v>40622</v>
      </c>
      <c r="H939" s="154">
        <v>40784</v>
      </c>
      <c r="I939" s="179"/>
      <c r="J939" s="229" t="s">
        <v>1230</v>
      </c>
      <c r="K939" s="181"/>
      <c r="L939" s="593">
        <v>20000</v>
      </c>
      <c r="M939" s="594">
        <v>10000</v>
      </c>
      <c r="N939" s="158">
        <v>-10000</v>
      </c>
      <c r="O939" s="270"/>
      <c r="P939" s="160">
        <v>10000</v>
      </c>
      <c r="Q939" s="161"/>
      <c r="R939" s="161">
        <v>201</v>
      </c>
      <c r="S939" s="161"/>
      <c r="T939" s="161">
        <v>40200</v>
      </c>
      <c r="U939" s="162"/>
      <c r="V939" s="160">
        <v>60200</v>
      </c>
      <c r="W939" s="163"/>
      <c r="X939" s="162">
        <v>50200</v>
      </c>
    </row>
    <row r="940" spans="1:24" ht="15" customHeight="1" x14ac:dyDescent="0.15">
      <c r="A940" s="164"/>
      <c r="B940" s="165"/>
      <c r="C940" s="166"/>
      <c r="D940" s="166"/>
      <c r="E940" s="166"/>
      <c r="F940" s="435"/>
      <c r="G940" s="634"/>
      <c r="H940" s="167"/>
      <c r="I940" s="168"/>
      <c r="J940" s="169"/>
      <c r="K940" s="170"/>
      <c r="L940" s="595"/>
      <c r="M940" s="596"/>
      <c r="N940" s="173" t="s">
        <v>1322</v>
      </c>
      <c r="O940" s="299"/>
      <c r="P940" s="175"/>
      <c r="Q940" s="176"/>
      <c r="R940" s="176"/>
      <c r="S940" s="176"/>
      <c r="T940" s="176"/>
      <c r="U940" s="177"/>
      <c r="V940" s="175"/>
      <c r="W940" s="178"/>
      <c r="X940" s="177"/>
    </row>
    <row r="941" spans="1:24" ht="15" customHeight="1" x14ac:dyDescent="0.15">
      <c r="A941" s="150">
        <v>3</v>
      </c>
      <c r="B941" s="151">
        <v>13</v>
      </c>
      <c r="C941" s="152"/>
      <c r="D941" s="152"/>
      <c r="E941" s="152"/>
      <c r="F941" s="440" t="s">
        <v>1330</v>
      </c>
      <c r="G941" s="1294" t="s">
        <v>946</v>
      </c>
      <c r="H941" s="1295"/>
      <c r="I941" s="139" t="s">
        <v>1231</v>
      </c>
      <c r="J941" s="140" t="s">
        <v>1231</v>
      </c>
      <c r="K941" s="301"/>
      <c r="L941" s="599">
        <v>0</v>
      </c>
      <c r="M941" s="612"/>
      <c r="N941" s="302"/>
      <c r="O941" s="303"/>
      <c r="P941" s="304"/>
      <c r="Q941" s="305"/>
      <c r="R941" s="161"/>
      <c r="S941" s="161"/>
      <c r="T941" s="286"/>
      <c r="U941" s="306"/>
      <c r="V941" s="285"/>
      <c r="W941" s="307"/>
      <c r="X941" s="306"/>
    </row>
    <row r="942" spans="1:24" ht="15" customHeight="1" x14ac:dyDescent="0.15">
      <c r="A942" s="164"/>
      <c r="B942" s="165"/>
      <c r="C942" s="166"/>
      <c r="D942" s="166"/>
      <c r="E942" s="166"/>
      <c r="F942" s="435"/>
      <c r="G942" s="634"/>
      <c r="H942" s="226"/>
      <c r="I942" s="168"/>
      <c r="J942" s="169"/>
      <c r="K942" s="170"/>
      <c r="L942" s="595"/>
      <c r="M942" s="613"/>
      <c r="N942" s="309"/>
      <c r="O942" s="310"/>
      <c r="P942" s="311"/>
      <c r="Q942" s="312"/>
      <c r="R942" s="176"/>
      <c r="S942" s="176"/>
      <c r="T942" s="312"/>
      <c r="U942" s="313"/>
      <c r="V942" s="311"/>
      <c r="W942" s="314"/>
      <c r="X942" s="313"/>
    </row>
    <row r="943" spans="1:24" ht="15" customHeight="1" x14ac:dyDescent="0.15">
      <c r="A943" s="150">
        <v>3</v>
      </c>
      <c r="B943" s="151" t="s">
        <v>1331</v>
      </c>
      <c r="C943" s="152"/>
      <c r="D943" s="152"/>
      <c r="E943" s="152"/>
      <c r="F943" s="440" t="s">
        <v>1332</v>
      </c>
      <c r="G943" s="635">
        <v>40765</v>
      </c>
      <c r="H943" s="154">
        <v>40829</v>
      </c>
      <c r="I943" s="179"/>
      <c r="J943" s="229" t="s">
        <v>1230</v>
      </c>
      <c r="K943" s="181" t="s">
        <v>1333</v>
      </c>
      <c r="L943" s="593">
        <v>40000</v>
      </c>
      <c r="M943" s="594">
        <v>30000</v>
      </c>
      <c r="N943" s="158">
        <v>-30000</v>
      </c>
      <c r="O943" s="270"/>
      <c r="P943" s="160">
        <v>10000</v>
      </c>
      <c r="Q943" s="161"/>
      <c r="R943" s="161">
        <v>470</v>
      </c>
      <c r="S943" s="161"/>
      <c r="T943" s="161">
        <v>94000</v>
      </c>
      <c r="U943" s="162"/>
      <c r="V943" s="160">
        <v>134000</v>
      </c>
      <c r="W943" s="163"/>
      <c r="X943" s="162">
        <v>100400</v>
      </c>
    </row>
    <row r="944" spans="1:24" ht="15" customHeight="1" x14ac:dyDescent="0.15">
      <c r="A944" s="194">
        <v>7</v>
      </c>
      <c r="B944" s="214" t="s">
        <v>1266</v>
      </c>
      <c r="C944" s="215"/>
      <c r="D944" s="215"/>
      <c r="E944" s="215"/>
      <c r="F944" s="441" t="s">
        <v>1334</v>
      </c>
      <c r="G944" s="636"/>
      <c r="H944" s="187"/>
      <c r="I944" s="223"/>
      <c r="J944" s="169"/>
      <c r="K944" s="224"/>
      <c r="L944" s="599"/>
      <c r="M944" s="600"/>
      <c r="N944" s="298" t="s">
        <v>1325</v>
      </c>
      <c r="O944" s="297"/>
      <c r="P944" s="198"/>
      <c r="Q944" s="196"/>
      <c r="R944" s="196"/>
      <c r="S944" s="196"/>
      <c r="T944" s="196"/>
      <c r="U944" s="197"/>
      <c r="V944" s="198"/>
      <c r="W944" s="199"/>
      <c r="X944" s="197"/>
    </row>
    <row r="945" spans="1:24" ht="15" customHeight="1" x14ac:dyDescent="0.15">
      <c r="A945" s="150">
        <v>4</v>
      </c>
      <c r="B945" s="151">
        <v>3</v>
      </c>
      <c r="C945" s="152"/>
      <c r="D945" s="152"/>
      <c r="E945" s="152"/>
      <c r="F945" s="440" t="s">
        <v>1335</v>
      </c>
      <c r="G945" s="635">
        <v>40666</v>
      </c>
      <c r="H945" s="315">
        <v>40829</v>
      </c>
      <c r="I945" s="316"/>
      <c r="J945" s="229" t="s">
        <v>1230</v>
      </c>
      <c r="K945" s="317"/>
      <c r="L945" s="593">
        <v>60000</v>
      </c>
      <c r="M945" s="594">
        <v>50000</v>
      </c>
      <c r="N945" s="158">
        <v>-50000</v>
      </c>
      <c r="O945" s="270"/>
      <c r="P945" s="186">
        <v>10000</v>
      </c>
      <c r="Q945" s="268"/>
      <c r="R945" s="161">
        <v>128</v>
      </c>
      <c r="S945" s="161"/>
      <c r="T945" s="161">
        <v>25600</v>
      </c>
      <c r="U945" s="162"/>
      <c r="V945" s="160">
        <v>25600</v>
      </c>
      <c r="W945" s="163"/>
      <c r="X945" s="162">
        <v>25600</v>
      </c>
    </row>
    <row r="946" spans="1:24" ht="15" customHeight="1" x14ac:dyDescent="0.15">
      <c r="A946" s="194"/>
      <c r="B946" s="214"/>
      <c r="C946" s="215"/>
      <c r="D946" s="215"/>
      <c r="E946" s="215"/>
      <c r="F946" s="441" t="s">
        <v>1336</v>
      </c>
      <c r="G946" s="636"/>
      <c r="H946" s="283">
        <v>40939</v>
      </c>
      <c r="I946" s="257"/>
      <c r="J946" s="258"/>
      <c r="K946" s="259"/>
      <c r="L946" s="595"/>
      <c r="M946" s="600"/>
      <c r="N946" s="173" t="s">
        <v>1337</v>
      </c>
      <c r="O946" s="297"/>
      <c r="P946" s="198"/>
      <c r="Q946" s="196"/>
      <c r="R946" s="196"/>
      <c r="S946" s="196"/>
      <c r="T946" s="196"/>
      <c r="U946" s="197"/>
      <c r="V946" s="198"/>
      <c r="W946" s="199"/>
      <c r="X946" s="197"/>
    </row>
    <row r="947" spans="1:24" ht="15" customHeight="1" x14ac:dyDescent="0.15">
      <c r="A947" s="150">
        <v>4</v>
      </c>
      <c r="B947" s="151">
        <v>10</v>
      </c>
      <c r="C947" s="152"/>
      <c r="D947" s="152"/>
      <c r="E947" s="152"/>
      <c r="F947" s="440" t="s">
        <v>1249</v>
      </c>
      <c r="G947" s="1294" t="s">
        <v>946</v>
      </c>
      <c r="H947" s="1295"/>
      <c r="I947" s="139" t="s">
        <v>1231</v>
      </c>
      <c r="J947" s="140" t="s">
        <v>1231</v>
      </c>
      <c r="K947" s="301"/>
      <c r="L947" s="599">
        <v>0</v>
      </c>
      <c r="M947" s="614"/>
      <c r="N947" s="318"/>
      <c r="O947" s="269"/>
      <c r="P947" s="285"/>
      <c r="Q947" s="286"/>
      <c r="R947" s="161"/>
      <c r="S947" s="161"/>
      <c r="T947" s="286"/>
      <c r="U947" s="306"/>
      <c r="V947" s="285"/>
      <c r="W947" s="307"/>
      <c r="X947" s="306"/>
    </row>
    <row r="948" spans="1:24" ht="15" customHeight="1" x14ac:dyDescent="0.15">
      <c r="A948" s="194"/>
      <c r="B948" s="214"/>
      <c r="C948" s="215"/>
      <c r="D948" s="215"/>
      <c r="E948" s="215"/>
      <c r="F948" s="441" t="s">
        <v>1058</v>
      </c>
      <c r="G948" s="636"/>
      <c r="H948" s="167"/>
      <c r="I948" s="168"/>
      <c r="J948" s="169"/>
      <c r="K948" s="224"/>
      <c r="L948" s="599"/>
      <c r="M948" s="613"/>
      <c r="N948" s="309"/>
      <c r="O948" s="310"/>
      <c r="P948" s="319"/>
      <c r="Q948" s="320"/>
      <c r="R948" s="196"/>
      <c r="S948" s="196"/>
      <c r="T948" s="320"/>
      <c r="U948" s="321"/>
      <c r="V948" s="319"/>
      <c r="W948" s="322"/>
      <c r="X948" s="321"/>
    </row>
    <row r="949" spans="1:24" ht="15" customHeight="1" x14ac:dyDescent="0.15">
      <c r="A949" s="150">
        <v>5</v>
      </c>
      <c r="B949" s="151" t="s">
        <v>1338</v>
      </c>
      <c r="C949" s="152"/>
      <c r="D949" s="152"/>
      <c r="E949" s="152"/>
      <c r="F949" s="440" t="s">
        <v>1339</v>
      </c>
      <c r="G949" s="642" t="s">
        <v>1231</v>
      </c>
      <c r="H949" s="231" t="s">
        <v>1231</v>
      </c>
      <c r="I949" s="139" t="s">
        <v>1231</v>
      </c>
      <c r="J949" s="140" t="s">
        <v>1231</v>
      </c>
      <c r="K949" s="323" t="s">
        <v>1340</v>
      </c>
      <c r="L949" s="593">
        <v>0</v>
      </c>
      <c r="M949" s="612"/>
      <c r="N949" s="302"/>
      <c r="O949" s="303"/>
      <c r="P949" s="304"/>
      <c r="Q949" s="305"/>
      <c r="R949" s="161"/>
      <c r="S949" s="161"/>
      <c r="T949" s="286"/>
      <c r="U949" s="306"/>
      <c r="V949" s="285"/>
      <c r="W949" s="307"/>
      <c r="X949" s="306"/>
    </row>
    <row r="950" spans="1:24" ht="15" customHeight="1" x14ac:dyDescent="0.15">
      <c r="A950" s="164"/>
      <c r="B950" s="165"/>
      <c r="C950" s="166"/>
      <c r="D950" s="166"/>
      <c r="E950" s="166"/>
      <c r="F950" s="435"/>
      <c r="G950" s="634"/>
      <c r="H950" s="167"/>
      <c r="I950" s="168"/>
      <c r="J950" s="169"/>
      <c r="K950" s="170"/>
      <c r="L950" s="595"/>
      <c r="M950" s="613"/>
      <c r="N950" s="309"/>
      <c r="O950" s="310"/>
      <c r="P950" s="311"/>
      <c r="Q950" s="312"/>
      <c r="R950" s="176"/>
      <c r="S950" s="176"/>
      <c r="T950" s="312"/>
      <c r="U950" s="313"/>
      <c r="V950" s="311"/>
      <c r="W950" s="314"/>
      <c r="X950" s="313"/>
    </row>
    <row r="951" spans="1:24" ht="15" customHeight="1" x14ac:dyDescent="0.15">
      <c r="A951" s="150">
        <v>5</v>
      </c>
      <c r="B951" s="151" t="s">
        <v>1341</v>
      </c>
      <c r="C951" s="152"/>
      <c r="D951" s="152"/>
      <c r="E951" s="152"/>
      <c r="F951" s="440" t="s">
        <v>1342</v>
      </c>
      <c r="G951" s="635">
        <v>40678</v>
      </c>
      <c r="H951" s="154">
        <v>40829</v>
      </c>
      <c r="I951" s="179"/>
      <c r="J951" s="229" t="s">
        <v>1230</v>
      </c>
      <c r="K951" s="181"/>
      <c r="L951" s="593">
        <v>20000</v>
      </c>
      <c r="M951" s="594">
        <v>10000</v>
      </c>
      <c r="N951" s="158">
        <v>-10000</v>
      </c>
      <c r="O951" s="270"/>
      <c r="P951" s="160">
        <v>10000</v>
      </c>
      <c r="Q951" s="161"/>
      <c r="R951" s="161">
        <v>35</v>
      </c>
      <c r="S951" s="161"/>
      <c r="T951" s="161">
        <v>7000</v>
      </c>
      <c r="U951" s="162"/>
      <c r="V951" s="160">
        <v>27000</v>
      </c>
      <c r="W951" s="163"/>
      <c r="X951" s="162">
        <v>17000</v>
      </c>
    </row>
    <row r="952" spans="1:24" ht="15" customHeight="1" x14ac:dyDescent="0.15">
      <c r="A952" s="164"/>
      <c r="B952" s="165"/>
      <c r="C952" s="166"/>
      <c r="D952" s="166"/>
      <c r="E952" s="166"/>
      <c r="F952" s="435"/>
      <c r="G952" s="634"/>
      <c r="H952" s="167"/>
      <c r="I952" s="168"/>
      <c r="J952" s="169"/>
      <c r="K952" s="170"/>
      <c r="L952" s="595"/>
      <c r="M952" s="596"/>
      <c r="N952" s="173" t="s">
        <v>1322</v>
      </c>
      <c r="O952" s="299"/>
      <c r="P952" s="175"/>
      <c r="Q952" s="176"/>
      <c r="R952" s="176"/>
      <c r="S952" s="176"/>
      <c r="T952" s="176"/>
      <c r="U952" s="177"/>
      <c r="V952" s="175"/>
      <c r="W952" s="178"/>
      <c r="X952" s="177"/>
    </row>
    <row r="953" spans="1:24" ht="15" customHeight="1" x14ac:dyDescent="0.15">
      <c r="A953" s="150">
        <v>5</v>
      </c>
      <c r="B953" s="151" t="s">
        <v>1343</v>
      </c>
      <c r="C953" s="152"/>
      <c r="D953" s="152"/>
      <c r="E953" s="152"/>
      <c r="F953" s="440" t="s">
        <v>1259</v>
      </c>
      <c r="G953" s="642" t="s">
        <v>1231</v>
      </c>
      <c r="H953" s="231" t="s">
        <v>1231</v>
      </c>
      <c r="I953" s="139" t="s">
        <v>1231</v>
      </c>
      <c r="J953" s="140" t="s">
        <v>1231</v>
      </c>
      <c r="K953" s="323" t="s">
        <v>1340</v>
      </c>
      <c r="L953" s="593">
        <v>0</v>
      </c>
      <c r="M953" s="324"/>
      <c r="N953" s="325"/>
      <c r="O953" s="326"/>
      <c r="P953" s="304"/>
      <c r="Q953" s="305"/>
      <c r="R953" s="161"/>
      <c r="S953" s="161"/>
      <c r="T953" s="286"/>
      <c r="U953" s="306"/>
      <c r="V953" s="285"/>
      <c r="W953" s="307"/>
      <c r="X953" s="306"/>
    </row>
    <row r="954" spans="1:24" ht="15" customHeight="1" x14ac:dyDescent="0.15">
      <c r="A954" s="194"/>
      <c r="B954" s="214"/>
      <c r="C954" s="215"/>
      <c r="D954" s="215"/>
      <c r="E954" s="215"/>
      <c r="F954" s="441" t="s">
        <v>1260</v>
      </c>
      <c r="G954" s="636"/>
      <c r="H954" s="187"/>
      <c r="I954" s="223"/>
      <c r="J954" s="229"/>
      <c r="K954" s="224"/>
      <c r="L954" s="599"/>
      <c r="M954" s="612"/>
      <c r="N954" s="302"/>
      <c r="O954" s="303"/>
      <c r="P954" s="319"/>
      <c r="Q954" s="320"/>
      <c r="R954" s="196"/>
      <c r="S954" s="196"/>
      <c r="T954" s="320"/>
      <c r="U954" s="321"/>
      <c r="V954" s="319"/>
      <c r="W954" s="322"/>
      <c r="X954" s="321"/>
    </row>
    <row r="955" spans="1:24" ht="15" customHeight="1" x14ac:dyDescent="0.15">
      <c r="A955" s="222"/>
      <c r="B955" s="214"/>
      <c r="C955" s="215"/>
      <c r="D955" s="215"/>
      <c r="E955" s="215"/>
      <c r="F955" s="441" t="s">
        <v>1262</v>
      </c>
      <c r="G955" s="636"/>
      <c r="H955" s="187"/>
      <c r="I955" s="223"/>
      <c r="J955" s="169"/>
      <c r="K955" s="224"/>
      <c r="L955" s="599"/>
      <c r="M955" s="612"/>
      <c r="N955" s="302"/>
      <c r="O955" s="303"/>
      <c r="P955" s="319"/>
      <c r="Q955" s="320"/>
      <c r="R955" s="196"/>
      <c r="S955" s="196"/>
      <c r="T955" s="320"/>
      <c r="U955" s="321"/>
      <c r="V955" s="319"/>
      <c r="W955" s="322"/>
      <c r="X955" s="321"/>
    </row>
    <row r="956" spans="1:24" ht="15" customHeight="1" x14ac:dyDescent="0.15">
      <c r="A956" s="150">
        <v>5</v>
      </c>
      <c r="B956" s="151">
        <v>29</v>
      </c>
      <c r="C956" s="152"/>
      <c r="D956" s="152"/>
      <c r="E956" s="152"/>
      <c r="F956" s="440" t="s">
        <v>1344</v>
      </c>
      <c r="G956" s="635">
        <v>40834</v>
      </c>
      <c r="H956" s="221">
        <v>40903</v>
      </c>
      <c r="I956" s="179"/>
      <c r="J956" s="229" t="s">
        <v>1230</v>
      </c>
      <c r="K956" s="181" t="s">
        <v>1345</v>
      </c>
      <c r="L956" s="593">
        <v>60000</v>
      </c>
      <c r="M956" s="594">
        <v>50000</v>
      </c>
      <c r="N956" s="158">
        <v>-50000</v>
      </c>
      <c r="O956" s="270"/>
      <c r="P956" s="160">
        <v>10000</v>
      </c>
      <c r="Q956" s="161"/>
      <c r="R956" s="161">
        <v>24</v>
      </c>
      <c r="S956" s="161"/>
      <c r="T956" s="161">
        <v>4800</v>
      </c>
      <c r="U956" s="162"/>
      <c r="V956" s="160">
        <v>64800</v>
      </c>
      <c r="W956" s="163"/>
      <c r="X956" s="162">
        <v>14800</v>
      </c>
    </row>
    <row r="957" spans="1:24" ht="15" customHeight="1" x14ac:dyDescent="0.15">
      <c r="A957" s="194">
        <v>9</v>
      </c>
      <c r="B957" s="214" t="s">
        <v>1346</v>
      </c>
      <c r="C957" s="215"/>
      <c r="D957" s="215"/>
      <c r="E957" s="215"/>
      <c r="F957" s="441"/>
      <c r="G957" s="643"/>
      <c r="H957" s="187"/>
      <c r="I957" s="223"/>
      <c r="J957" s="229"/>
      <c r="K957" s="224"/>
      <c r="L957" s="599"/>
      <c r="M957" s="600"/>
      <c r="N957" s="173" t="s">
        <v>1337</v>
      </c>
      <c r="O957" s="297"/>
      <c r="P957" s="198"/>
      <c r="Q957" s="196"/>
      <c r="R957" s="196"/>
      <c r="S957" s="196"/>
      <c r="T957" s="196"/>
      <c r="U957" s="197"/>
      <c r="V957" s="198"/>
      <c r="W957" s="199"/>
      <c r="X957" s="197"/>
    </row>
    <row r="958" spans="1:24" ht="15" customHeight="1" x14ac:dyDescent="0.15">
      <c r="A958" s="150">
        <v>6</v>
      </c>
      <c r="B958" s="151">
        <v>12</v>
      </c>
      <c r="C958" s="152"/>
      <c r="D958" s="152"/>
      <c r="E958" s="152"/>
      <c r="F958" s="440" t="s">
        <v>1347</v>
      </c>
      <c r="G958" s="635">
        <v>40743</v>
      </c>
      <c r="H958" s="154">
        <v>40722</v>
      </c>
      <c r="I958" s="179" t="s">
        <v>1207</v>
      </c>
      <c r="J958" s="180" t="s">
        <v>1207</v>
      </c>
      <c r="K958" s="181"/>
      <c r="L958" s="593">
        <v>20000</v>
      </c>
      <c r="M958" s="594">
        <v>10000</v>
      </c>
      <c r="N958" s="158">
        <v>-10000</v>
      </c>
      <c r="O958" s="270"/>
      <c r="P958" s="160">
        <v>10000</v>
      </c>
      <c r="Q958" s="161"/>
      <c r="R958" s="161">
        <v>213</v>
      </c>
      <c r="S958" s="161"/>
      <c r="T958" s="161">
        <v>42600</v>
      </c>
      <c r="U958" s="162"/>
      <c r="V958" s="160">
        <v>62600</v>
      </c>
      <c r="W958" s="163"/>
      <c r="X958" s="162">
        <v>52600</v>
      </c>
    </row>
    <row r="959" spans="1:24" ht="15" customHeight="1" x14ac:dyDescent="0.15">
      <c r="A959" s="164"/>
      <c r="B959" s="165"/>
      <c r="C959" s="166"/>
      <c r="D959" s="166"/>
      <c r="E959" s="166"/>
      <c r="F959" s="435"/>
      <c r="G959" s="634"/>
      <c r="H959" s="167"/>
      <c r="I959" s="168"/>
      <c r="J959" s="169"/>
      <c r="K959" s="170"/>
      <c r="L959" s="595"/>
      <c r="M959" s="596"/>
      <c r="N959" s="173" t="s">
        <v>1322</v>
      </c>
      <c r="O959" s="299"/>
      <c r="P959" s="175"/>
      <c r="Q959" s="176"/>
      <c r="R959" s="176"/>
      <c r="S959" s="176"/>
      <c r="T959" s="176"/>
      <c r="U959" s="177"/>
      <c r="V959" s="175"/>
      <c r="W959" s="178"/>
      <c r="X959" s="177"/>
    </row>
    <row r="960" spans="1:24" ht="15" customHeight="1" x14ac:dyDescent="0.15">
      <c r="A960" s="150">
        <v>6</v>
      </c>
      <c r="B960" s="151" t="s">
        <v>1348</v>
      </c>
      <c r="C960" s="152"/>
      <c r="D960" s="152"/>
      <c r="E960" s="152"/>
      <c r="F960" s="440" t="s">
        <v>1349</v>
      </c>
      <c r="G960" s="635">
        <v>40743</v>
      </c>
      <c r="H960" s="221">
        <v>40994</v>
      </c>
      <c r="I960" s="179" t="s">
        <v>1350</v>
      </c>
      <c r="J960" s="229" t="s">
        <v>1230</v>
      </c>
      <c r="K960" s="181" t="s">
        <v>1351</v>
      </c>
      <c r="L960" s="593">
        <v>60000</v>
      </c>
      <c r="M960" s="594">
        <v>50000</v>
      </c>
      <c r="N960" s="158">
        <v>-50000</v>
      </c>
      <c r="O960" s="270"/>
      <c r="P960" s="160">
        <v>10000</v>
      </c>
      <c r="Q960" s="161"/>
      <c r="R960" s="161">
        <v>23</v>
      </c>
      <c r="S960" s="161"/>
      <c r="T960" s="161">
        <v>4600</v>
      </c>
      <c r="U960" s="162"/>
      <c r="V960" s="160">
        <v>64600</v>
      </c>
      <c r="W960" s="163"/>
      <c r="X960" s="162">
        <v>14600</v>
      </c>
    </row>
    <row r="961" spans="1:24" ht="15" customHeight="1" x14ac:dyDescent="0.15">
      <c r="A961" s="164"/>
      <c r="B961" s="165"/>
      <c r="C961" s="166"/>
      <c r="D961" s="166"/>
      <c r="E961" s="166"/>
      <c r="F961" s="435"/>
      <c r="G961" s="634"/>
      <c r="H961" s="259" t="s">
        <v>1352</v>
      </c>
      <c r="I961" s="257"/>
      <c r="J961" s="258"/>
      <c r="K961" s="259"/>
      <c r="L961" s="595"/>
      <c r="M961" s="596"/>
      <c r="N961" s="173" t="s">
        <v>1232</v>
      </c>
      <c r="O961" s="299"/>
      <c r="P961" s="175"/>
      <c r="Q961" s="176"/>
      <c r="R961" s="176"/>
      <c r="S961" s="176"/>
      <c r="T961" s="176"/>
      <c r="U961" s="177"/>
      <c r="V961" s="175"/>
      <c r="W961" s="178"/>
      <c r="X961" s="177"/>
    </row>
    <row r="962" spans="1:24" ht="15" customHeight="1" x14ac:dyDescent="0.15">
      <c r="A962" s="150">
        <v>6</v>
      </c>
      <c r="B962" s="151" t="s">
        <v>1353</v>
      </c>
      <c r="C962" s="152"/>
      <c r="D962" s="152"/>
      <c r="E962" s="152"/>
      <c r="F962" s="440" t="s">
        <v>1354</v>
      </c>
      <c r="G962" s="635">
        <v>40750</v>
      </c>
      <c r="H962" s="154">
        <v>40722</v>
      </c>
      <c r="I962" s="179" t="s">
        <v>1207</v>
      </c>
      <c r="J962" s="180" t="s">
        <v>1207</v>
      </c>
      <c r="K962" s="181"/>
      <c r="L962" s="593">
        <v>20000</v>
      </c>
      <c r="M962" s="594">
        <v>10000</v>
      </c>
      <c r="N962" s="158">
        <v>-10000</v>
      </c>
      <c r="O962" s="270"/>
      <c r="P962" s="160">
        <v>10000</v>
      </c>
      <c r="Q962" s="161"/>
      <c r="R962" s="161">
        <v>110</v>
      </c>
      <c r="S962" s="161"/>
      <c r="T962" s="161">
        <v>22000</v>
      </c>
      <c r="U962" s="162"/>
      <c r="V962" s="160">
        <v>42000</v>
      </c>
      <c r="W962" s="163"/>
      <c r="X962" s="162">
        <v>32000</v>
      </c>
    </row>
    <row r="963" spans="1:24" ht="15" customHeight="1" x14ac:dyDescent="0.15">
      <c r="A963" s="164"/>
      <c r="B963" s="165"/>
      <c r="C963" s="166"/>
      <c r="D963" s="166"/>
      <c r="E963" s="166"/>
      <c r="F963" s="435"/>
      <c r="G963" s="634"/>
      <c r="H963" s="167"/>
      <c r="I963" s="168"/>
      <c r="J963" s="169"/>
      <c r="K963" s="170"/>
      <c r="L963" s="595"/>
      <c r="M963" s="596"/>
      <c r="N963" s="173" t="s">
        <v>1322</v>
      </c>
      <c r="O963" s="299"/>
      <c r="P963" s="175"/>
      <c r="Q963" s="176"/>
      <c r="R963" s="176"/>
      <c r="S963" s="176"/>
      <c r="T963" s="176"/>
      <c r="U963" s="177"/>
      <c r="V963" s="175"/>
      <c r="W963" s="178"/>
      <c r="X963" s="177"/>
    </row>
    <row r="964" spans="1:24" ht="15" customHeight="1" x14ac:dyDescent="0.15">
      <c r="A964" s="150">
        <v>7</v>
      </c>
      <c r="B964" s="151" t="s">
        <v>1266</v>
      </c>
      <c r="C964" s="152"/>
      <c r="D964" s="152"/>
      <c r="E964" s="152"/>
      <c r="F964" s="440" t="s">
        <v>1355</v>
      </c>
      <c r="G964" s="635">
        <v>40765</v>
      </c>
      <c r="H964" s="154">
        <v>40829</v>
      </c>
      <c r="I964" s="179"/>
      <c r="J964" s="229" t="s">
        <v>1230</v>
      </c>
      <c r="K964" s="181"/>
      <c r="L964" s="593">
        <v>20000</v>
      </c>
      <c r="M964" s="594">
        <v>10000</v>
      </c>
      <c r="N964" s="158">
        <v>-10000</v>
      </c>
      <c r="O964" s="270"/>
      <c r="P964" s="160">
        <v>10000</v>
      </c>
      <c r="Q964" s="161"/>
      <c r="R964" s="161">
        <v>87</v>
      </c>
      <c r="S964" s="161"/>
      <c r="T964" s="161">
        <v>17400</v>
      </c>
      <c r="U964" s="162"/>
      <c r="V964" s="160">
        <v>37400</v>
      </c>
      <c r="W964" s="163"/>
      <c r="X964" s="162">
        <v>27400</v>
      </c>
    </row>
    <row r="965" spans="1:24" ht="15" customHeight="1" x14ac:dyDescent="0.15">
      <c r="A965" s="164"/>
      <c r="B965" s="165"/>
      <c r="C965" s="166"/>
      <c r="D965" s="166"/>
      <c r="E965" s="166"/>
      <c r="F965" s="435"/>
      <c r="G965" s="634"/>
      <c r="H965" s="167"/>
      <c r="I965" s="168"/>
      <c r="J965" s="169"/>
      <c r="K965" s="170"/>
      <c r="L965" s="595"/>
      <c r="M965" s="596"/>
      <c r="N965" s="173" t="s">
        <v>1322</v>
      </c>
      <c r="O965" s="299"/>
      <c r="P965" s="175"/>
      <c r="Q965" s="176"/>
      <c r="R965" s="176"/>
      <c r="S965" s="176"/>
      <c r="T965" s="176"/>
      <c r="U965" s="177"/>
      <c r="V965" s="175"/>
      <c r="W965" s="178"/>
      <c r="X965" s="177"/>
    </row>
    <row r="966" spans="1:24" ht="15" customHeight="1" x14ac:dyDescent="0.15">
      <c r="A966" s="150">
        <v>7</v>
      </c>
      <c r="B966" s="151" t="s">
        <v>1266</v>
      </c>
      <c r="C966" s="152"/>
      <c r="D966" s="152"/>
      <c r="E966" s="152"/>
      <c r="F966" s="440" t="s">
        <v>1356</v>
      </c>
      <c r="G966" s="635">
        <v>40765</v>
      </c>
      <c r="H966" s="154">
        <v>40829</v>
      </c>
      <c r="I966" s="179"/>
      <c r="J966" s="229" t="s">
        <v>1230</v>
      </c>
      <c r="K966" s="181"/>
      <c r="L966" s="593">
        <v>20000</v>
      </c>
      <c r="M966" s="594">
        <v>10000</v>
      </c>
      <c r="N966" s="158">
        <v>-10000</v>
      </c>
      <c r="O966" s="270"/>
      <c r="P966" s="160">
        <v>10000</v>
      </c>
      <c r="Q966" s="161"/>
      <c r="R966" s="161">
        <v>45</v>
      </c>
      <c r="S966" s="161"/>
      <c r="T966" s="161">
        <v>9000</v>
      </c>
      <c r="U966" s="162"/>
      <c r="V966" s="160">
        <v>29000</v>
      </c>
      <c r="W966" s="163"/>
      <c r="X966" s="162">
        <v>19000</v>
      </c>
    </row>
    <row r="967" spans="1:24" ht="15" customHeight="1" x14ac:dyDescent="0.15">
      <c r="A967" s="164"/>
      <c r="B967" s="165"/>
      <c r="C967" s="166"/>
      <c r="D967" s="166"/>
      <c r="E967" s="166"/>
      <c r="F967" s="435"/>
      <c r="G967" s="634"/>
      <c r="H967" s="167"/>
      <c r="I967" s="168"/>
      <c r="J967" s="169"/>
      <c r="K967" s="170"/>
      <c r="L967" s="595"/>
      <c r="M967" s="596"/>
      <c r="N967" s="173" t="s">
        <v>1322</v>
      </c>
      <c r="O967" s="299"/>
      <c r="P967" s="175"/>
      <c r="Q967" s="176"/>
      <c r="R967" s="176"/>
      <c r="S967" s="176"/>
      <c r="T967" s="176"/>
      <c r="U967" s="177"/>
      <c r="V967" s="175"/>
      <c r="W967" s="178"/>
      <c r="X967" s="177"/>
    </row>
    <row r="968" spans="1:24" ht="15" customHeight="1" x14ac:dyDescent="0.15">
      <c r="A968" s="150">
        <v>8</v>
      </c>
      <c r="B968" s="151">
        <v>7</v>
      </c>
      <c r="C968" s="152"/>
      <c r="D968" s="152"/>
      <c r="E968" s="152"/>
      <c r="F968" s="440" t="s">
        <v>1357</v>
      </c>
      <c r="G968" s="635">
        <v>40793</v>
      </c>
      <c r="H968" s="154">
        <v>40829</v>
      </c>
      <c r="I968" s="179"/>
      <c r="J968" s="229" t="s">
        <v>1230</v>
      </c>
      <c r="K968" s="181"/>
      <c r="L968" s="593">
        <v>20000</v>
      </c>
      <c r="M968" s="594">
        <v>10000</v>
      </c>
      <c r="N968" s="158">
        <v>-10000</v>
      </c>
      <c r="O968" s="270"/>
      <c r="P968" s="160">
        <v>10000</v>
      </c>
      <c r="Q968" s="161"/>
      <c r="R968" s="161">
        <v>191</v>
      </c>
      <c r="S968" s="161"/>
      <c r="T968" s="161">
        <v>38200</v>
      </c>
      <c r="U968" s="162"/>
      <c r="V968" s="160">
        <v>58200</v>
      </c>
      <c r="W968" s="163"/>
      <c r="X968" s="162">
        <v>48200</v>
      </c>
    </row>
    <row r="969" spans="1:24" ht="15" customHeight="1" x14ac:dyDescent="0.15">
      <c r="A969" s="164"/>
      <c r="B969" s="165"/>
      <c r="C969" s="166"/>
      <c r="D969" s="166"/>
      <c r="E969" s="166"/>
      <c r="F969" s="435"/>
      <c r="G969" s="634"/>
      <c r="H969" s="167"/>
      <c r="I969" s="168"/>
      <c r="J969" s="169"/>
      <c r="K969" s="170"/>
      <c r="L969" s="595"/>
      <c r="M969" s="596"/>
      <c r="N969" s="173" t="s">
        <v>1322</v>
      </c>
      <c r="O969" s="299"/>
      <c r="P969" s="175"/>
      <c r="Q969" s="176"/>
      <c r="R969" s="176"/>
      <c r="S969" s="176"/>
      <c r="T969" s="176"/>
      <c r="U969" s="177"/>
      <c r="V969" s="175"/>
      <c r="W969" s="178"/>
      <c r="X969" s="177"/>
    </row>
    <row r="970" spans="1:24" ht="15" customHeight="1" x14ac:dyDescent="0.15">
      <c r="A970" s="150">
        <v>8</v>
      </c>
      <c r="B970" s="151" t="s">
        <v>1358</v>
      </c>
      <c r="C970" s="152"/>
      <c r="D970" s="152"/>
      <c r="E970" s="152"/>
      <c r="F970" s="440" t="s">
        <v>1359</v>
      </c>
      <c r="G970" s="635">
        <v>40808</v>
      </c>
      <c r="H970" s="221">
        <v>40903</v>
      </c>
      <c r="I970" s="179"/>
      <c r="J970" s="229" t="s">
        <v>1230</v>
      </c>
      <c r="K970" s="181"/>
      <c r="L970" s="593">
        <v>40000</v>
      </c>
      <c r="M970" s="594">
        <v>30000</v>
      </c>
      <c r="N970" s="158">
        <v>-30000</v>
      </c>
      <c r="O970" s="270"/>
      <c r="P970" s="160">
        <v>10000</v>
      </c>
      <c r="Q970" s="161"/>
      <c r="R970" s="161">
        <v>14</v>
      </c>
      <c r="S970" s="161"/>
      <c r="T970" s="161">
        <v>2800</v>
      </c>
      <c r="U970" s="162"/>
      <c r="V970" s="160">
        <v>42800</v>
      </c>
      <c r="W970" s="163"/>
      <c r="X970" s="162">
        <v>12800</v>
      </c>
    </row>
    <row r="971" spans="1:24" ht="15" customHeight="1" x14ac:dyDescent="0.15">
      <c r="A971" s="164"/>
      <c r="B971" s="165"/>
      <c r="C971" s="166"/>
      <c r="D971" s="166"/>
      <c r="E971" s="166"/>
      <c r="F971" s="435"/>
      <c r="G971" s="644"/>
      <c r="H971" s="167"/>
      <c r="I971" s="168"/>
      <c r="J971" s="169"/>
      <c r="K971" s="170"/>
      <c r="L971" s="595"/>
      <c r="M971" s="596"/>
      <c r="N971" s="173" t="s">
        <v>1337</v>
      </c>
      <c r="O971" s="299"/>
      <c r="P971" s="175"/>
      <c r="Q971" s="176"/>
      <c r="R971" s="176"/>
      <c r="S971" s="176"/>
      <c r="T971" s="176"/>
      <c r="U971" s="177"/>
      <c r="V971" s="175"/>
      <c r="W971" s="178"/>
      <c r="X971" s="177"/>
    </row>
    <row r="972" spans="1:24" ht="15" customHeight="1" x14ac:dyDescent="0.15">
      <c r="A972" s="150">
        <v>8</v>
      </c>
      <c r="B972" s="151" t="s">
        <v>1297</v>
      </c>
      <c r="C972" s="152"/>
      <c r="D972" s="152"/>
      <c r="E972" s="152"/>
      <c r="F972" s="440" t="s">
        <v>1251</v>
      </c>
      <c r="G972" s="642" t="s">
        <v>1231</v>
      </c>
      <c r="H972" s="231" t="s">
        <v>1231</v>
      </c>
      <c r="I972" s="139" t="s">
        <v>1231</v>
      </c>
      <c r="J972" s="140" t="s">
        <v>1231</v>
      </c>
      <c r="K972" s="323" t="s">
        <v>1340</v>
      </c>
      <c r="L972" s="593">
        <v>0</v>
      </c>
      <c r="M972" s="324"/>
      <c r="N972" s="325"/>
      <c r="O972" s="326"/>
      <c r="P972" s="285"/>
      <c r="Q972" s="286"/>
      <c r="R972" s="161"/>
      <c r="S972" s="161"/>
      <c r="T972" s="286"/>
      <c r="U972" s="306"/>
      <c r="V972" s="285"/>
      <c r="W972" s="307"/>
      <c r="X972" s="306"/>
    </row>
    <row r="973" spans="1:24" ht="15" customHeight="1" x14ac:dyDescent="0.15">
      <c r="A973" s="164"/>
      <c r="B973" s="165"/>
      <c r="C973" s="166"/>
      <c r="D973" s="166"/>
      <c r="E973" s="166"/>
      <c r="F973" s="435"/>
      <c r="G973" s="634"/>
      <c r="H973" s="167"/>
      <c r="I973" s="168"/>
      <c r="J973" s="169"/>
      <c r="K973" s="170"/>
      <c r="L973" s="595"/>
      <c r="M973" s="613"/>
      <c r="N973" s="309"/>
      <c r="O973" s="310"/>
      <c r="P973" s="311"/>
      <c r="Q973" s="312"/>
      <c r="R973" s="176"/>
      <c r="S973" s="176"/>
      <c r="T973" s="312"/>
      <c r="U973" s="313"/>
      <c r="V973" s="311"/>
      <c r="W973" s="314"/>
      <c r="X973" s="313"/>
    </row>
    <row r="974" spans="1:24" ht="15" customHeight="1" x14ac:dyDescent="0.15">
      <c r="A974" s="194"/>
      <c r="B974" s="214"/>
      <c r="C974" s="215"/>
      <c r="D974" s="215"/>
      <c r="E974" s="215"/>
      <c r="F974" s="441" t="s">
        <v>1360</v>
      </c>
      <c r="G974" s="636"/>
      <c r="H974" s="187">
        <v>40815</v>
      </c>
      <c r="I974" s="179" t="s">
        <v>1207</v>
      </c>
      <c r="J974" s="180" t="s">
        <v>1207</v>
      </c>
      <c r="K974" s="224" t="s">
        <v>1361</v>
      </c>
      <c r="L974" s="599">
        <v>30000</v>
      </c>
      <c r="M974" s="600">
        <v>30000</v>
      </c>
      <c r="N974" s="185">
        <v>-30000</v>
      </c>
      <c r="O974" s="297"/>
      <c r="P974" s="198">
        <v>0</v>
      </c>
      <c r="Q974" s="196"/>
      <c r="R974" s="196">
        <v>48</v>
      </c>
      <c r="S974" s="196"/>
      <c r="T974" s="196">
        <v>9600</v>
      </c>
      <c r="U974" s="197"/>
      <c r="V974" s="198">
        <v>39600</v>
      </c>
      <c r="W974" s="199"/>
      <c r="X974" s="197">
        <v>9600</v>
      </c>
    </row>
    <row r="975" spans="1:24" ht="15" customHeight="1" x14ac:dyDescent="0.15">
      <c r="A975" s="194"/>
      <c r="B975" s="214"/>
      <c r="C975" s="215"/>
      <c r="D975" s="215"/>
      <c r="E975" s="215"/>
      <c r="F975" s="441"/>
      <c r="G975" s="636"/>
      <c r="H975" s="187"/>
      <c r="I975" s="223"/>
      <c r="J975" s="169"/>
      <c r="K975" s="224"/>
      <c r="L975" s="599"/>
      <c r="M975" s="600"/>
      <c r="N975" s="173" t="s">
        <v>1322</v>
      </c>
      <c r="O975" s="297"/>
      <c r="P975" s="327"/>
      <c r="Q975" s="192"/>
      <c r="R975" s="196"/>
      <c r="S975" s="196"/>
      <c r="T975" s="196"/>
      <c r="U975" s="197"/>
      <c r="V975" s="198"/>
      <c r="W975" s="199"/>
      <c r="X975" s="197"/>
    </row>
    <row r="976" spans="1:24" ht="15" customHeight="1" x14ac:dyDescent="0.15">
      <c r="A976" s="150">
        <v>8</v>
      </c>
      <c r="B976" s="151">
        <v>28</v>
      </c>
      <c r="C976" s="152"/>
      <c r="D976" s="152"/>
      <c r="E976" s="152"/>
      <c r="F976" s="440" t="s">
        <v>1362</v>
      </c>
      <c r="G976" s="635">
        <v>40814</v>
      </c>
      <c r="H976" s="221">
        <v>40994</v>
      </c>
      <c r="I976" s="179" t="s">
        <v>1350</v>
      </c>
      <c r="J976" s="229" t="s">
        <v>1230</v>
      </c>
      <c r="K976" s="181" t="s">
        <v>1351</v>
      </c>
      <c r="L976" s="593">
        <v>20000</v>
      </c>
      <c r="M976" s="594">
        <v>10000</v>
      </c>
      <c r="N976" s="158">
        <v>-10000</v>
      </c>
      <c r="O976" s="270"/>
      <c r="P976" s="160">
        <v>10000</v>
      </c>
      <c r="Q976" s="161"/>
      <c r="R976" s="161">
        <v>10</v>
      </c>
      <c r="S976" s="161"/>
      <c r="T976" s="161">
        <v>2000</v>
      </c>
      <c r="U976" s="162"/>
      <c r="V976" s="160">
        <v>22000</v>
      </c>
      <c r="W976" s="163"/>
      <c r="X976" s="162">
        <v>12000</v>
      </c>
    </row>
    <row r="977" spans="1:24" ht="15" customHeight="1" x14ac:dyDescent="0.15">
      <c r="A977" s="164"/>
      <c r="B977" s="165"/>
      <c r="C977" s="166"/>
      <c r="D977" s="166"/>
      <c r="E977" s="166"/>
      <c r="F977" s="435"/>
      <c r="G977" s="634"/>
      <c r="H977" s="259" t="s">
        <v>1352</v>
      </c>
      <c r="I977" s="257"/>
      <c r="J977" s="258"/>
      <c r="K977" s="259"/>
      <c r="L977" s="595"/>
      <c r="M977" s="596"/>
      <c r="N977" s="173" t="s">
        <v>1232</v>
      </c>
      <c r="O977" s="299"/>
      <c r="P977" s="175"/>
      <c r="Q977" s="176"/>
      <c r="R977" s="176"/>
      <c r="S977" s="176"/>
      <c r="T977" s="176"/>
      <c r="U977" s="177"/>
      <c r="V977" s="175"/>
      <c r="W977" s="178"/>
      <c r="X977" s="177"/>
    </row>
    <row r="978" spans="1:24" ht="15" customHeight="1" x14ac:dyDescent="0.15">
      <c r="A978" s="150">
        <v>9</v>
      </c>
      <c r="B978" s="151" t="s">
        <v>1238</v>
      </c>
      <c r="C978" s="152"/>
      <c r="D978" s="152"/>
      <c r="E978" s="152"/>
      <c r="F978" s="440" t="s">
        <v>1363</v>
      </c>
      <c r="G978" s="635">
        <v>40820</v>
      </c>
      <c r="H978" s="328">
        <v>40918</v>
      </c>
      <c r="I978" s="179" t="s">
        <v>1350</v>
      </c>
      <c r="J978" s="229" t="s">
        <v>1230</v>
      </c>
      <c r="K978" s="181" t="s">
        <v>1351</v>
      </c>
      <c r="L978" s="593">
        <v>20000</v>
      </c>
      <c r="M978" s="594">
        <v>10000</v>
      </c>
      <c r="N978" s="158">
        <v>-10000</v>
      </c>
      <c r="O978" s="270"/>
      <c r="P978" s="160">
        <v>10000</v>
      </c>
      <c r="Q978" s="161"/>
      <c r="R978" s="161">
        <v>224</v>
      </c>
      <c r="S978" s="161"/>
      <c r="T978" s="161">
        <v>44800</v>
      </c>
      <c r="U978" s="162"/>
      <c r="V978" s="160">
        <v>64800</v>
      </c>
      <c r="W978" s="163"/>
      <c r="X978" s="162">
        <v>54800</v>
      </c>
    </row>
    <row r="979" spans="1:24" ht="15" customHeight="1" x14ac:dyDescent="0.15">
      <c r="A979" s="164"/>
      <c r="B979" s="165"/>
      <c r="C979" s="166"/>
      <c r="D979" s="166"/>
      <c r="E979" s="166"/>
      <c r="F979" s="435"/>
      <c r="G979" s="634"/>
      <c r="H979" s="259" t="s">
        <v>1352</v>
      </c>
      <c r="I979" s="257"/>
      <c r="J979" s="258"/>
      <c r="K979" s="259"/>
      <c r="L979" s="595"/>
      <c r="M979" s="596"/>
      <c r="N979" s="173" t="s">
        <v>1337</v>
      </c>
      <c r="O979" s="299"/>
      <c r="P979" s="175"/>
      <c r="Q979" s="176"/>
      <c r="R979" s="176"/>
      <c r="S979" s="176"/>
      <c r="T979" s="176"/>
      <c r="U979" s="177"/>
      <c r="V979" s="175"/>
      <c r="W979" s="178"/>
      <c r="X979" s="177"/>
    </row>
    <row r="980" spans="1:24" ht="15" customHeight="1" x14ac:dyDescent="0.15">
      <c r="A980" s="150">
        <v>9</v>
      </c>
      <c r="B980" s="151" t="s">
        <v>1364</v>
      </c>
      <c r="C980" s="152"/>
      <c r="D980" s="152"/>
      <c r="E980" s="152"/>
      <c r="F980" s="440" t="s">
        <v>1365</v>
      </c>
      <c r="G980" s="635">
        <v>40827</v>
      </c>
      <c r="H980" s="154">
        <v>40815</v>
      </c>
      <c r="I980" s="179" t="s">
        <v>1207</v>
      </c>
      <c r="J980" s="180" t="s">
        <v>1207</v>
      </c>
      <c r="K980" s="181"/>
      <c r="L980" s="593">
        <v>40000</v>
      </c>
      <c r="M980" s="594">
        <v>30000</v>
      </c>
      <c r="N980" s="185">
        <v>-30000</v>
      </c>
      <c r="O980" s="270"/>
      <c r="P980" s="160">
        <v>10000</v>
      </c>
      <c r="Q980" s="161"/>
      <c r="R980" s="161"/>
      <c r="S980" s="161"/>
      <c r="T980" s="161"/>
      <c r="U980" s="162"/>
      <c r="V980" s="160">
        <v>78600</v>
      </c>
      <c r="W980" s="163">
        <v>-420</v>
      </c>
      <c r="X980" s="162">
        <v>48180</v>
      </c>
    </row>
    <row r="981" spans="1:24" ht="15" customHeight="1" x14ac:dyDescent="0.15">
      <c r="A981" s="194"/>
      <c r="B981" s="214"/>
      <c r="C981" s="215"/>
      <c r="D981" s="215"/>
      <c r="E981" s="215"/>
      <c r="F981" s="441" t="s">
        <v>1366</v>
      </c>
      <c r="G981" s="636"/>
      <c r="H981" s="187"/>
      <c r="I981" s="223"/>
      <c r="J981" s="229"/>
      <c r="K981" s="224"/>
      <c r="L981" s="599"/>
      <c r="M981" s="615"/>
      <c r="N981" s="298" t="s">
        <v>1322</v>
      </c>
      <c r="O981" s="329"/>
      <c r="P981" s="198"/>
      <c r="Q981" s="196"/>
      <c r="R981" s="196">
        <v>150</v>
      </c>
      <c r="S981" s="196"/>
      <c r="T981" s="196">
        <v>30000</v>
      </c>
      <c r="U981" s="197"/>
      <c r="V981" s="198"/>
      <c r="W981" s="199"/>
      <c r="X981" s="197"/>
    </row>
    <row r="982" spans="1:24" ht="15" customHeight="1" x14ac:dyDescent="0.15">
      <c r="A982" s="194"/>
      <c r="B982" s="214"/>
      <c r="C982" s="215"/>
      <c r="D982" s="215"/>
      <c r="E982" s="215"/>
      <c r="F982" s="441" t="s">
        <v>1367</v>
      </c>
      <c r="G982" s="636"/>
      <c r="H982" s="167"/>
      <c r="I982" s="168"/>
      <c r="J982" s="169"/>
      <c r="K982" s="170"/>
      <c r="L982" s="595"/>
      <c r="M982" s="596"/>
      <c r="N982" s="183"/>
      <c r="O982" s="299"/>
      <c r="P982" s="175"/>
      <c r="Q982" s="176"/>
      <c r="R982" s="176">
        <v>43</v>
      </c>
      <c r="S982" s="176"/>
      <c r="T982" s="176">
        <v>8600</v>
      </c>
      <c r="U982" s="177"/>
      <c r="V982" s="175"/>
      <c r="W982" s="178"/>
      <c r="X982" s="177"/>
    </row>
    <row r="983" spans="1:24" ht="15" customHeight="1" x14ac:dyDescent="0.15">
      <c r="A983" s="150">
        <v>9</v>
      </c>
      <c r="B983" s="151" t="s">
        <v>1368</v>
      </c>
      <c r="C983" s="152"/>
      <c r="D983" s="152"/>
      <c r="E983" s="152"/>
      <c r="F983" s="440" t="s">
        <v>1369</v>
      </c>
      <c r="G983" s="635">
        <v>40834</v>
      </c>
      <c r="H983" s="221">
        <v>40882</v>
      </c>
      <c r="I983" s="179"/>
      <c r="J983" s="229" t="s">
        <v>1230</v>
      </c>
      <c r="K983" s="181"/>
      <c r="L983" s="593">
        <v>60000</v>
      </c>
      <c r="M983" s="594">
        <v>50000</v>
      </c>
      <c r="N983" s="158">
        <v>-50000</v>
      </c>
      <c r="O983" s="270"/>
      <c r="P983" s="160">
        <v>10000</v>
      </c>
      <c r="Q983" s="161"/>
      <c r="R983" s="161">
        <v>30</v>
      </c>
      <c r="S983" s="161"/>
      <c r="T983" s="161">
        <v>6000</v>
      </c>
      <c r="U983" s="162"/>
      <c r="V983" s="160">
        <v>66000</v>
      </c>
      <c r="W983" s="163"/>
      <c r="X983" s="162">
        <v>16000</v>
      </c>
    </row>
    <row r="984" spans="1:24" ht="15" customHeight="1" x14ac:dyDescent="0.15">
      <c r="A984" s="164"/>
      <c r="B984" s="165"/>
      <c r="C984" s="166"/>
      <c r="D984" s="166"/>
      <c r="E984" s="166"/>
      <c r="F984" s="435"/>
      <c r="G984" s="634"/>
      <c r="H984" s="167"/>
      <c r="I984" s="168"/>
      <c r="J984" s="169"/>
      <c r="K984" s="170"/>
      <c r="L984" s="595"/>
      <c r="M984" s="596"/>
      <c r="N984" s="173" t="s">
        <v>1337</v>
      </c>
      <c r="O984" s="299"/>
      <c r="P984" s="175"/>
      <c r="Q984" s="176"/>
      <c r="R984" s="176"/>
      <c r="S984" s="176"/>
      <c r="T984" s="176"/>
      <c r="U984" s="177"/>
      <c r="V984" s="175"/>
      <c r="W984" s="178"/>
      <c r="X984" s="177"/>
    </row>
    <row r="985" spans="1:24" ht="15" customHeight="1" x14ac:dyDescent="0.15">
      <c r="A985" s="150">
        <v>9</v>
      </c>
      <c r="B985" s="151" t="s">
        <v>1370</v>
      </c>
      <c r="C985" s="152"/>
      <c r="D985" s="152"/>
      <c r="E985" s="152"/>
      <c r="F985" s="440" t="s">
        <v>1371</v>
      </c>
      <c r="G985" s="635">
        <v>40841</v>
      </c>
      <c r="H985" s="154">
        <v>40869</v>
      </c>
      <c r="I985" s="179"/>
      <c r="J985" s="229" t="s">
        <v>1230</v>
      </c>
      <c r="K985" s="181"/>
      <c r="L985" s="593">
        <v>40000</v>
      </c>
      <c r="M985" s="594">
        <v>30000</v>
      </c>
      <c r="N985" s="158">
        <v>-30000</v>
      </c>
      <c r="O985" s="270"/>
      <c r="P985" s="160">
        <v>10000</v>
      </c>
      <c r="Q985" s="161"/>
      <c r="R985" s="161">
        <v>384</v>
      </c>
      <c r="S985" s="161"/>
      <c r="T985" s="161">
        <v>76800</v>
      </c>
      <c r="U985" s="162"/>
      <c r="V985" s="160">
        <v>116800</v>
      </c>
      <c r="W985" s="163"/>
      <c r="X985" s="162">
        <v>86800</v>
      </c>
    </row>
    <row r="986" spans="1:24" ht="15" customHeight="1" x14ac:dyDescent="0.15">
      <c r="A986" s="164"/>
      <c r="B986" s="165"/>
      <c r="C986" s="166"/>
      <c r="D986" s="166"/>
      <c r="E986" s="166"/>
      <c r="F986" s="435"/>
      <c r="G986" s="634"/>
      <c r="H986" s="167"/>
      <c r="I986" s="168"/>
      <c r="J986" s="169"/>
      <c r="K986" s="170"/>
      <c r="L986" s="595"/>
      <c r="M986" s="596"/>
      <c r="N986" s="173" t="s">
        <v>1322</v>
      </c>
      <c r="O986" s="299"/>
      <c r="P986" s="175"/>
      <c r="Q986" s="176"/>
      <c r="R986" s="176"/>
      <c r="S986" s="176"/>
      <c r="T986" s="176"/>
      <c r="U986" s="177"/>
      <c r="V986" s="175"/>
      <c r="W986" s="178"/>
      <c r="X986" s="177"/>
    </row>
    <row r="987" spans="1:24" ht="15" customHeight="1" x14ac:dyDescent="0.15">
      <c r="A987" s="150">
        <v>10</v>
      </c>
      <c r="B987" s="151" t="s">
        <v>1372</v>
      </c>
      <c r="C987" s="152"/>
      <c r="D987" s="152"/>
      <c r="E987" s="152"/>
      <c r="F987" s="440" t="s">
        <v>1373</v>
      </c>
      <c r="G987" s="635">
        <v>40849</v>
      </c>
      <c r="H987" s="154">
        <v>40851</v>
      </c>
      <c r="I987" s="179"/>
      <c r="J987" s="229" t="s">
        <v>1230</v>
      </c>
      <c r="K987" s="181"/>
      <c r="L987" s="593">
        <v>60000</v>
      </c>
      <c r="M987" s="594">
        <v>50000</v>
      </c>
      <c r="N987" s="158">
        <v>-50000</v>
      </c>
      <c r="O987" s="270"/>
      <c r="P987" s="186">
        <v>10000</v>
      </c>
      <c r="Q987" s="138"/>
      <c r="R987" s="161">
        <v>14</v>
      </c>
      <c r="S987" s="161"/>
      <c r="T987" s="161">
        <v>2800</v>
      </c>
      <c r="U987" s="162"/>
      <c r="V987" s="160">
        <v>52800</v>
      </c>
      <c r="W987" s="163"/>
      <c r="X987" s="162">
        <v>2800</v>
      </c>
    </row>
    <row r="988" spans="1:24" ht="15" customHeight="1" x14ac:dyDescent="0.15">
      <c r="A988" s="164"/>
      <c r="B988" s="165"/>
      <c r="C988" s="166"/>
      <c r="D988" s="166"/>
      <c r="E988" s="166"/>
      <c r="F988" s="435"/>
      <c r="G988" s="634"/>
      <c r="H988" s="226">
        <v>40871</v>
      </c>
      <c r="I988" s="168"/>
      <c r="J988" s="169"/>
      <c r="K988" s="170"/>
      <c r="L988" s="595"/>
      <c r="M988" s="596"/>
      <c r="N988" s="173" t="s">
        <v>1322</v>
      </c>
      <c r="O988" s="299"/>
      <c r="P988" s="175"/>
      <c r="Q988" s="176"/>
      <c r="R988" s="176"/>
      <c r="S988" s="176"/>
      <c r="T988" s="176"/>
      <c r="U988" s="177"/>
      <c r="V988" s="175"/>
      <c r="W988" s="178"/>
      <c r="X988" s="177"/>
    </row>
    <row r="989" spans="1:24" ht="15" customHeight="1" x14ac:dyDescent="0.15">
      <c r="A989" s="150">
        <v>10</v>
      </c>
      <c r="B989" s="151" t="s">
        <v>1374</v>
      </c>
      <c r="C989" s="152"/>
      <c r="D989" s="152"/>
      <c r="E989" s="152"/>
      <c r="F989" s="440" t="s">
        <v>1375</v>
      </c>
      <c r="G989" s="635">
        <v>40856</v>
      </c>
      <c r="H989" s="328">
        <v>40918</v>
      </c>
      <c r="I989" s="179" t="s">
        <v>1350</v>
      </c>
      <c r="J989" s="229" t="s">
        <v>1230</v>
      </c>
      <c r="K989" s="181" t="s">
        <v>1351</v>
      </c>
      <c r="L989" s="593">
        <v>40000</v>
      </c>
      <c r="M989" s="594">
        <v>30000</v>
      </c>
      <c r="N989" s="158">
        <v>-30000</v>
      </c>
      <c r="O989" s="270"/>
      <c r="P989" s="160">
        <v>10000</v>
      </c>
      <c r="Q989" s="161"/>
      <c r="R989" s="161">
        <v>258</v>
      </c>
      <c r="S989" s="161"/>
      <c r="T989" s="161">
        <v>51600</v>
      </c>
      <c r="U989" s="162"/>
      <c r="V989" s="160">
        <v>91600</v>
      </c>
      <c r="W989" s="163"/>
      <c r="X989" s="162">
        <v>61600</v>
      </c>
    </row>
    <row r="990" spans="1:24" ht="15" customHeight="1" x14ac:dyDescent="0.15">
      <c r="A990" s="194"/>
      <c r="B990" s="214"/>
      <c r="C990" s="215"/>
      <c r="D990" s="215"/>
      <c r="E990" s="215"/>
      <c r="F990" s="441" t="s">
        <v>1299</v>
      </c>
      <c r="G990" s="636"/>
      <c r="H990" s="259" t="s">
        <v>1352</v>
      </c>
      <c r="I990" s="280"/>
      <c r="J990" s="284"/>
      <c r="K990" s="266"/>
      <c r="L990" s="599"/>
      <c r="M990" s="600"/>
      <c r="N990" s="173" t="s">
        <v>1337</v>
      </c>
      <c r="O990" s="297"/>
      <c r="P990" s="198"/>
      <c r="Q990" s="196"/>
      <c r="R990" s="196"/>
      <c r="S990" s="196"/>
      <c r="T990" s="196"/>
      <c r="U990" s="197"/>
      <c r="V990" s="198"/>
      <c r="W990" s="199"/>
      <c r="X990" s="197"/>
    </row>
    <row r="991" spans="1:24" ht="15" customHeight="1" x14ac:dyDescent="0.15">
      <c r="A991" s="150">
        <v>10</v>
      </c>
      <c r="B991" s="151" t="s">
        <v>1266</v>
      </c>
      <c r="C991" s="152"/>
      <c r="D991" s="152"/>
      <c r="E991" s="152"/>
      <c r="F991" s="440" t="s">
        <v>1376</v>
      </c>
      <c r="G991" s="635">
        <v>40857</v>
      </c>
      <c r="H991" s="154">
        <v>40841</v>
      </c>
      <c r="I991" s="179" t="s">
        <v>1207</v>
      </c>
      <c r="J991" s="180" t="s">
        <v>1207</v>
      </c>
      <c r="K991" s="181"/>
      <c r="L991" s="593">
        <v>20000</v>
      </c>
      <c r="M991" s="594">
        <v>10000</v>
      </c>
      <c r="N991" s="158">
        <v>-10000</v>
      </c>
      <c r="O991" s="270"/>
      <c r="P991" s="160">
        <v>10000</v>
      </c>
      <c r="Q991" s="161"/>
      <c r="R991" s="161">
        <v>30</v>
      </c>
      <c r="S991" s="161"/>
      <c r="T991" s="161">
        <v>6000</v>
      </c>
      <c r="U991" s="162"/>
      <c r="V991" s="160">
        <v>26000</v>
      </c>
      <c r="W991" s="163"/>
      <c r="X991" s="162">
        <v>16000</v>
      </c>
    </row>
    <row r="992" spans="1:24" ht="15" customHeight="1" x14ac:dyDescent="0.15">
      <c r="A992" s="164"/>
      <c r="B992" s="165"/>
      <c r="C992" s="166"/>
      <c r="D992" s="166"/>
      <c r="E992" s="166"/>
      <c r="F992" s="435"/>
      <c r="G992" s="634"/>
      <c r="H992" s="167"/>
      <c r="I992" s="168"/>
      <c r="J992" s="169"/>
      <c r="K992" s="170"/>
      <c r="L992" s="595"/>
      <c r="M992" s="596"/>
      <c r="N992" s="173" t="s">
        <v>1322</v>
      </c>
      <c r="O992" s="299"/>
      <c r="P992" s="175"/>
      <c r="Q992" s="176"/>
      <c r="R992" s="176"/>
      <c r="S992" s="176"/>
      <c r="T992" s="176"/>
      <c r="U992" s="177"/>
      <c r="V992" s="175"/>
      <c r="W992" s="178"/>
      <c r="X992" s="177"/>
    </row>
    <row r="993" spans="1:24" ht="15" customHeight="1" x14ac:dyDescent="0.15">
      <c r="A993" s="150">
        <v>10</v>
      </c>
      <c r="B993" s="151" t="s">
        <v>1377</v>
      </c>
      <c r="C993" s="152"/>
      <c r="D993" s="152"/>
      <c r="E993" s="152"/>
      <c r="F993" s="440" t="s">
        <v>1378</v>
      </c>
      <c r="G993" s="635">
        <v>40863</v>
      </c>
      <c r="H993" s="154">
        <v>40848</v>
      </c>
      <c r="I993" s="179" t="s">
        <v>1207</v>
      </c>
      <c r="J993" s="180" t="s">
        <v>1207</v>
      </c>
      <c r="K993" s="181"/>
      <c r="L993" s="593">
        <v>60000</v>
      </c>
      <c r="M993" s="594">
        <v>50000</v>
      </c>
      <c r="N993" s="158">
        <v>-50000</v>
      </c>
      <c r="O993" s="270"/>
      <c r="P993" s="160">
        <v>10000</v>
      </c>
      <c r="Q993" s="161"/>
      <c r="R993" s="161">
        <v>128</v>
      </c>
      <c r="S993" s="161"/>
      <c r="T993" s="161">
        <v>25600</v>
      </c>
      <c r="U993" s="162"/>
      <c r="V993" s="160">
        <v>85600</v>
      </c>
      <c r="W993" s="163"/>
      <c r="X993" s="162">
        <v>35600</v>
      </c>
    </row>
    <row r="994" spans="1:24" ht="15" customHeight="1" x14ac:dyDescent="0.15">
      <c r="A994" s="164"/>
      <c r="B994" s="165"/>
      <c r="C994" s="166"/>
      <c r="D994" s="166"/>
      <c r="E994" s="166"/>
      <c r="F994" s="435"/>
      <c r="G994" s="634"/>
      <c r="H994" s="167"/>
      <c r="I994" s="168"/>
      <c r="J994" s="169"/>
      <c r="K994" s="170"/>
      <c r="L994" s="595"/>
      <c r="M994" s="596"/>
      <c r="N994" s="173" t="s">
        <v>1322</v>
      </c>
      <c r="O994" s="299"/>
      <c r="P994" s="175"/>
      <c r="Q994" s="176"/>
      <c r="R994" s="176"/>
      <c r="S994" s="176"/>
      <c r="T994" s="176"/>
      <c r="U994" s="177"/>
      <c r="V994" s="175"/>
      <c r="W994" s="178"/>
      <c r="X994" s="177"/>
    </row>
    <row r="995" spans="1:24" ht="15" customHeight="1" x14ac:dyDescent="0.15">
      <c r="A995" s="150">
        <v>10</v>
      </c>
      <c r="B995" s="151" t="s">
        <v>1379</v>
      </c>
      <c r="C995" s="152"/>
      <c r="D995" s="152"/>
      <c r="E995" s="152"/>
      <c r="F995" s="440" t="s">
        <v>1380</v>
      </c>
      <c r="G995" s="642" t="s">
        <v>1231</v>
      </c>
      <c r="H995" s="231" t="s">
        <v>1231</v>
      </c>
      <c r="I995" s="139" t="s">
        <v>1231</v>
      </c>
      <c r="J995" s="140" t="s">
        <v>1231</v>
      </c>
      <c r="K995" s="323" t="s">
        <v>1340</v>
      </c>
      <c r="L995" s="593"/>
      <c r="M995" s="614"/>
      <c r="N995" s="318"/>
      <c r="O995" s="269"/>
      <c r="P995" s="285"/>
      <c r="Q995" s="286"/>
      <c r="R995" s="161"/>
      <c r="S995" s="161"/>
      <c r="T995" s="286"/>
      <c r="U995" s="306"/>
      <c r="V995" s="285"/>
      <c r="W995" s="307"/>
      <c r="X995" s="306"/>
    </row>
    <row r="996" spans="1:24" ht="15" customHeight="1" x14ac:dyDescent="0.15">
      <c r="A996" s="164"/>
      <c r="B996" s="165"/>
      <c r="C996" s="166"/>
      <c r="D996" s="166"/>
      <c r="E996" s="166"/>
      <c r="F996" s="435"/>
      <c r="G996" s="634"/>
      <c r="H996" s="167"/>
      <c r="I996" s="168"/>
      <c r="J996" s="169"/>
      <c r="K996" s="170"/>
      <c r="L996" s="595"/>
      <c r="M996" s="613"/>
      <c r="N996" s="309"/>
      <c r="O996" s="310"/>
      <c r="P996" s="311"/>
      <c r="Q996" s="312"/>
      <c r="R996" s="176"/>
      <c r="S996" s="176"/>
      <c r="T996" s="312"/>
      <c r="U996" s="313"/>
      <c r="V996" s="311"/>
      <c r="W996" s="314"/>
      <c r="X996" s="313"/>
    </row>
    <row r="997" spans="1:24" ht="15" customHeight="1" x14ac:dyDescent="0.15">
      <c r="A997" s="150">
        <v>10</v>
      </c>
      <c r="B997" s="151">
        <v>23</v>
      </c>
      <c r="C997" s="152"/>
      <c r="D997" s="152"/>
      <c r="E997" s="152"/>
      <c r="F997" s="440" t="s">
        <v>1381</v>
      </c>
      <c r="G997" s="635">
        <v>40870</v>
      </c>
      <c r="H997" s="221">
        <v>40903</v>
      </c>
      <c r="I997" s="179"/>
      <c r="J997" s="229" t="s">
        <v>1230</v>
      </c>
      <c r="K997" s="181"/>
      <c r="L997" s="593">
        <v>20000</v>
      </c>
      <c r="M997" s="594">
        <v>10000</v>
      </c>
      <c r="N997" s="158">
        <v>-10000</v>
      </c>
      <c r="O997" s="270"/>
      <c r="P997" s="160">
        <v>10000</v>
      </c>
      <c r="Q997" s="161"/>
      <c r="R997" s="161">
        <v>12</v>
      </c>
      <c r="S997" s="161"/>
      <c r="T997" s="161">
        <v>2400</v>
      </c>
      <c r="U997" s="162"/>
      <c r="V997" s="160">
        <v>22400</v>
      </c>
      <c r="W997" s="163"/>
      <c r="X997" s="162">
        <v>12400</v>
      </c>
    </row>
    <row r="998" spans="1:24" ht="15" customHeight="1" x14ac:dyDescent="0.15">
      <c r="A998" s="164"/>
      <c r="B998" s="165"/>
      <c r="C998" s="166"/>
      <c r="D998" s="166"/>
      <c r="E998" s="166"/>
      <c r="F998" s="435"/>
      <c r="G998" s="634"/>
      <c r="H998" s="167"/>
      <c r="I998" s="168"/>
      <c r="J998" s="169"/>
      <c r="K998" s="170"/>
      <c r="L998" s="595"/>
      <c r="M998" s="596"/>
      <c r="N998" s="173" t="s">
        <v>1337</v>
      </c>
      <c r="O998" s="299"/>
      <c r="P998" s="175"/>
      <c r="Q998" s="176"/>
      <c r="R998" s="176"/>
      <c r="S998" s="176"/>
      <c r="T998" s="176"/>
      <c r="U998" s="177"/>
      <c r="V998" s="175"/>
      <c r="W998" s="178"/>
      <c r="X998" s="177"/>
    </row>
    <row r="999" spans="1:24" ht="15" customHeight="1" x14ac:dyDescent="0.15">
      <c r="A999" s="150">
        <v>10</v>
      </c>
      <c r="B999" s="151" t="s">
        <v>1382</v>
      </c>
      <c r="C999" s="152"/>
      <c r="D999" s="152"/>
      <c r="E999" s="152"/>
      <c r="F999" s="440" t="s">
        <v>1383</v>
      </c>
      <c r="G999" s="1294" t="s">
        <v>946</v>
      </c>
      <c r="H999" s="1295"/>
      <c r="I999" s="139" t="s">
        <v>1231</v>
      </c>
      <c r="J999" s="140" t="s">
        <v>1231</v>
      </c>
      <c r="K999" s="301"/>
      <c r="L999" s="593">
        <v>0</v>
      </c>
      <c r="M999" s="614"/>
      <c r="N999" s="318"/>
      <c r="O999" s="269"/>
      <c r="P999" s="285"/>
      <c r="Q999" s="286"/>
      <c r="R999" s="161"/>
      <c r="S999" s="161"/>
      <c r="T999" s="286"/>
      <c r="U999" s="306"/>
      <c r="V999" s="285"/>
      <c r="W999" s="307"/>
      <c r="X999" s="306"/>
    </row>
    <row r="1000" spans="1:24" ht="15" customHeight="1" x14ac:dyDescent="0.15">
      <c r="A1000" s="194"/>
      <c r="B1000" s="214"/>
      <c r="C1000" s="215"/>
      <c r="D1000" s="215"/>
      <c r="E1000" s="215"/>
      <c r="F1000" s="441" t="s">
        <v>1384</v>
      </c>
      <c r="G1000" s="636"/>
      <c r="H1000" s="187"/>
      <c r="I1000" s="223"/>
      <c r="J1000" s="169"/>
      <c r="K1000" s="224"/>
      <c r="L1000" s="599"/>
      <c r="M1000" s="612"/>
      <c r="N1000" s="302"/>
      <c r="O1000" s="303"/>
      <c r="P1000" s="319"/>
      <c r="Q1000" s="320"/>
      <c r="R1000" s="196"/>
      <c r="S1000" s="196"/>
      <c r="T1000" s="320"/>
      <c r="U1000" s="321"/>
      <c r="V1000" s="319"/>
      <c r="W1000" s="322"/>
      <c r="X1000" s="321"/>
    </row>
    <row r="1001" spans="1:24" ht="15" customHeight="1" x14ac:dyDescent="0.15">
      <c r="A1001" s="150">
        <v>11</v>
      </c>
      <c r="B1001" s="151">
        <v>3</v>
      </c>
      <c r="C1001" s="152"/>
      <c r="D1001" s="152"/>
      <c r="E1001" s="152"/>
      <c r="F1001" s="440" t="s">
        <v>1385</v>
      </c>
      <c r="G1001" s="635">
        <v>40880</v>
      </c>
      <c r="H1001" s="328">
        <v>40926</v>
      </c>
      <c r="I1001" s="179" t="s">
        <v>1350</v>
      </c>
      <c r="J1001" s="229" t="s">
        <v>1230</v>
      </c>
      <c r="K1001" s="181" t="s">
        <v>1351</v>
      </c>
      <c r="L1001" s="593">
        <v>20000</v>
      </c>
      <c r="M1001" s="594">
        <v>10000</v>
      </c>
      <c r="N1001" s="158">
        <v>-10000</v>
      </c>
      <c r="O1001" s="270"/>
      <c r="P1001" s="160">
        <v>10000</v>
      </c>
      <c r="Q1001" s="161"/>
      <c r="R1001" s="161">
        <v>142</v>
      </c>
      <c r="S1001" s="161"/>
      <c r="T1001" s="161">
        <v>28400</v>
      </c>
      <c r="U1001" s="162"/>
      <c r="V1001" s="160">
        <v>48400</v>
      </c>
      <c r="W1001" s="163"/>
      <c r="X1001" s="162">
        <v>38400</v>
      </c>
    </row>
    <row r="1002" spans="1:24" ht="15" customHeight="1" x14ac:dyDescent="0.15">
      <c r="A1002" s="164"/>
      <c r="B1002" s="165"/>
      <c r="C1002" s="166"/>
      <c r="D1002" s="166"/>
      <c r="E1002" s="166"/>
      <c r="F1002" s="435"/>
      <c r="G1002" s="634"/>
      <c r="H1002" s="259" t="s">
        <v>1352</v>
      </c>
      <c r="I1002" s="257"/>
      <c r="J1002" s="258"/>
      <c r="K1002" s="259"/>
      <c r="L1002" s="595"/>
      <c r="M1002" s="596"/>
      <c r="N1002" s="173" t="s">
        <v>1337</v>
      </c>
      <c r="O1002" s="299"/>
      <c r="P1002" s="175"/>
      <c r="Q1002" s="176"/>
      <c r="R1002" s="176"/>
      <c r="S1002" s="176"/>
      <c r="T1002" s="176"/>
      <c r="U1002" s="177"/>
      <c r="V1002" s="175"/>
      <c r="W1002" s="178"/>
      <c r="X1002" s="177"/>
    </row>
    <row r="1003" spans="1:24" ht="15" customHeight="1" x14ac:dyDescent="0.15">
      <c r="A1003" s="150">
        <v>11</v>
      </c>
      <c r="B1003" s="151" t="s">
        <v>1323</v>
      </c>
      <c r="C1003" s="152"/>
      <c r="D1003" s="152"/>
      <c r="E1003" s="152"/>
      <c r="F1003" s="440" t="s">
        <v>1386</v>
      </c>
      <c r="G1003" s="635">
        <v>40883</v>
      </c>
      <c r="H1003" s="221">
        <v>40994</v>
      </c>
      <c r="I1003" s="179" t="s">
        <v>1350</v>
      </c>
      <c r="J1003" s="229" t="s">
        <v>1230</v>
      </c>
      <c r="K1003" s="181" t="s">
        <v>1351</v>
      </c>
      <c r="L1003" s="593">
        <v>60000</v>
      </c>
      <c r="M1003" s="594">
        <v>50000</v>
      </c>
      <c r="N1003" s="158">
        <v>-50000</v>
      </c>
      <c r="O1003" s="270"/>
      <c r="P1003" s="160">
        <v>10000</v>
      </c>
      <c r="Q1003" s="161"/>
      <c r="R1003" s="161">
        <v>20</v>
      </c>
      <c r="S1003" s="161"/>
      <c r="T1003" s="161">
        <v>4000</v>
      </c>
      <c r="U1003" s="162"/>
      <c r="V1003" s="160">
        <v>64000</v>
      </c>
      <c r="W1003" s="163"/>
      <c r="X1003" s="162">
        <v>14000</v>
      </c>
    </row>
    <row r="1004" spans="1:24" ht="15" customHeight="1" x14ac:dyDescent="0.15">
      <c r="A1004" s="194"/>
      <c r="B1004" s="214"/>
      <c r="C1004" s="215"/>
      <c r="D1004" s="215"/>
      <c r="E1004" s="215"/>
      <c r="F1004" s="441"/>
      <c r="G1004" s="636"/>
      <c r="H1004" s="259" t="s">
        <v>1352</v>
      </c>
      <c r="I1004" s="280"/>
      <c r="J1004" s="258"/>
      <c r="K1004" s="266"/>
      <c r="L1004" s="599"/>
      <c r="M1004" s="600"/>
      <c r="N1004" s="173" t="s">
        <v>1232</v>
      </c>
      <c r="O1004" s="297"/>
      <c r="P1004" s="198"/>
      <c r="Q1004" s="196"/>
      <c r="R1004" s="196"/>
      <c r="S1004" s="196"/>
      <c r="T1004" s="196"/>
      <c r="U1004" s="197"/>
      <c r="V1004" s="198"/>
      <c r="W1004" s="199"/>
      <c r="X1004" s="197"/>
    </row>
    <row r="1005" spans="1:24" ht="15" customHeight="1" x14ac:dyDescent="0.15">
      <c r="A1005" s="150">
        <v>11</v>
      </c>
      <c r="B1005" s="151" t="s">
        <v>1387</v>
      </c>
      <c r="C1005" s="152"/>
      <c r="D1005" s="152"/>
      <c r="E1005" s="152"/>
      <c r="F1005" s="440" t="s">
        <v>1388</v>
      </c>
      <c r="G1005" s="635">
        <v>40897</v>
      </c>
      <c r="H1005" s="328">
        <v>40918</v>
      </c>
      <c r="I1005" s="179" t="s">
        <v>1350</v>
      </c>
      <c r="J1005" s="229" t="s">
        <v>1230</v>
      </c>
      <c r="K1005" s="181" t="s">
        <v>1351</v>
      </c>
      <c r="L1005" s="593">
        <v>60000</v>
      </c>
      <c r="M1005" s="594">
        <v>50000</v>
      </c>
      <c r="N1005" s="158">
        <v>-50000</v>
      </c>
      <c r="O1005" s="270"/>
      <c r="P1005" s="160">
        <v>10000</v>
      </c>
      <c r="Q1005" s="161"/>
      <c r="R1005" s="161">
        <v>164</v>
      </c>
      <c r="S1005" s="161"/>
      <c r="T1005" s="161">
        <v>32800</v>
      </c>
      <c r="U1005" s="162"/>
      <c r="V1005" s="160">
        <v>32800</v>
      </c>
      <c r="W1005" s="163"/>
      <c r="X1005" s="162">
        <v>32800</v>
      </c>
    </row>
    <row r="1006" spans="1:24" ht="15" customHeight="1" x14ac:dyDescent="0.15">
      <c r="A1006" s="194"/>
      <c r="B1006" s="214"/>
      <c r="C1006" s="215"/>
      <c r="D1006" s="215"/>
      <c r="E1006" s="215"/>
      <c r="F1006" s="441" t="s">
        <v>1309</v>
      </c>
      <c r="G1006" s="636"/>
      <c r="H1006" s="330">
        <v>40924</v>
      </c>
      <c r="I1006" s="280"/>
      <c r="J1006" s="284"/>
      <c r="K1006" s="266"/>
      <c r="L1006" s="599"/>
      <c r="M1006" s="600"/>
      <c r="N1006" s="298" t="s">
        <v>1337</v>
      </c>
      <c r="O1006" s="297"/>
      <c r="P1006" s="198"/>
      <c r="Q1006" s="196"/>
      <c r="R1006" s="196"/>
      <c r="S1006" s="196"/>
      <c r="T1006" s="196"/>
      <c r="U1006" s="197"/>
      <c r="V1006" s="198">
        <v>60000</v>
      </c>
      <c r="W1006" s="199"/>
      <c r="X1006" s="197">
        <v>10000</v>
      </c>
    </row>
    <row r="1007" spans="1:24" ht="15" customHeight="1" x14ac:dyDescent="0.15">
      <c r="A1007" s="164"/>
      <c r="B1007" s="165"/>
      <c r="C1007" s="166"/>
      <c r="D1007" s="166"/>
      <c r="E1007" s="166"/>
      <c r="F1007" s="435" t="s">
        <v>1310</v>
      </c>
      <c r="G1007" s="634"/>
      <c r="H1007" s="259" t="s">
        <v>1352</v>
      </c>
      <c r="I1007" s="257"/>
      <c r="J1007" s="258"/>
      <c r="K1007" s="259"/>
      <c r="L1007" s="595"/>
      <c r="M1007" s="596"/>
      <c r="N1007" s="183"/>
      <c r="O1007" s="299"/>
      <c r="P1007" s="230"/>
      <c r="Q1007" s="172"/>
      <c r="R1007" s="176"/>
      <c r="S1007" s="176"/>
      <c r="T1007" s="176"/>
      <c r="U1007" s="177"/>
      <c r="V1007" s="175"/>
      <c r="W1007" s="178"/>
      <c r="X1007" s="177"/>
    </row>
    <row r="1008" spans="1:24" ht="15" customHeight="1" x14ac:dyDescent="0.15">
      <c r="A1008" s="194">
        <v>11</v>
      </c>
      <c r="B1008" s="214" t="s">
        <v>1389</v>
      </c>
      <c r="C1008" s="215"/>
      <c r="D1008" s="215"/>
      <c r="E1008" s="215"/>
      <c r="F1008" s="441" t="s">
        <v>1390</v>
      </c>
      <c r="G1008" s="636">
        <v>40904</v>
      </c>
      <c r="H1008" s="187">
        <v>40882</v>
      </c>
      <c r="I1008" s="179" t="s">
        <v>1207</v>
      </c>
      <c r="J1008" s="180" t="s">
        <v>1207</v>
      </c>
      <c r="K1008" s="224"/>
      <c r="L1008" s="599">
        <v>10000</v>
      </c>
      <c r="M1008" s="600">
        <v>10000</v>
      </c>
      <c r="N1008" s="185">
        <v>-10000</v>
      </c>
      <c r="O1008" s="297"/>
      <c r="P1008" s="198">
        <v>0</v>
      </c>
      <c r="Q1008" s="196"/>
      <c r="R1008" s="196"/>
      <c r="S1008" s="196"/>
      <c r="T1008" s="196"/>
      <c r="U1008" s="197"/>
      <c r="V1008" s="198">
        <v>10000</v>
      </c>
      <c r="W1008" s="199"/>
      <c r="X1008" s="197">
        <v>0</v>
      </c>
    </row>
    <row r="1009" spans="1:24" ht="15" customHeight="1" x14ac:dyDescent="0.15">
      <c r="A1009" s="194"/>
      <c r="B1009" s="214"/>
      <c r="C1009" s="215"/>
      <c r="D1009" s="215"/>
      <c r="E1009" s="215"/>
      <c r="F1009" s="441"/>
      <c r="G1009" s="636"/>
      <c r="H1009" s="187"/>
      <c r="I1009" s="223"/>
      <c r="J1009" s="229"/>
      <c r="K1009" s="224"/>
      <c r="L1009" s="599"/>
      <c r="M1009" s="600"/>
      <c r="N1009" s="173" t="s">
        <v>1337</v>
      </c>
      <c r="O1009" s="297"/>
      <c r="P1009" s="327"/>
      <c r="Q1009" s="192"/>
      <c r="R1009" s="196"/>
      <c r="S1009" s="196"/>
      <c r="T1009" s="196"/>
      <c r="U1009" s="197"/>
      <c r="V1009" s="198"/>
      <c r="W1009" s="199"/>
      <c r="X1009" s="197"/>
    </row>
    <row r="1010" spans="1:24" ht="15" customHeight="1" x14ac:dyDescent="0.15">
      <c r="A1010" s="150">
        <v>11</v>
      </c>
      <c r="B1010" s="151">
        <v>27</v>
      </c>
      <c r="C1010" s="152"/>
      <c r="D1010" s="152"/>
      <c r="E1010" s="152"/>
      <c r="F1010" s="440" t="s">
        <v>1391</v>
      </c>
      <c r="G1010" s="635">
        <v>40904</v>
      </c>
      <c r="H1010" s="154">
        <v>40903</v>
      </c>
      <c r="I1010" s="179" t="s">
        <v>1207</v>
      </c>
      <c r="J1010" s="180" t="s">
        <v>1207</v>
      </c>
      <c r="K1010" s="181"/>
      <c r="L1010" s="593">
        <v>20000</v>
      </c>
      <c r="M1010" s="594">
        <v>10000</v>
      </c>
      <c r="N1010" s="158">
        <v>-10000</v>
      </c>
      <c r="O1010" s="270"/>
      <c r="P1010" s="160">
        <v>10000</v>
      </c>
      <c r="Q1010" s="161"/>
      <c r="R1010" s="161">
        <v>16</v>
      </c>
      <c r="S1010" s="161"/>
      <c r="T1010" s="161">
        <v>3200</v>
      </c>
      <c r="U1010" s="162"/>
      <c r="V1010" s="160">
        <v>23200</v>
      </c>
      <c r="W1010" s="163"/>
      <c r="X1010" s="162">
        <v>13200</v>
      </c>
    </row>
    <row r="1011" spans="1:24" ht="15" customHeight="1" x14ac:dyDescent="0.15">
      <c r="A1011" s="164"/>
      <c r="B1011" s="165"/>
      <c r="C1011" s="166"/>
      <c r="D1011" s="166"/>
      <c r="E1011" s="166"/>
      <c r="F1011" s="435"/>
      <c r="G1011" s="634"/>
      <c r="H1011" s="167"/>
      <c r="I1011" s="168"/>
      <c r="J1011" s="169"/>
      <c r="K1011" s="170"/>
      <c r="L1011" s="595"/>
      <c r="M1011" s="596"/>
      <c r="N1011" s="173" t="s">
        <v>1337</v>
      </c>
      <c r="O1011" s="299"/>
      <c r="P1011" s="175"/>
      <c r="Q1011" s="176"/>
      <c r="R1011" s="176"/>
      <c r="S1011" s="176"/>
      <c r="T1011" s="176"/>
      <c r="U1011" s="177"/>
      <c r="V1011" s="175"/>
      <c r="W1011" s="178"/>
      <c r="X1011" s="177"/>
    </row>
  </sheetData>
  <mergeCells count="255">
    <mergeCell ref="P2:P3"/>
    <mergeCell ref="Q2:Q3"/>
    <mergeCell ref="R2:R3"/>
    <mergeCell ref="T2:T3"/>
    <mergeCell ref="U2:U3"/>
    <mergeCell ref="V2:V3"/>
    <mergeCell ref="W2:W3"/>
    <mergeCell ref="X2:X3"/>
    <mergeCell ref="A3:A4"/>
    <mergeCell ref="B3:B4"/>
    <mergeCell ref="A2:B2"/>
    <mergeCell ref="C2:C4"/>
    <mergeCell ref="D2:D4"/>
    <mergeCell ref="F2:F4"/>
    <mergeCell ref="G2:G4"/>
    <mergeCell ref="H2:H4"/>
    <mergeCell ref="K2:K4"/>
    <mergeCell ref="L2:L3"/>
    <mergeCell ref="O2:O3"/>
    <mergeCell ref="T154:T155"/>
    <mergeCell ref="U154:U155"/>
    <mergeCell ref="V154:V155"/>
    <mergeCell ref="W154:W155"/>
    <mergeCell ref="X154:X155"/>
    <mergeCell ref="A155:A156"/>
    <mergeCell ref="B155:B156"/>
    <mergeCell ref="K154:K156"/>
    <mergeCell ref="L154:L155"/>
    <mergeCell ref="O154:O155"/>
    <mergeCell ref="P154:P155"/>
    <mergeCell ref="Q154:Q155"/>
    <mergeCell ref="R154:R155"/>
    <mergeCell ref="A154:B154"/>
    <mergeCell ref="C154:C156"/>
    <mergeCell ref="D154:D156"/>
    <mergeCell ref="F154:F156"/>
    <mergeCell ref="G154:G156"/>
    <mergeCell ref="H154:H156"/>
    <mergeCell ref="T226:T227"/>
    <mergeCell ref="U226:U227"/>
    <mergeCell ref="V226:V227"/>
    <mergeCell ref="W226:W227"/>
    <mergeCell ref="X226:X227"/>
    <mergeCell ref="A227:A228"/>
    <mergeCell ref="B227:B228"/>
    <mergeCell ref="K226:K228"/>
    <mergeCell ref="L226:L227"/>
    <mergeCell ref="O226:O227"/>
    <mergeCell ref="P226:P227"/>
    <mergeCell ref="Q226:Q227"/>
    <mergeCell ref="R226:R227"/>
    <mergeCell ref="A226:B226"/>
    <mergeCell ref="C226:C228"/>
    <mergeCell ref="D226:D228"/>
    <mergeCell ref="F226:F228"/>
    <mergeCell ref="G226:G228"/>
    <mergeCell ref="H226:H228"/>
    <mergeCell ref="T300:T301"/>
    <mergeCell ref="U300:U301"/>
    <mergeCell ref="V300:V301"/>
    <mergeCell ref="W300:W301"/>
    <mergeCell ref="X300:X301"/>
    <mergeCell ref="A301:A302"/>
    <mergeCell ref="B301:B302"/>
    <mergeCell ref="K300:K302"/>
    <mergeCell ref="L300:L301"/>
    <mergeCell ref="O300:O301"/>
    <mergeCell ref="P300:P301"/>
    <mergeCell ref="Q300:Q301"/>
    <mergeCell ref="R300:R301"/>
    <mergeCell ref="A300:B300"/>
    <mergeCell ref="C300:C302"/>
    <mergeCell ref="D300:D302"/>
    <mergeCell ref="F300:F302"/>
    <mergeCell ref="G300:G302"/>
    <mergeCell ref="H300:H302"/>
    <mergeCell ref="T374:T375"/>
    <mergeCell ref="U374:U375"/>
    <mergeCell ref="V374:V375"/>
    <mergeCell ref="W374:W375"/>
    <mergeCell ref="X374:X375"/>
    <mergeCell ref="A375:A376"/>
    <mergeCell ref="B375:B376"/>
    <mergeCell ref="K374:K376"/>
    <mergeCell ref="L374:L375"/>
    <mergeCell ref="O374:O375"/>
    <mergeCell ref="P374:P375"/>
    <mergeCell ref="Q374:Q375"/>
    <mergeCell ref="R374:R375"/>
    <mergeCell ref="A374:B374"/>
    <mergeCell ref="C374:C376"/>
    <mergeCell ref="D374:D376"/>
    <mergeCell ref="F374:F376"/>
    <mergeCell ref="G374:G376"/>
    <mergeCell ref="H374:H376"/>
    <mergeCell ref="T448:T449"/>
    <mergeCell ref="U448:U449"/>
    <mergeCell ref="V448:V449"/>
    <mergeCell ref="W448:W449"/>
    <mergeCell ref="X448:X449"/>
    <mergeCell ref="A449:A450"/>
    <mergeCell ref="B449:B450"/>
    <mergeCell ref="K448:K450"/>
    <mergeCell ref="L448:L449"/>
    <mergeCell ref="O448:O449"/>
    <mergeCell ref="P448:P449"/>
    <mergeCell ref="Q448:Q449"/>
    <mergeCell ref="R448:R449"/>
    <mergeCell ref="A448:B448"/>
    <mergeCell ref="C448:C450"/>
    <mergeCell ref="D448:D450"/>
    <mergeCell ref="F448:F450"/>
    <mergeCell ref="G448:G450"/>
    <mergeCell ref="H448:H450"/>
    <mergeCell ref="G941:H941"/>
    <mergeCell ref="G947:H947"/>
    <mergeCell ref="G999:H999"/>
    <mergeCell ref="T928:T929"/>
    <mergeCell ref="U928:U929"/>
    <mergeCell ref="V928:V929"/>
    <mergeCell ref="W928:W929"/>
    <mergeCell ref="X928:X929"/>
    <mergeCell ref="A929:A930"/>
    <mergeCell ref="B929:B930"/>
    <mergeCell ref="K928:K930"/>
    <mergeCell ref="L928:L929"/>
    <mergeCell ref="O928:O929"/>
    <mergeCell ref="P928:P929"/>
    <mergeCell ref="Q928:Q929"/>
    <mergeCell ref="R928:R929"/>
    <mergeCell ref="G861:H861"/>
    <mergeCell ref="G865:H865"/>
    <mergeCell ref="G901:H901"/>
    <mergeCell ref="A928:B928"/>
    <mergeCell ref="F928:F930"/>
    <mergeCell ref="G928:G930"/>
    <mergeCell ref="H928:H930"/>
    <mergeCell ref="W846:W847"/>
    <mergeCell ref="X846:X847"/>
    <mergeCell ref="A847:A848"/>
    <mergeCell ref="B847:B848"/>
    <mergeCell ref="K846:K848"/>
    <mergeCell ref="L846:L847"/>
    <mergeCell ref="O846:O847"/>
    <mergeCell ref="A846:B846"/>
    <mergeCell ref="F846:F848"/>
    <mergeCell ref="G773:H773"/>
    <mergeCell ref="G777:H777"/>
    <mergeCell ref="G813:H813"/>
    <mergeCell ref="T846:T847"/>
    <mergeCell ref="U846:U847"/>
    <mergeCell ref="V846:V847"/>
    <mergeCell ref="G846:G848"/>
    <mergeCell ref="H846:H848"/>
    <mergeCell ref="T762:T763"/>
    <mergeCell ref="U762:U763"/>
    <mergeCell ref="R762:R763"/>
    <mergeCell ref="P846:P847"/>
    <mergeCell ref="Q846:Q847"/>
    <mergeCell ref="R846:R847"/>
    <mergeCell ref="V762:V763"/>
    <mergeCell ref="W762:W763"/>
    <mergeCell ref="X762:X763"/>
    <mergeCell ref="A763:A764"/>
    <mergeCell ref="B763:B764"/>
    <mergeCell ref="K762:K764"/>
    <mergeCell ref="L762:L763"/>
    <mergeCell ref="O762:O763"/>
    <mergeCell ref="P762:P763"/>
    <mergeCell ref="Q762:Q763"/>
    <mergeCell ref="G693:H693"/>
    <mergeCell ref="G697:H697"/>
    <mergeCell ref="G733:H733"/>
    <mergeCell ref="A762:B762"/>
    <mergeCell ref="C762:C764"/>
    <mergeCell ref="D762:D764"/>
    <mergeCell ref="F762:F764"/>
    <mergeCell ref="G762:G764"/>
    <mergeCell ref="H762:H764"/>
    <mergeCell ref="T682:T683"/>
    <mergeCell ref="U682:U683"/>
    <mergeCell ref="V682:V683"/>
    <mergeCell ref="W682:W683"/>
    <mergeCell ref="X682:X683"/>
    <mergeCell ref="A683:A684"/>
    <mergeCell ref="B683:B684"/>
    <mergeCell ref="K682:K684"/>
    <mergeCell ref="L682:L683"/>
    <mergeCell ref="O682:O683"/>
    <mergeCell ref="P682:P683"/>
    <mergeCell ref="Q682:Q683"/>
    <mergeCell ref="R682:R683"/>
    <mergeCell ref="A682:B682"/>
    <mergeCell ref="C682:C684"/>
    <mergeCell ref="D682:D684"/>
    <mergeCell ref="F682:F684"/>
    <mergeCell ref="G682:G684"/>
    <mergeCell ref="H682:H684"/>
    <mergeCell ref="T604:T605"/>
    <mergeCell ref="U604:U605"/>
    <mergeCell ref="V604:V605"/>
    <mergeCell ref="W604:W605"/>
    <mergeCell ref="X604:X605"/>
    <mergeCell ref="A605:A606"/>
    <mergeCell ref="B605:B606"/>
    <mergeCell ref="K604:K606"/>
    <mergeCell ref="L604:L605"/>
    <mergeCell ref="O604:O605"/>
    <mergeCell ref="P604:P605"/>
    <mergeCell ref="Q604:Q605"/>
    <mergeCell ref="R604:R605"/>
    <mergeCell ref="A604:B604"/>
    <mergeCell ref="C604:C606"/>
    <mergeCell ref="D604:D606"/>
    <mergeCell ref="F604:F606"/>
    <mergeCell ref="G604:G606"/>
    <mergeCell ref="H604:H606"/>
    <mergeCell ref="T526:T527"/>
    <mergeCell ref="U526:U527"/>
    <mergeCell ref="V526:V527"/>
    <mergeCell ref="W526:W527"/>
    <mergeCell ref="X526:X527"/>
    <mergeCell ref="A527:A528"/>
    <mergeCell ref="B527:B528"/>
    <mergeCell ref="K526:K528"/>
    <mergeCell ref="L526:L527"/>
    <mergeCell ref="O526:O527"/>
    <mergeCell ref="P526:P527"/>
    <mergeCell ref="Q526:Q527"/>
    <mergeCell ref="R526:R527"/>
    <mergeCell ref="A526:B526"/>
    <mergeCell ref="C526:C528"/>
    <mergeCell ref="D526:D528"/>
    <mergeCell ref="F526:F528"/>
    <mergeCell ref="G526:G528"/>
    <mergeCell ref="H526:H528"/>
    <mergeCell ref="P78:P79"/>
    <mergeCell ref="Q78:Q79"/>
    <mergeCell ref="R78:R79"/>
    <mergeCell ref="T78:T79"/>
    <mergeCell ref="U78:U79"/>
    <mergeCell ref="V78:V79"/>
    <mergeCell ref="W78:W79"/>
    <mergeCell ref="X78:X79"/>
    <mergeCell ref="A79:A80"/>
    <mergeCell ref="B79:B80"/>
    <mergeCell ref="A78:B78"/>
    <mergeCell ref="C78:C80"/>
    <mergeCell ref="D78:D80"/>
    <mergeCell ref="F78:F80"/>
    <mergeCell ref="G78:G80"/>
    <mergeCell ref="H78:H80"/>
    <mergeCell ref="K78:K80"/>
    <mergeCell ref="L78:L79"/>
    <mergeCell ref="O78:O79"/>
  </mergeCells>
  <phoneticPr fontId="3"/>
  <pageMargins left="0.4" right="0.3" top="0.24" bottom="0.16" header="0.13" footer="0.13"/>
  <pageSetup paperSize="9" scale="14" orientation="portrait" horizontalDpi="4294967293" verticalDpi="200" r:id="rId1"/>
  <headerFooter alignWithMargins="0">
    <oddHeader xml:space="preserve">&amp;Cビリヤード普及事業振興協力金 年間予定表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tabColor rgb="FF7030A0"/>
  </sheetPr>
  <dimension ref="A1:AK47"/>
  <sheetViews>
    <sheetView zoomScale="70" zoomScaleNormal="70" workbookViewId="0">
      <pane xSplit="1" ySplit="3" topLeftCell="B4" activePane="bottomRight" state="frozen"/>
      <selection pane="topRight" activeCell="B1" sqref="B1"/>
      <selection pane="bottomLeft" activeCell="A4" sqref="A4"/>
      <selection pane="bottomRight" activeCell="Z27" sqref="Z27"/>
    </sheetView>
  </sheetViews>
  <sheetFormatPr defaultColWidth="11.875" defaultRowHeight="20.25" customHeight="1" x14ac:dyDescent="0.15"/>
  <cols>
    <col min="1" max="1" width="21.125" style="492" customWidth="1"/>
    <col min="2" max="2" width="11.875" style="486" customWidth="1"/>
    <col min="3" max="3" width="11.875" style="92" customWidth="1"/>
    <col min="4" max="4" width="11.875" style="486" customWidth="1"/>
    <col min="5" max="5" width="11.875" style="92" customWidth="1"/>
    <col min="6" max="6" width="11.875" style="486" customWidth="1"/>
    <col min="7" max="7" width="11.875" style="92" customWidth="1"/>
    <col min="8" max="8" width="11.875" style="486" customWidth="1"/>
    <col min="9" max="9" width="11.875" style="92" customWidth="1"/>
    <col min="10" max="10" width="11.875" style="486" customWidth="1"/>
    <col min="11" max="11" width="11.875" style="92" customWidth="1"/>
    <col min="12" max="12" width="11.875" style="486" customWidth="1"/>
    <col min="13" max="13" width="11.875" style="92" customWidth="1"/>
    <col min="14" max="14" width="11.875" style="486" customWidth="1"/>
    <col min="15" max="15" width="11.875" style="92" customWidth="1"/>
    <col min="16" max="16" width="11.875" style="486" customWidth="1"/>
    <col min="17" max="17" width="11.875" style="92" customWidth="1"/>
    <col min="18" max="18" width="11.875" style="486" customWidth="1"/>
    <col min="19" max="19" width="11.875" style="92" customWidth="1"/>
    <col min="20" max="20" width="11.875" style="486" customWidth="1"/>
    <col min="21" max="21" width="11.875" style="92" customWidth="1"/>
    <col min="22" max="22" width="11.875" style="486" customWidth="1"/>
    <col min="23" max="23" width="11.875" style="92" customWidth="1"/>
    <col min="24" max="24" width="11.875" style="486" customWidth="1"/>
    <col min="25" max="25" width="11.875" style="92" customWidth="1"/>
    <col min="26" max="26" width="11.875" style="486" customWidth="1"/>
    <col min="27" max="27" width="11.875" style="92" customWidth="1"/>
    <col min="28" max="28" width="11.875" style="486" customWidth="1"/>
    <col min="29" max="29" width="11.875" style="92" customWidth="1"/>
    <col min="30" max="30" width="11.875" style="486" customWidth="1"/>
    <col min="31" max="31" width="11.875" style="92" customWidth="1"/>
    <col min="32" max="32" width="11.875" style="486" customWidth="1"/>
    <col min="33" max="33" width="11.875" style="92" customWidth="1"/>
    <col min="34" max="34" width="11.875" style="486" customWidth="1"/>
    <col min="35" max="16384" width="11.875" style="92"/>
  </cols>
  <sheetData>
    <row r="1" spans="1:37" ht="20.25" customHeight="1" x14ac:dyDescent="0.15">
      <c r="A1" s="486" t="s">
        <v>1689</v>
      </c>
    </row>
    <row r="2" spans="1:37" ht="20.25" customHeight="1" x14ac:dyDescent="0.15">
      <c r="A2" s="496" t="s">
        <v>1722</v>
      </c>
    </row>
    <row r="3" spans="1:37" s="62" customFormat="1" ht="20.25" customHeight="1" x14ac:dyDescent="0.15">
      <c r="A3" s="507"/>
      <c r="B3" s="1309" t="s">
        <v>1669</v>
      </c>
      <c r="C3" s="1310"/>
      <c r="D3" s="1309" t="s">
        <v>1670</v>
      </c>
      <c r="E3" s="1310"/>
      <c r="F3" s="1309" t="s">
        <v>1674</v>
      </c>
      <c r="G3" s="1310"/>
      <c r="H3" s="1309" t="s">
        <v>1672</v>
      </c>
      <c r="I3" s="1310"/>
      <c r="J3" s="1309" t="s">
        <v>1671</v>
      </c>
      <c r="K3" s="1310"/>
      <c r="L3" s="1309" t="s">
        <v>1673</v>
      </c>
      <c r="M3" s="1310"/>
      <c r="N3" s="1309" t="s">
        <v>1675</v>
      </c>
      <c r="O3" s="1310"/>
      <c r="P3" s="1309" t="s">
        <v>1676</v>
      </c>
      <c r="Q3" s="1310"/>
      <c r="R3" s="1309" t="s">
        <v>1677</v>
      </c>
      <c r="S3" s="1310"/>
      <c r="T3" s="1309" t="s">
        <v>1678</v>
      </c>
      <c r="U3" s="1310"/>
      <c r="V3" s="1309" t="s">
        <v>1679</v>
      </c>
      <c r="W3" s="1310"/>
      <c r="X3" s="1309" t="s">
        <v>1680</v>
      </c>
      <c r="Y3" s="1310"/>
      <c r="Z3" s="1309" t="s">
        <v>1681</v>
      </c>
      <c r="AA3" s="1310"/>
      <c r="AB3" s="1309" t="s">
        <v>1682</v>
      </c>
      <c r="AC3" s="1310"/>
      <c r="AD3" s="1309" t="s">
        <v>1686</v>
      </c>
      <c r="AE3" s="1310"/>
      <c r="AF3" s="1309" t="s">
        <v>1687</v>
      </c>
      <c r="AG3" s="1310"/>
      <c r="AH3" s="1309" t="s">
        <v>1683</v>
      </c>
      <c r="AI3" s="1310"/>
      <c r="AJ3" s="1309" t="s">
        <v>1684</v>
      </c>
      <c r="AK3" s="1310"/>
    </row>
    <row r="4" spans="1:37" ht="20.25" customHeight="1" x14ac:dyDescent="0.15">
      <c r="A4" s="493" t="s">
        <v>2</v>
      </c>
      <c r="B4" s="488">
        <v>40648</v>
      </c>
      <c r="C4" s="489">
        <v>20000</v>
      </c>
      <c r="D4" s="561" t="s">
        <v>1685</v>
      </c>
      <c r="E4" s="562"/>
      <c r="F4" s="488">
        <v>40896</v>
      </c>
      <c r="G4" s="489">
        <v>20000</v>
      </c>
      <c r="H4" s="488">
        <v>40654</v>
      </c>
      <c r="I4" s="489">
        <v>20000</v>
      </c>
      <c r="J4" s="488">
        <v>40896</v>
      </c>
      <c r="K4" s="489">
        <v>150000</v>
      </c>
      <c r="L4" s="488">
        <v>40872</v>
      </c>
      <c r="M4" s="489">
        <v>20000</v>
      </c>
      <c r="N4" s="488">
        <v>40639</v>
      </c>
      <c r="O4" s="489">
        <v>20000</v>
      </c>
      <c r="P4" s="488">
        <v>40674</v>
      </c>
      <c r="Q4" s="489">
        <v>90000</v>
      </c>
      <c r="R4" s="488">
        <v>40737</v>
      </c>
      <c r="S4" s="489">
        <v>140000</v>
      </c>
      <c r="T4" s="500" t="s">
        <v>1688</v>
      </c>
      <c r="U4" s="501"/>
      <c r="V4" s="488">
        <v>40879</v>
      </c>
      <c r="W4" s="489">
        <v>35000</v>
      </c>
      <c r="X4" s="488">
        <v>40722</v>
      </c>
      <c r="Y4" s="489">
        <v>30000</v>
      </c>
      <c r="Z4" s="488">
        <v>40879</v>
      </c>
      <c r="AA4" s="489">
        <v>40000</v>
      </c>
      <c r="AB4" s="488">
        <v>40848</v>
      </c>
      <c r="AC4" s="489">
        <v>10000</v>
      </c>
      <c r="AD4" s="488">
        <v>40829</v>
      </c>
      <c r="AE4" s="489">
        <v>40000</v>
      </c>
      <c r="AF4" s="488">
        <v>40694</v>
      </c>
      <c r="AG4" s="489">
        <v>20000</v>
      </c>
      <c r="AH4" s="488">
        <v>40658</v>
      </c>
      <c r="AI4" s="489">
        <v>10000</v>
      </c>
      <c r="AJ4" s="488">
        <v>40589</v>
      </c>
      <c r="AK4" s="489">
        <v>5000</v>
      </c>
    </row>
    <row r="5" spans="1:37" ht="20.25" customHeight="1" thickBot="1" x14ac:dyDescent="0.2">
      <c r="A5" s="494"/>
      <c r="B5" s="487"/>
      <c r="C5" s="117"/>
      <c r="D5" s="563"/>
      <c r="E5" s="564"/>
      <c r="F5" s="487"/>
      <c r="G5" s="117"/>
      <c r="H5" s="487"/>
      <c r="I5" s="117"/>
      <c r="J5" s="487"/>
      <c r="K5" s="117"/>
      <c r="L5" s="487"/>
      <c r="M5" s="117"/>
      <c r="N5" s="487"/>
      <c r="O5" s="117"/>
      <c r="P5" s="487"/>
      <c r="Q5" s="117"/>
      <c r="R5" s="487"/>
      <c r="S5" s="117"/>
      <c r="T5" s="502"/>
      <c r="U5" s="503"/>
      <c r="V5" s="487"/>
      <c r="W5" s="117"/>
      <c r="X5" s="487"/>
      <c r="Y5" s="117"/>
      <c r="Z5" s="487"/>
      <c r="AA5" s="117"/>
      <c r="AB5" s="487"/>
      <c r="AC5" s="117"/>
      <c r="AD5" s="487"/>
      <c r="AE5" s="117"/>
      <c r="AF5" s="487"/>
      <c r="AG5" s="117"/>
      <c r="AH5" s="487"/>
      <c r="AI5" s="117"/>
      <c r="AJ5" s="487"/>
      <c r="AK5" s="117"/>
    </row>
    <row r="6" spans="1:37" ht="20.25" customHeight="1" thickTop="1" x14ac:dyDescent="0.15">
      <c r="A6" s="495" t="s">
        <v>468</v>
      </c>
      <c r="B6" s="488">
        <v>41015</v>
      </c>
      <c r="C6" s="489">
        <v>20000</v>
      </c>
      <c r="D6" s="488">
        <v>41054</v>
      </c>
      <c r="E6" s="489">
        <v>40000</v>
      </c>
      <c r="F6" s="488">
        <v>41037</v>
      </c>
      <c r="G6" s="489">
        <v>20000</v>
      </c>
      <c r="H6" s="500" t="s">
        <v>1688</v>
      </c>
      <c r="I6" s="501"/>
      <c r="J6" s="488">
        <v>41260</v>
      </c>
      <c r="K6" s="489">
        <v>150000</v>
      </c>
      <c r="L6" s="488">
        <v>41011</v>
      </c>
      <c r="M6" s="489">
        <v>20000</v>
      </c>
      <c r="N6" s="488">
        <v>41011</v>
      </c>
      <c r="O6" s="489">
        <v>20000</v>
      </c>
      <c r="P6" s="500" t="s">
        <v>1688</v>
      </c>
      <c r="Q6" s="501"/>
      <c r="R6" s="488">
        <v>41260</v>
      </c>
      <c r="S6" s="489">
        <v>140000</v>
      </c>
      <c r="T6" s="500" t="s">
        <v>1688</v>
      </c>
      <c r="U6" s="504"/>
      <c r="V6" s="500" t="s">
        <v>1688</v>
      </c>
      <c r="W6" s="501"/>
      <c r="X6" s="488">
        <v>41149</v>
      </c>
      <c r="Y6" s="489">
        <v>30000</v>
      </c>
      <c r="Z6" s="500" t="s">
        <v>1688</v>
      </c>
      <c r="AA6" s="501"/>
      <c r="AB6" s="500" t="s">
        <v>1688</v>
      </c>
      <c r="AC6" s="501"/>
      <c r="AD6" s="500" t="s">
        <v>1688</v>
      </c>
      <c r="AE6" s="501"/>
      <c r="AF6" s="488">
        <v>41008</v>
      </c>
      <c r="AG6" s="489">
        <v>20000</v>
      </c>
      <c r="AH6" s="488">
        <v>41024</v>
      </c>
      <c r="AI6" s="489">
        <v>10000</v>
      </c>
      <c r="AJ6" s="488">
        <v>41008</v>
      </c>
      <c r="AK6" s="489">
        <v>5000</v>
      </c>
    </row>
    <row r="7" spans="1:37" ht="20.25" customHeight="1" thickBot="1" x14ac:dyDescent="0.2">
      <c r="A7" s="494"/>
      <c r="B7" s="487"/>
      <c r="C7" s="117"/>
      <c r="D7" s="487"/>
      <c r="E7" s="117"/>
      <c r="F7" s="487"/>
      <c r="G7" s="117"/>
      <c r="H7" s="502"/>
      <c r="I7" s="503"/>
      <c r="J7" s="487"/>
      <c r="K7" s="117"/>
      <c r="L7" s="487"/>
      <c r="M7" s="117"/>
      <c r="N7" s="487"/>
      <c r="O7" s="117"/>
      <c r="P7" s="502"/>
      <c r="Q7" s="503"/>
      <c r="R7" s="487"/>
      <c r="S7" s="117"/>
      <c r="T7" s="502">
        <v>40967</v>
      </c>
      <c r="U7" s="535">
        <v>35000</v>
      </c>
      <c r="V7" s="502"/>
      <c r="W7" s="503"/>
      <c r="X7" s="487"/>
      <c r="Y7" s="117"/>
      <c r="Z7" s="502"/>
      <c r="AA7" s="503"/>
      <c r="AB7" s="502"/>
      <c r="AC7" s="503"/>
      <c r="AD7" s="502"/>
      <c r="AE7" s="503"/>
      <c r="AF7" s="487"/>
      <c r="AG7" s="117"/>
      <c r="AH7" s="487"/>
      <c r="AI7" s="117"/>
      <c r="AJ7" s="487"/>
      <c r="AK7" s="117"/>
    </row>
    <row r="8" spans="1:37" ht="20.25" customHeight="1" thickTop="1" x14ac:dyDescent="0.15">
      <c r="A8" s="495" t="s">
        <v>492</v>
      </c>
      <c r="B8" s="488">
        <v>41395</v>
      </c>
      <c r="C8" s="489">
        <v>20000</v>
      </c>
      <c r="D8" s="488">
        <v>41437</v>
      </c>
      <c r="E8" s="489">
        <v>40000</v>
      </c>
      <c r="F8" s="488">
        <v>41395</v>
      </c>
      <c r="G8" s="489">
        <v>20000</v>
      </c>
      <c r="H8" s="488">
        <v>41449</v>
      </c>
      <c r="I8" s="491">
        <v>20000</v>
      </c>
      <c r="J8" s="488">
        <v>41633</v>
      </c>
      <c r="K8" s="489">
        <v>150000</v>
      </c>
      <c r="L8" s="488">
        <v>41376</v>
      </c>
      <c r="M8" s="489">
        <v>20000</v>
      </c>
      <c r="N8" s="488">
        <v>41374</v>
      </c>
      <c r="O8" s="489">
        <v>20000</v>
      </c>
      <c r="P8" s="500" t="s">
        <v>1688</v>
      </c>
      <c r="Q8" s="504"/>
      <c r="R8" s="488">
        <v>41465</v>
      </c>
      <c r="S8" s="489">
        <v>140000</v>
      </c>
      <c r="T8" s="500" t="s">
        <v>1688</v>
      </c>
      <c r="U8" s="504"/>
      <c r="V8" s="500" t="s">
        <v>1688</v>
      </c>
      <c r="W8" s="504"/>
      <c r="X8" s="488">
        <v>41487</v>
      </c>
      <c r="Y8" s="489">
        <v>30000</v>
      </c>
      <c r="Z8" s="500" t="s">
        <v>1688</v>
      </c>
      <c r="AA8" s="504"/>
      <c r="AB8" s="488">
        <v>41282</v>
      </c>
      <c r="AC8" s="491">
        <v>10000</v>
      </c>
      <c r="AD8" s="488">
        <v>41344</v>
      </c>
      <c r="AE8" s="491">
        <v>40000</v>
      </c>
      <c r="AF8" s="488">
        <v>41386</v>
      </c>
      <c r="AG8" s="489">
        <v>20000</v>
      </c>
      <c r="AH8" s="488">
        <v>41380</v>
      </c>
      <c r="AI8" s="489">
        <v>10000</v>
      </c>
      <c r="AJ8" s="488">
        <v>41638</v>
      </c>
      <c r="AK8" s="489">
        <v>5000</v>
      </c>
    </row>
    <row r="9" spans="1:37" ht="20.25" customHeight="1" thickBot="1" x14ac:dyDescent="0.2">
      <c r="A9" s="494"/>
      <c r="B9" s="487"/>
      <c r="C9" s="117"/>
      <c r="D9" s="487"/>
      <c r="E9" s="117"/>
      <c r="F9" s="487"/>
      <c r="G9" s="117"/>
      <c r="H9" s="487">
        <v>41449</v>
      </c>
      <c r="I9" s="117">
        <v>20000</v>
      </c>
      <c r="J9" s="487"/>
      <c r="K9" s="117"/>
      <c r="L9" s="487"/>
      <c r="M9" s="117"/>
      <c r="N9" s="487"/>
      <c r="O9" s="117"/>
      <c r="P9" s="502">
        <v>41282</v>
      </c>
      <c r="Q9" s="535">
        <v>90000</v>
      </c>
      <c r="R9" s="487"/>
      <c r="S9" s="117"/>
      <c r="T9" s="502">
        <v>41325</v>
      </c>
      <c r="U9" s="535">
        <v>35000</v>
      </c>
      <c r="V9" s="502">
        <v>41309</v>
      </c>
      <c r="W9" s="535">
        <v>35000</v>
      </c>
      <c r="X9" s="487"/>
      <c r="Y9" s="117"/>
      <c r="Z9" s="502">
        <v>41323</v>
      </c>
      <c r="AA9" s="535">
        <v>40000</v>
      </c>
      <c r="AB9" s="487">
        <v>41558</v>
      </c>
      <c r="AC9" s="117">
        <v>10000</v>
      </c>
      <c r="AD9" s="487">
        <v>41394</v>
      </c>
      <c r="AE9" s="117">
        <v>40000</v>
      </c>
      <c r="AF9" s="487"/>
      <c r="AG9" s="117"/>
      <c r="AH9" s="487"/>
      <c r="AI9" s="117"/>
      <c r="AJ9" s="487"/>
      <c r="AK9" s="117"/>
    </row>
    <row r="10" spans="1:37" ht="20.25" customHeight="1" thickTop="1" x14ac:dyDescent="0.15">
      <c r="A10" s="495" t="s">
        <v>522</v>
      </c>
      <c r="B10" s="500" t="s">
        <v>1688</v>
      </c>
      <c r="C10" s="501"/>
      <c r="D10" s="488">
        <v>41768</v>
      </c>
      <c r="E10" s="489">
        <v>40000</v>
      </c>
      <c r="F10" s="488">
        <v>41760</v>
      </c>
      <c r="G10" s="489">
        <v>20000</v>
      </c>
      <c r="H10" s="500" t="s">
        <v>1688</v>
      </c>
      <c r="I10" s="501"/>
      <c r="J10" s="488">
        <v>41995</v>
      </c>
      <c r="K10" s="489">
        <v>150000</v>
      </c>
      <c r="L10" s="488">
        <v>41760</v>
      </c>
      <c r="M10" s="489">
        <v>20000</v>
      </c>
      <c r="N10" s="488">
        <v>41759</v>
      </c>
      <c r="O10" s="489">
        <v>20000</v>
      </c>
      <c r="P10" s="500" t="s">
        <v>1688</v>
      </c>
      <c r="Q10" s="504"/>
      <c r="R10" s="488">
        <v>41830</v>
      </c>
      <c r="S10" s="489">
        <v>140000</v>
      </c>
      <c r="T10" s="497">
        <v>41687</v>
      </c>
      <c r="U10" s="505">
        <v>35000</v>
      </c>
      <c r="V10" s="488">
        <v>41726</v>
      </c>
      <c r="W10" s="491">
        <v>35000</v>
      </c>
      <c r="X10" s="500" t="s">
        <v>1688</v>
      </c>
      <c r="Y10" s="501"/>
      <c r="Z10" s="500" t="s">
        <v>1688</v>
      </c>
      <c r="AA10" s="504"/>
      <c r="AB10" s="488">
        <v>41995</v>
      </c>
      <c r="AC10" s="489">
        <v>10000</v>
      </c>
      <c r="AD10" s="488">
        <v>41767</v>
      </c>
      <c r="AE10" s="489">
        <v>40000</v>
      </c>
      <c r="AF10" s="488">
        <v>41760</v>
      </c>
      <c r="AG10" s="489">
        <v>20000</v>
      </c>
      <c r="AH10" s="488">
        <v>41761</v>
      </c>
      <c r="AI10" s="489">
        <v>10000</v>
      </c>
      <c r="AJ10" s="488">
        <v>41780</v>
      </c>
      <c r="AK10" s="489">
        <v>5000</v>
      </c>
    </row>
    <row r="11" spans="1:37" ht="20.25" customHeight="1" thickBot="1" x14ac:dyDescent="0.2">
      <c r="A11" s="494"/>
      <c r="B11" s="502"/>
      <c r="C11" s="503"/>
      <c r="D11" s="487"/>
      <c r="E11" s="117"/>
      <c r="F11" s="487"/>
      <c r="G11" s="117"/>
      <c r="H11" s="502"/>
      <c r="I11" s="503"/>
      <c r="J11" s="487"/>
      <c r="K11" s="117"/>
      <c r="L11" s="487"/>
      <c r="M11" s="117"/>
      <c r="N11" s="487"/>
      <c r="O11" s="117"/>
      <c r="P11" s="502">
        <v>41646</v>
      </c>
      <c r="Q11" s="535">
        <v>90000</v>
      </c>
      <c r="R11" s="487"/>
      <c r="S11" s="117"/>
      <c r="T11" s="498">
        <v>41995</v>
      </c>
      <c r="U11" s="499">
        <v>35000</v>
      </c>
      <c r="V11" s="487">
        <v>41985</v>
      </c>
      <c r="W11" s="117">
        <v>35000</v>
      </c>
      <c r="X11" s="502"/>
      <c r="Y11" s="503"/>
      <c r="Z11" s="502">
        <v>41726</v>
      </c>
      <c r="AA11" s="535">
        <v>40000</v>
      </c>
      <c r="AB11" s="487"/>
      <c r="AC11" s="117"/>
      <c r="AD11" s="487"/>
      <c r="AE11" s="117"/>
      <c r="AF11" s="487"/>
      <c r="AG11" s="117"/>
      <c r="AH11" s="487"/>
      <c r="AI11" s="117"/>
      <c r="AJ11" s="487"/>
      <c r="AK11" s="117"/>
    </row>
    <row r="12" spans="1:37" ht="20.25" customHeight="1" thickTop="1" x14ac:dyDescent="0.15">
      <c r="A12" s="495" t="s">
        <v>546</v>
      </c>
      <c r="B12" s="488">
        <v>42110</v>
      </c>
      <c r="C12" s="491">
        <v>20000</v>
      </c>
      <c r="D12" s="488">
        <v>42131</v>
      </c>
      <c r="E12" s="489">
        <v>40000</v>
      </c>
      <c r="F12" s="488">
        <v>42136</v>
      </c>
      <c r="G12" s="489">
        <v>20000</v>
      </c>
      <c r="H12" s="488">
        <v>42177</v>
      </c>
      <c r="I12" s="491">
        <v>20000</v>
      </c>
      <c r="J12" s="488">
        <v>42347</v>
      </c>
      <c r="K12" s="489">
        <v>150000</v>
      </c>
      <c r="L12" s="488">
        <v>42104</v>
      </c>
      <c r="M12" s="489">
        <v>20000</v>
      </c>
      <c r="N12" s="488">
        <v>42104</v>
      </c>
      <c r="O12" s="489">
        <v>20000</v>
      </c>
      <c r="P12" s="488">
        <v>42026</v>
      </c>
      <c r="Q12" s="491">
        <v>90000</v>
      </c>
      <c r="R12" s="488">
        <v>42236</v>
      </c>
      <c r="S12" s="489">
        <v>140000</v>
      </c>
      <c r="T12" s="500" t="s">
        <v>1688</v>
      </c>
      <c r="U12" s="501"/>
      <c r="V12" s="488">
        <v>42368</v>
      </c>
      <c r="W12" s="489">
        <v>35000</v>
      </c>
      <c r="X12" s="506">
        <v>42174</v>
      </c>
      <c r="Y12" s="491">
        <v>30000</v>
      </c>
      <c r="Z12" s="500" t="s">
        <v>1688</v>
      </c>
      <c r="AA12" s="504"/>
      <c r="AB12" s="488">
        <v>42187</v>
      </c>
      <c r="AC12" s="489">
        <v>10000</v>
      </c>
      <c r="AD12" s="500" t="s">
        <v>1720</v>
      </c>
      <c r="AE12" s="501"/>
      <c r="AF12" s="488">
        <v>42096</v>
      </c>
      <c r="AG12" s="489">
        <v>20000</v>
      </c>
      <c r="AH12" s="488">
        <v>42096</v>
      </c>
      <c r="AI12" s="489">
        <v>10000</v>
      </c>
      <c r="AJ12" s="488">
        <v>42198</v>
      </c>
      <c r="AK12" s="489">
        <v>5000</v>
      </c>
    </row>
    <row r="13" spans="1:37" ht="20.25" customHeight="1" thickBot="1" x14ac:dyDescent="0.2">
      <c r="A13" s="494"/>
      <c r="B13" s="487">
        <v>42110</v>
      </c>
      <c r="C13" s="117">
        <v>20000</v>
      </c>
      <c r="D13" s="487"/>
      <c r="E13" s="117"/>
      <c r="F13" s="487"/>
      <c r="G13" s="117"/>
      <c r="H13" s="487">
        <v>42177</v>
      </c>
      <c r="I13" s="117">
        <v>20000</v>
      </c>
      <c r="J13" s="487"/>
      <c r="K13" s="117"/>
      <c r="L13" s="487"/>
      <c r="M13" s="117"/>
      <c r="N13" s="487"/>
      <c r="O13" s="117"/>
      <c r="P13" s="487">
        <v>42184</v>
      </c>
      <c r="Q13" s="117">
        <v>90000</v>
      </c>
      <c r="R13" s="487"/>
      <c r="S13" s="117"/>
      <c r="T13" s="502"/>
      <c r="U13" s="503"/>
      <c r="V13" s="487"/>
      <c r="W13" s="117"/>
      <c r="X13" s="487">
        <v>42193</v>
      </c>
      <c r="Y13" s="117">
        <v>30000</v>
      </c>
      <c r="Z13" s="502">
        <v>42065</v>
      </c>
      <c r="AA13" s="535">
        <v>40000</v>
      </c>
      <c r="AB13" s="487"/>
      <c r="AC13" s="117"/>
      <c r="AD13" s="502"/>
      <c r="AE13" s="503"/>
      <c r="AF13" s="487"/>
      <c r="AG13" s="117"/>
      <c r="AH13" s="487"/>
      <c r="AI13" s="117"/>
      <c r="AJ13" s="487"/>
      <c r="AK13" s="117"/>
    </row>
    <row r="14" spans="1:37" ht="20.25" customHeight="1" thickTop="1" x14ac:dyDescent="0.15">
      <c r="A14" s="495" t="s">
        <v>1630</v>
      </c>
      <c r="B14" s="488">
        <v>42479</v>
      </c>
      <c r="C14" s="489">
        <v>20000</v>
      </c>
      <c r="D14" s="488">
        <v>42562</v>
      </c>
      <c r="E14" s="489">
        <v>40000</v>
      </c>
      <c r="F14" s="500" t="s">
        <v>1688</v>
      </c>
      <c r="G14" s="501"/>
      <c r="H14" s="500" t="s">
        <v>1688</v>
      </c>
      <c r="I14" s="501"/>
      <c r="J14" s="488">
        <v>42703</v>
      </c>
      <c r="K14" s="489">
        <v>150000</v>
      </c>
      <c r="L14" s="488">
        <v>42480</v>
      </c>
      <c r="M14" s="489">
        <v>20000</v>
      </c>
      <c r="N14" s="488">
        <v>42472</v>
      </c>
      <c r="O14" s="489">
        <v>20000</v>
      </c>
      <c r="P14" s="488">
        <v>42471</v>
      </c>
      <c r="Q14" s="489">
        <v>90000</v>
      </c>
      <c r="R14" s="488">
        <v>42535</v>
      </c>
      <c r="S14" s="489">
        <v>140000</v>
      </c>
      <c r="T14" s="488">
        <v>42492</v>
      </c>
      <c r="U14" s="560">
        <v>35000</v>
      </c>
      <c r="V14" s="500" t="s">
        <v>1688</v>
      </c>
      <c r="W14" s="501"/>
      <c r="X14" s="488">
        <v>42156</v>
      </c>
      <c r="Y14" s="489">
        <v>30000</v>
      </c>
      <c r="Z14" s="488">
        <v>42520</v>
      </c>
      <c r="AA14" s="560">
        <v>40000</v>
      </c>
      <c r="AB14" s="488">
        <v>42516</v>
      </c>
      <c r="AC14" s="489">
        <v>10000</v>
      </c>
      <c r="AD14" s="488">
        <v>42486</v>
      </c>
      <c r="AE14" s="489">
        <v>40000</v>
      </c>
      <c r="AF14" s="488">
        <v>42474</v>
      </c>
      <c r="AG14" s="489">
        <v>20000</v>
      </c>
      <c r="AH14" s="488">
        <v>42473</v>
      </c>
      <c r="AI14" s="489">
        <v>10000</v>
      </c>
      <c r="AJ14" s="500" t="s">
        <v>1688</v>
      </c>
      <c r="AK14" s="501"/>
    </row>
    <row r="15" spans="1:37" ht="20.25" customHeight="1" thickBot="1" x14ac:dyDescent="0.2">
      <c r="A15" s="494"/>
      <c r="B15" s="487"/>
      <c r="C15" s="117"/>
      <c r="D15" s="487"/>
      <c r="E15" s="117"/>
      <c r="F15" s="502"/>
      <c r="G15" s="503"/>
      <c r="H15" s="502"/>
      <c r="I15" s="503"/>
      <c r="J15" s="487"/>
      <c r="K15" s="117"/>
      <c r="L15" s="487"/>
      <c r="M15" s="117"/>
      <c r="N15" s="487"/>
      <c r="O15" s="117"/>
      <c r="P15" s="487"/>
      <c r="Q15" s="117"/>
      <c r="R15" s="487"/>
      <c r="S15" s="117"/>
      <c r="T15" s="487">
        <v>42492</v>
      </c>
      <c r="U15" s="117">
        <v>35000</v>
      </c>
      <c r="V15" s="502"/>
      <c r="W15" s="503"/>
      <c r="X15" s="487"/>
      <c r="Y15" s="117"/>
      <c r="Z15" s="487">
        <v>42520</v>
      </c>
      <c r="AA15" s="117">
        <v>40000</v>
      </c>
      <c r="AB15" s="487"/>
      <c r="AC15" s="117"/>
      <c r="AD15" s="487">
        <v>42730</v>
      </c>
      <c r="AE15" s="620">
        <v>40000</v>
      </c>
      <c r="AF15" s="487"/>
      <c r="AG15" s="117"/>
      <c r="AH15" s="487"/>
      <c r="AI15" s="117"/>
      <c r="AJ15" s="502"/>
      <c r="AK15" s="503"/>
    </row>
    <row r="16" spans="1:37" ht="20.25" customHeight="1" thickTop="1" x14ac:dyDescent="0.15">
      <c r="A16" s="645" t="s">
        <v>1759</v>
      </c>
      <c r="B16" s="488">
        <v>42849</v>
      </c>
      <c r="C16" s="489">
        <v>20000</v>
      </c>
      <c r="D16" s="488">
        <v>42846</v>
      </c>
      <c r="E16" s="489">
        <v>40000</v>
      </c>
      <c r="F16" s="488">
        <v>43021</v>
      </c>
      <c r="G16" s="560">
        <v>20000</v>
      </c>
      <c r="H16" s="488">
        <v>42850</v>
      </c>
      <c r="I16" s="560">
        <v>20000</v>
      </c>
      <c r="J16" s="488">
        <v>43033</v>
      </c>
      <c r="K16" s="489">
        <v>150000</v>
      </c>
      <c r="L16" s="488">
        <v>42842</v>
      </c>
      <c r="M16" s="489">
        <v>20000</v>
      </c>
      <c r="N16" s="488">
        <v>42842</v>
      </c>
      <c r="O16" s="489">
        <v>20000</v>
      </c>
      <c r="P16" s="500" t="s">
        <v>1688</v>
      </c>
      <c r="Q16" s="501"/>
      <c r="R16" s="488">
        <v>42887</v>
      </c>
      <c r="S16" s="489">
        <v>140000</v>
      </c>
      <c r="T16" s="488">
        <v>42850</v>
      </c>
      <c r="U16" s="489">
        <v>35000</v>
      </c>
      <c r="V16" s="500" t="s">
        <v>1688</v>
      </c>
      <c r="W16" s="501"/>
      <c r="X16" s="488">
        <v>42852</v>
      </c>
      <c r="Y16" s="489">
        <v>30000</v>
      </c>
      <c r="Z16" s="500" t="s">
        <v>1688</v>
      </c>
      <c r="AA16" s="501"/>
      <c r="AB16" s="488">
        <v>42846</v>
      </c>
      <c r="AC16" s="489">
        <v>10000</v>
      </c>
      <c r="AD16" s="488">
        <v>42845</v>
      </c>
      <c r="AE16" s="489">
        <v>40000</v>
      </c>
      <c r="AF16" s="488">
        <v>42843</v>
      </c>
      <c r="AG16" s="489">
        <v>20000</v>
      </c>
      <c r="AH16" s="488">
        <v>42885</v>
      </c>
      <c r="AI16" s="489">
        <v>10000</v>
      </c>
      <c r="AJ16" s="697">
        <v>42846</v>
      </c>
      <c r="AK16" s="700">
        <v>5000</v>
      </c>
    </row>
    <row r="17" spans="1:37" ht="20.25" customHeight="1" thickBot="1" x14ac:dyDescent="0.2">
      <c r="A17" s="580"/>
      <c r="B17" s="487"/>
      <c r="C17" s="117"/>
      <c r="D17" s="487"/>
      <c r="E17" s="117"/>
      <c r="F17" s="487">
        <v>43021</v>
      </c>
      <c r="G17" s="117">
        <v>20000</v>
      </c>
      <c r="H17" s="487">
        <v>42850</v>
      </c>
      <c r="I17" s="117">
        <v>20000</v>
      </c>
      <c r="J17" s="487"/>
      <c r="K17" s="117"/>
      <c r="L17" s="487"/>
      <c r="M17" s="117"/>
      <c r="N17" s="487"/>
      <c r="O17" s="117"/>
      <c r="P17" s="502"/>
      <c r="Q17" s="503"/>
      <c r="R17" s="487"/>
      <c r="S17" s="117"/>
      <c r="T17" s="487"/>
      <c r="U17" s="117"/>
      <c r="V17" s="502">
        <v>42825</v>
      </c>
      <c r="W17" s="535">
        <v>35000</v>
      </c>
      <c r="X17" s="487"/>
      <c r="Y17" s="117"/>
      <c r="Z17" s="502"/>
      <c r="AA17" s="503"/>
      <c r="AB17" s="487"/>
      <c r="AC17" s="117"/>
      <c r="AD17" s="487"/>
      <c r="AE17" s="117"/>
      <c r="AF17" s="487"/>
      <c r="AG17" s="117"/>
      <c r="AH17" s="487"/>
      <c r="AI17" s="117"/>
      <c r="AJ17" s="698">
        <v>42928</v>
      </c>
      <c r="AK17" s="699">
        <v>5000</v>
      </c>
    </row>
    <row r="18" spans="1:37" ht="20.25" customHeight="1" thickTop="1" x14ac:dyDescent="0.15">
      <c r="A18" s="645" t="s">
        <v>1760</v>
      </c>
      <c r="B18" s="488">
        <v>43280</v>
      </c>
      <c r="C18" s="489">
        <v>20000</v>
      </c>
      <c r="D18" s="488">
        <v>43221</v>
      </c>
      <c r="E18" s="489">
        <v>40000</v>
      </c>
      <c r="F18" s="500" t="s">
        <v>1688</v>
      </c>
      <c r="G18" s="501"/>
      <c r="H18" s="488">
        <v>43255</v>
      </c>
      <c r="I18" s="489">
        <v>20000</v>
      </c>
      <c r="J18" s="488">
        <v>43434</v>
      </c>
      <c r="K18" s="489">
        <v>150000</v>
      </c>
      <c r="L18" s="488">
        <v>43217</v>
      </c>
      <c r="M18" s="489">
        <v>20000</v>
      </c>
      <c r="N18" s="488">
        <v>43221</v>
      </c>
      <c r="O18" s="489">
        <v>20000</v>
      </c>
      <c r="P18" s="488">
        <v>43161</v>
      </c>
      <c r="Q18" s="491">
        <v>90000</v>
      </c>
      <c r="R18" s="488">
        <v>43290</v>
      </c>
      <c r="S18" s="489">
        <v>140000</v>
      </c>
      <c r="T18" s="488">
        <v>43256</v>
      </c>
      <c r="U18" s="489">
        <v>35000</v>
      </c>
      <c r="V18" s="488">
        <v>43185</v>
      </c>
      <c r="W18" s="560">
        <v>35000</v>
      </c>
      <c r="X18" s="488">
        <v>43222</v>
      </c>
      <c r="Y18" s="489">
        <v>30000</v>
      </c>
      <c r="Z18" s="500" t="s">
        <v>1688</v>
      </c>
      <c r="AA18" s="501"/>
      <c r="AB18" s="500" t="s">
        <v>1688</v>
      </c>
      <c r="AC18" s="501"/>
      <c r="AD18" s="488">
        <v>43241</v>
      </c>
      <c r="AE18" s="489">
        <v>40000</v>
      </c>
      <c r="AF18" s="488">
        <v>43230</v>
      </c>
      <c r="AG18" s="489">
        <v>20000</v>
      </c>
      <c r="AH18" s="488">
        <v>43229</v>
      </c>
      <c r="AI18" s="489">
        <v>10000</v>
      </c>
      <c r="AJ18" s="488">
        <v>43382</v>
      </c>
      <c r="AK18" s="489">
        <v>5000</v>
      </c>
    </row>
    <row r="19" spans="1:37" ht="20.25" customHeight="1" thickBot="1" x14ac:dyDescent="0.2">
      <c r="A19" s="881"/>
      <c r="B19" s="487"/>
      <c r="C19" s="117"/>
      <c r="D19" s="487"/>
      <c r="E19" s="117"/>
      <c r="F19" s="502"/>
      <c r="G19" s="503"/>
      <c r="H19" s="487"/>
      <c r="I19" s="117"/>
      <c r="J19" s="487"/>
      <c r="K19" s="117"/>
      <c r="L19" s="487"/>
      <c r="M19" s="117"/>
      <c r="N19" s="487"/>
      <c r="O19" s="117"/>
      <c r="P19" s="487">
        <v>43453</v>
      </c>
      <c r="Q19" s="117">
        <v>90000</v>
      </c>
      <c r="R19" s="487"/>
      <c r="S19" s="117"/>
      <c r="T19" s="487"/>
      <c r="U19" s="117"/>
      <c r="V19" s="487">
        <v>43308</v>
      </c>
      <c r="W19" s="117">
        <v>35000</v>
      </c>
      <c r="X19" s="487"/>
      <c r="Y19" s="117"/>
      <c r="Z19" s="500">
        <v>43250</v>
      </c>
      <c r="AA19" s="856">
        <v>40000</v>
      </c>
      <c r="AB19" s="502"/>
      <c r="AC19" s="503"/>
      <c r="AD19" s="487"/>
      <c r="AE19" s="117"/>
      <c r="AF19" s="487"/>
      <c r="AG19" s="117"/>
      <c r="AH19" s="487"/>
      <c r="AI19" s="117"/>
      <c r="AJ19" s="487"/>
      <c r="AK19" s="117"/>
    </row>
    <row r="20" spans="1:37" ht="20.25" customHeight="1" thickTop="1" x14ac:dyDescent="0.15">
      <c r="A20" s="880" t="s">
        <v>2898</v>
      </c>
      <c r="B20" s="488">
        <v>43573</v>
      </c>
      <c r="C20" s="489">
        <v>20000</v>
      </c>
      <c r="D20" s="488">
        <v>43240</v>
      </c>
      <c r="E20" s="489">
        <v>40000</v>
      </c>
      <c r="F20" s="488">
        <v>43570</v>
      </c>
      <c r="G20" s="560">
        <v>20000</v>
      </c>
      <c r="H20" s="488">
        <v>43564</v>
      </c>
      <c r="I20" s="489">
        <v>20000</v>
      </c>
      <c r="J20" s="488">
        <v>43809</v>
      </c>
      <c r="K20" s="489">
        <v>150000</v>
      </c>
      <c r="L20" s="488">
        <v>43570</v>
      </c>
      <c r="M20" s="489">
        <v>20000</v>
      </c>
      <c r="N20" s="488">
        <v>43563</v>
      </c>
      <c r="O20" s="489">
        <v>20000</v>
      </c>
      <c r="P20" s="488">
        <v>43593</v>
      </c>
      <c r="Q20" s="489">
        <v>90000</v>
      </c>
      <c r="R20" s="488">
        <v>43711</v>
      </c>
      <c r="S20" s="489">
        <v>140000</v>
      </c>
      <c r="T20" s="488">
        <v>43595</v>
      </c>
      <c r="U20" s="489">
        <v>35000</v>
      </c>
      <c r="V20" s="488">
        <v>43769</v>
      </c>
      <c r="W20" s="489">
        <v>35000</v>
      </c>
      <c r="X20" s="488">
        <v>43573</v>
      </c>
      <c r="Y20" s="489">
        <v>30000</v>
      </c>
      <c r="Z20" s="855">
        <v>43564</v>
      </c>
      <c r="AA20" s="884">
        <v>40000</v>
      </c>
      <c r="AB20" s="488">
        <v>43627</v>
      </c>
      <c r="AC20" s="560">
        <v>10000</v>
      </c>
      <c r="AD20" s="488">
        <v>43577</v>
      </c>
      <c r="AE20" s="489">
        <v>40000</v>
      </c>
      <c r="AF20" s="488">
        <v>43564</v>
      </c>
      <c r="AG20" s="489">
        <v>20000</v>
      </c>
      <c r="AH20" s="488">
        <v>43572</v>
      </c>
      <c r="AI20" s="489">
        <v>10000</v>
      </c>
      <c r="AJ20" s="488">
        <v>43774</v>
      </c>
      <c r="AK20" s="489">
        <v>5000</v>
      </c>
    </row>
    <row r="21" spans="1:37" ht="20.25" customHeight="1" thickBot="1" x14ac:dyDescent="0.2">
      <c r="A21" s="882" t="s">
        <v>2761</v>
      </c>
      <c r="B21" s="487"/>
      <c r="C21" s="117"/>
      <c r="D21" s="487"/>
      <c r="E21" s="117"/>
      <c r="F21" s="487">
        <v>43570</v>
      </c>
      <c r="G21" s="117">
        <v>20000</v>
      </c>
      <c r="H21" s="487"/>
      <c r="I21" s="117"/>
      <c r="J21" s="487"/>
      <c r="K21" s="117"/>
      <c r="L21" s="487"/>
      <c r="M21" s="117"/>
      <c r="N21" s="487"/>
      <c r="O21" s="117"/>
      <c r="P21" s="487"/>
      <c r="Q21" s="117"/>
      <c r="R21" s="487"/>
      <c r="S21" s="117"/>
      <c r="T21" s="487"/>
      <c r="U21" s="117"/>
      <c r="V21" s="487"/>
      <c r="W21" s="117"/>
      <c r="X21" s="487"/>
      <c r="Y21" s="117"/>
      <c r="Z21" s="487">
        <v>43564</v>
      </c>
      <c r="AA21" s="117">
        <v>40000</v>
      </c>
      <c r="AB21" s="487">
        <v>43627</v>
      </c>
      <c r="AC21" s="117">
        <v>10000</v>
      </c>
      <c r="AD21" s="487"/>
      <c r="AE21" s="117"/>
      <c r="AF21" s="487"/>
      <c r="AG21" s="117"/>
      <c r="AH21" s="487"/>
      <c r="AI21" s="117"/>
      <c r="AJ21" s="487"/>
      <c r="AK21" s="117"/>
    </row>
    <row r="22" spans="1:37" ht="20.25" customHeight="1" thickTop="1" x14ac:dyDescent="0.15">
      <c r="A22" s="645" t="s">
        <v>2897</v>
      </c>
      <c r="B22" s="488">
        <v>44056</v>
      </c>
      <c r="C22" s="489">
        <v>20000</v>
      </c>
      <c r="D22" s="488">
        <v>44076</v>
      </c>
      <c r="E22" s="489">
        <v>40000</v>
      </c>
      <c r="F22" s="488">
        <v>44162</v>
      </c>
      <c r="G22" s="489">
        <v>20000</v>
      </c>
      <c r="H22" s="488">
        <v>44185</v>
      </c>
      <c r="I22" s="489">
        <v>20000</v>
      </c>
      <c r="J22" s="488">
        <v>44124</v>
      </c>
      <c r="K22" s="489">
        <v>100000</v>
      </c>
      <c r="L22" s="488">
        <v>44076</v>
      </c>
      <c r="M22" s="489">
        <v>20000</v>
      </c>
      <c r="N22" s="488">
        <v>44055</v>
      </c>
      <c r="O22" s="489">
        <v>20000</v>
      </c>
      <c r="P22" s="500" t="s">
        <v>1688</v>
      </c>
      <c r="Q22" s="501"/>
      <c r="R22" s="488">
        <v>44064</v>
      </c>
      <c r="S22" s="489">
        <v>140000</v>
      </c>
      <c r="T22" s="488">
        <v>44180</v>
      </c>
      <c r="U22" s="489">
        <v>35000</v>
      </c>
      <c r="V22" s="488">
        <v>44055</v>
      </c>
      <c r="W22" s="489">
        <v>35000</v>
      </c>
      <c r="X22" s="488">
        <v>44061</v>
      </c>
      <c r="Y22" s="489">
        <v>30000</v>
      </c>
      <c r="Z22" s="500" t="s">
        <v>1688</v>
      </c>
      <c r="AA22" s="501"/>
      <c r="AB22" s="488">
        <v>44153</v>
      </c>
      <c r="AC22" s="489">
        <v>10000</v>
      </c>
      <c r="AD22" s="488">
        <v>44064</v>
      </c>
      <c r="AE22" s="489">
        <v>40000</v>
      </c>
      <c r="AF22" s="488">
        <v>44055</v>
      </c>
      <c r="AG22" s="489">
        <v>20000</v>
      </c>
      <c r="AH22" s="488">
        <v>44087</v>
      </c>
      <c r="AI22" s="489">
        <v>10000</v>
      </c>
      <c r="AJ22" s="488">
        <v>44180</v>
      </c>
      <c r="AK22" s="489">
        <v>5000</v>
      </c>
    </row>
    <row r="23" spans="1:37" ht="20.25" customHeight="1" thickBot="1" x14ac:dyDescent="0.2">
      <c r="A23" s="580"/>
      <c r="B23" s="487"/>
      <c r="C23" s="117"/>
      <c r="D23" s="487"/>
      <c r="E23" s="117"/>
      <c r="F23" s="487"/>
      <c r="G23" s="117"/>
      <c r="H23" s="487"/>
      <c r="I23" s="117"/>
      <c r="J23" s="487">
        <v>44189</v>
      </c>
      <c r="K23" s="944">
        <v>50000</v>
      </c>
      <c r="L23" s="487"/>
      <c r="M23" s="117"/>
      <c r="N23" s="487"/>
      <c r="O23" s="117"/>
      <c r="P23" s="502"/>
      <c r="Q23" s="503"/>
      <c r="R23" s="487"/>
      <c r="S23" s="117"/>
      <c r="T23" s="487"/>
      <c r="U23" s="117"/>
      <c r="V23" s="487"/>
      <c r="W23" s="117"/>
      <c r="X23" s="487"/>
      <c r="Y23" s="117"/>
      <c r="Z23" s="502"/>
      <c r="AA23" s="503"/>
      <c r="AB23" s="487"/>
      <c r="AC23" s="117"/>
      <c r="AD23" s="487"/>
      <c r="AE23" s="117"/>
      <c r="AF23" s="487"/>
      <c r="AG23" s="117"/>
      <c r="AH23" s="487"/>
      <c r="AI23" s="117"/>
      <c r="AJ23" s="487"/>
      <c r="AK23" s="117"/>
    </row>
    <row r="24" spans="1:37" ht="20.25" customHeight="1" thickTop="1" x14ac:dyDescent="0.15">
      <c r="A24" s="880" t="s">
        <v>2899</v>
      </c>
      <c r="B24" s="488">
        <v>44349</v>
      </c>
      <c r="C24" s="489">
        <v>20000</v>
      </c>
      <c r="D24" s="488">
        <v>44354</v>
      </c>
      <c r="E24" s="489">
        <v>40000</v>
      </c>
      <c r="F24" s="488">
        <v>44358</v>
      </c>
      <c r="G24" s="489">
        <v>20000</v>
      </c>
      <c r="H24" s="488">
        <v>44494</v>
      </c>
      <c r="I24" s="489">
        <v>20000</v>
      </c>
      <c r="J24" s="488">
        <v>44354</v>
      </c>
      <c r="K24" s="489">
        <v>150000</v>
      </c>
      <c r="L24" s="488">
        <v>44351</v>
      </c>
      <c r="M24" s="489">
        <v>20000</v>
      </c>
      <c r="N24" s="488">
        <v>44342</v>
      </c>
      <c r="O24" s="489">
        <v>20000</v>
      </c>
      <c r="P24" s="488">
        <v>44224</v>
      </c>
      <c r="Q24" s="560">
        <v>90000</v>
      </c>
      <c r="R24" s="488">
        <v>44519</v>
      </c>
      <c r="S24" s="489">
        <v>140000</v>
      </c>
      <c r="T24" s="488">
        <v>44365</v>
      </c>
      <c r="U24" s="489">
        <v>35000</v>
      </c>
      <c r="V24" s="1094" t="s">
        <v>1688</v>
      </c>
      <c r="W24" s="1095"/>
      <c r="X24" s="488">
        <v>44363</v>
      </c>
      <c r="Y24" s="489">
        <v>30000</v>
      </c>
      <c r="Z24" s="488">
        <v>44251</v>
      </c>
      <c r="AA24" s="560">
        <v>40000</v>
      </c>
      <c r="AB24" s="488">
        <v>44422</v>
      </c>
      <c r="AC24" s="489">
        <v>10000</v>
      </c>
      <c r="AD24" s="1094" t="s">
        <v>1688</v>
      </c>
      <c r="AE24" s="1095"/>
      <c r="AF24" s="488">
        <v>44347</v>
      </c>
      <c r="AG24" s="489">
        <v>20000</v>
      </c>
      <c r="AH24" s="488">
        <v>44345</v>
      </c>
      <c r="AI24" s="489">
        <v>10000</v>
      </c>
      <c r="AJ24" s="488">
        <v>44342</v>
      </c>
      <c r="AK24" s="489">
        <v>5000</v>
      </c>
    </row>
    <row r="25" spans="1:37" ht="20.25" customHeight="1" thickBot="1" x14ac:dyDescent="0.2">
      <c r="A25" s="580"/>
      <c r="B25" s="487"/>
      <c r="C25" s="117"/>
      <c r="D25" s="487"/>
      <c r="E25" s="117"/>
      <c r="F25" s="487"/>
      <c r="G25" s="117"/>
      <c r="H25" s="487"/>
      <c r="I25" s="117"/>
      <c r="J25" s="487"/>
      <c r="K25" s="117"/>
      <c r="L25" s="487"/>
      <c r="M25" s="117"/>
      <c r="N25" s="487"/>
      <c r="O25" s="117"/>
      <c r="P25" s="487"/>
      <c r="Q25" s="117">
        <v>90000</v>
      </c>
      <c r="R25" s="487"/>
      <c r="S25" s="117"/>
      <c r="T25" s="487"/>
      <c r="U25" s="117"/>
      <c r="V25" s="1096"/>
      <c r="W25" s="1097"/>
      <c r="X25" s="487"/>
      <c r="Y25" s="117"/>
      <c r="Z25" s="487">
        <v>44389</v>
      </c>
      <c r="AA25" s="117">
        <v>40000</v>
      </c>
      <c r="AB25" s="487"/>
      <c r="AC25" s="117"/>
      <c r="AD25" s="1096"/>
      <c r="AE25" s="1097"/>
      <c r="AF25" s="487"/>
      <c r="AG25" s="117"/>
      <c r="AH25" s="487"/>
      <c r="AI25" s="117"/>
      <c r="AJ25" s="487"/>
      <c r="AK25" s="117"/>
    </row>
    <row r="26" spans="1:37" ht="20.25" customHeight="1" thickTop="1" x14ac:dyDescent="0.15">
      <c r="A26" s="880" t="s">
        <v>3277</v>
      </c>
      <c r="B26" s="488">
        <v>44867</v>
      </c>
      <c r="C26" s="489">
        <v>20000</v>
      </c>
      <c r="D26" s="488">
        <v>44697</v>
      </c>
      <c r="E26" s="489">
        <v>40000</v>
      </c>
      <c r="F26" s="488">
        <v>44740</v>
      </c>
      <c r="G26" s="489">
        <v>20000</v>
      </c>
      <c r="H26" s="488">
        <v>44886</v>
      </c>
      <c r="I26" s="489">
        <v>20000</v>
      </c>
      <c r="J26" s="488">
        <v>44688</v>
      </c>
      <c r="K26" s="489">
        <v>150000</v>
      </c>
      <c r="L26" s="488">
        <v>44699</v>
      </c>
      <c r="M26" s="489">
        <v>20000</v>
      </c>
      <c r="N26" s="488">
        <v>44700</v>
      </c>
      <c r="O26" s="489">
        <v>20000</v>
      </c>
      <c r="P26" s="488">
        <v>44984</v>
      </c>
      <c r="Q26" s="1032">
        <v>90000</v>
      </c>
      <c r="R26" s="488">
        <v>44971</v>
      </c>
      <c r="S26" s="489">
        <v>140000</v>
      </c>
      <c r="T26" s="488">
        <v>44860</v>
      </c>
      <c r="U26" s="489">
        <v>35000</v>
      </c>
      <c r="V26" s="488">
        <v>44693</v>
      </c>
      <c r="W26" s="560">
        <v>35000</v>
      </c>
      <c r="X26" s="488">
        <v>44879</v>
      </c>
      <c r="Y26" s="489">
        <v>30000</v>
      </c>
      <c r="Z26" s="488">
        <v>44986</v>
      </c>
      <c r="AA26" s="1032">
        <v>40000</v>
      </c>
      <c r="AB26" s="488">
        <v>44692</v>
      </c>
      <c r="AC26" s="489">
        <v>10000</v>
      </c>
      <c r="AD26" s="488">
        <v>44701</v>
      </c>
      <c r="AE26" s="560">
        <v>40000</v>
      </c>
      <c r="AF26" s="488">
        <v>44691</v>
      </c>
      <c r="AG26" s="489">
        <v>20000</v>
      </c>
      <c r="AH26" s="488">
        <v>44688</v>
      </c>
      <c r="AI26" s="489">
        <v>10000</v>
      </c>
      <c r="AJ26" s="488">
        <v>44873</v>
      </c>
      <c r="AK26" s="489">
        <v>5000</v>
      </c>
    </row>
    <row r="27" spans="1:37" ht="20.25" customHeight="1" thickBot="1" x14ac:dyDescent="0.2">
      <c r="A27" s="580"/>
      <c r="B27" s="487"/>
      <c r="C27" s="117"/>
      <c r="D27" s="487"/>
      <c r="E27" s="117"/>
      <c r="F27" s="487"/>
      <c r="G27" s="117"/>
      <c r="H27" s="487"/>
      <c r="I27" s="117"/>
      <c r="J27" s="487"/>
      <c r="K27" s="117"/>
      <c r="L27" s="487"/>
      <c r="M27" s="117"/>
      <c r="N27" s="487"/>
      <c r="O27" s="117"/>
      <c r="P27" s="487"/>
      <c r="Q27" s="117"/>
      <c r="R27" s="487"/>
      <c r="S27" s="117"/>
      <c r="T27" s="487"/>
      <c r="U27" s="117"/>
      <c r="V27" s="487">
        <v>44693</v>
      </c>
      <c r="W27" s="117">
        <v>35000</v>
      </c>
      <c r="X27" s="487"/>
      <c r="Y27" s="117"/>
      <c r="Z27" s="487"/>
      <c r="AA27" s="117"/>
      <c r="AB27" s="487"/>
      <c r="AC27" s="117"/>
      <c r="AD27" s="487">
        <v>44701</v>
      </c>
      <c r="AE27" s="117">
        <v>40000</v>
      </c>
      <c r="AF27" s="487"/>
      <c r="AG27" s="117"/>
      <c r="AH27" s="487"/>
      <c r="AI27" s="117"/>
      <c r="AJ27" s="487"/>
      <c r="AK27" s="117"/>
    </row>
    <row r="28" spans="1:37" ht="20.25" customHeight="1" thickTop="1" x14ac:dyDescent="0.15">
      <c r="C28" s="115"/>
      <c r="D28" s="838"/>
    </row>
    <row r="29" spans="1:37" ht="20.25" customHeight="1" x14ac:dyDescent="0.15">
      <c r="C29" s="115"/>
      <c r="D29" s="838"/>
    </row>
    <row r="30" spans="1:37" ht="20.25" customHeight="1" x14ac:dyDescent="0.15">
      <c r="C30" s="115"/>
      <c r="D30" s="838"/>
    </row>
    <row r="31" spans="1:37" ht="20.25" customHeight="1" x14ac:dyDescent="0.15">
      <c r="C31" s="115"/>
      <c r="D31" s="838"/>
    </row>
    <row r="32" spans="1:37" ht="20.25" customHeight="1" x14ac:dyDescent="0.15">
      <c r="C32" s="115"/>
      <c r="D32" s="838"/>
    </row>
    <row r="33" spans="3:4" ht="20.25" customHeight="1" x14ac:dyDescent="0.15">
      <c r="C33" s="115"/>
      <c r="D33" s="838"/>
    </row>
    <row r="34" spans="3:4" ht="20.25" customHeight="1" x14ac:dyDescent="0.15">
      <c r="C34" s="115"/>
      <c r="D34" s="838"/>
    </row>
    <row r="35" spans="3:4" ht="20.25" customHeight="1" x14ac:dyDescent="0.15">
      <c r="C35" s="115"/>
      <c r="D35" s="838"/>
    </row>
    <row r="36" spans="3:4" ht="20.25" customHeight="1" x14ac:dyDescent="0.15">
      <c r="C36" s="115"/>
      <c r="D36" s="838"/>
    </row>
    <row r="37" spans="3:4" ht="20.25" customHeight="1" x14ac:dyDescent="0.15">
      <c r="C37" s="115"/>
      <c r="D37" s="838"/>
    </row>
    <row r="38" spans="3:4" ht="20.25" customHeight="1" x14ac:dyDescent="0.15">
      <c r="C38" s="115"/>
      <c r="D38" s="838"/>
    </row>
    <row r="39" spans="3:4" ht="20.25" customHeight="1" x14ac:dyDescent="0.15">
      <c r="C39" s="115"/>
      <c r="D39" s="838"/>
    </row>
    <row r="40" spans="3:4" ht="20.25" customHeight="1" x14ac:dyDescent="0.15">
      <c r="C40" s="115"/>
      <c r="D40" s="838"/>
    </row>
    <row r="41" spans="3:4" ht="20.25" customHeight="1" x14ac:dyDescent="0.15">
      <c r="C41" s="115"/>
      <c r="D41" s="838"/>
    </row>
    <row r="42" spans="3:4" ht="20.25" customHeight="1" x14ac:dyDescent="0.15">
      <c r="C42" s="115"/>
      <c r="D42" s="838"/>
    </row>
    <row r="43" spans="3:4" ht="20.25" customHeight="1" x14ac:dyDescent="0.15">
      <c r="C43" s="115"/>
      <c r="D43" s="838"/>
    </row>
    <row r="44" spans="3:4" ht="20.25" customHeight="1" x14ac:dyDescent="0.15">
      <c r="C44" s="115"/>
      <c r="D44" s="838"/>
    </row>
    <row r="45" spans="3:4" ht="20.25" customHeight="1" x14ac:dyDescent="0.15">
      <c r="C45" s="115"/>
      <c r="D45" s="838"/>
    </row>
    <row r="46" spans="3:4" ht="20.25" customHeight="1" x14ac:dyDescent="0.15">
      <c r="C46" s="115"/>
      <c r="D46" s="838"/>
    </row>
    <row r="47" spans="3:4" ht="20.25" customHeight="1" x14ac:dyDescent="0.15">
      <c r="C47" s="115"/>
      <c r="D47" s="838"/>
    </row>
  </sheetData>
  <mergeCells count="18">
    <mergeCell ref="B3:C3"/>
    <mergeCell ref="D3:E3"/>
    <mergeCell ref="J3:K3"/>
    <mergeCell ref="H3:I3"/>
    <mergeCell ref="L3:M3"/>
    <mergeCell ref="F3:G3"/>
    <mergeCell ref="N3:O3"/>
    <mergeCell ref="P3:Q3"/>
    <mergeCell ref="R3:S3"/>
    <mergeCell ref="T3:U3"/>
    <mergeCell ref="V3:W3"/>
    <mergeCell ref="AH3:AI3"/>
    <mergeCell ref="AJ3:AK3"/>
    <mergeCell ref="X3:Y3"/>
    <mergeCell ref="Z3:AA3"/>
    <mergeCell ref="AB3:AC3"/>
    <mergeCell ref="AD3:AE3"/>
    <mergeCell ref="AF3:AG3"/>
  </mergeCells>
  <phoneticPr fontId="3"/>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tabColor rgb="FFFF0000"/>
    <pageSetUpPr fitToPage="1"/>
  </sheetPr>
  <dimension ref="A1:O1589"/>
  <sheetViews>
    <sheetView zoomScale="80" zoomScaleNormal="80" workbookViewId="0">
      <pane ySplit="8" topLeftCell="A1389" activePane="bottomLeft" state="frozen"/>
      <selection pane="bottomLeft" activeCell="C1412" sqref="C1412"/>
    </sheetView>
  </sheetViews>
  <sheetFormatPr defaultColWidth="9" defaultRowHeight="13.5" outlineLevelRow="1" x14ac:dyDescent="0.15"/>
  <cols>
    <col min="1" max="1" width="12.875" style="59" customWidth="1"/>
    <col min="2" max="2" width="15.5" customWidth="1"/>
    <col min="3" max="3" width="17.25" customWidth="1"/>
    <col min="4" max="4" width="13.5" style="1161" customWidth="1"/>
    <col min="5" max="5" width="6.125" style="725" customWidth="1"/>
    <col min="6" max="6" width="8" style="57" customWidth="1"/>
    <col min="7" max="7" width="14.25" style="1" customWidth="1"/>
    <col min="8" max="8" width="66.375" style="1" customWidth="1"/>
    <col min="9" max="9" width="25.375" style="740" customWidth="1"/>
    <col min="10" max="10" width="11.75" style="528" customWidth="1"/>
    <col min="11" max="11" width="11.75" style="555" customWidth="1"/>
    <col min="12" max="12" width="13.875" customWidth="1"/>
    <col min="13" max="14" width="12.625" hidden="1" customWidth="1"/>
    <col min="15" max="15" width="9" customWidth="1"/>
  </cols>
  <sheetData>
    <row r="1" spans="1:15" ht="31.5" customHeight="1" x14ac:dyDescent="0.2">
      <c r="D1" s="1135" t="s">
        <v>3201</v>
      </c>
    </row>
    <row r="2" spans="1:15" ht="16.5" hidden="1" customHeight="1" outlineLevel="1" x14ac:dyDescent="0.15">
      <c r="C2" s="1018" t="s">
        <v>2557</v>
      </c>
      <c r="D2" s="1136"/>
      <c r="F2" s="1078"/>
      <c r="G2" s="1079" t="s">
        <v>3362</v>
      </c>
    </row>
    <row r="3" spans="1:15" ht="16.5" hidden="1" customHeight="1" outlineLevel="1" x14ac:dyDescent="0.15">
      <c r="C3" s="1018" t="s">
        <v>2558</v>
      </c>
      <c r="D3" s="1136"/>
    </row>
    <row r="4" spans="1:15" ht="16.5" hidden="1" customHeight="1" outlineLevel="1" x14ac:dyDescent="0.15">
      <c r="C4" s="1018" t="s">
        <v>402</v>
      </c>
      <c r="D4" s="1137">
        <v>9246857</v>
      </c>
      <c r="F4" s="57" t="s">
        <v>3204</v>
      </c>
      <c r="I4" s="528"/>
    </row>
    <row r="5" spans="1:15" ht="16.5" hidden="1" customHeight="1" outlineLevel="1" x14ac:dyDescent="0.15">
      <c r="A5" s="824"/>
      <c r="C5" s="1018" t="s">
        <v>1740</v>
      </c>
      <c r="D5" s="1137">
        <v>9173225</v>
      </c>
      <c r="E5"/>
      <c r="F5"/>
      <c r="L5" s="2"/>
      <c r="O5">
        <v>797</v>
      </c>
    </row>
    <row r="6" spans="1:15" ht="16.5" hidden="1" customHeight="1" outlineLevel="1" x14ac:dyDescent="0.15">
      <c r="A6" s="824"/>
      <c r="C6" s="1018" t="s">
        <v>3199</v>
      </c>
      <c r="D6" s="1137">
        <v>10000</v>
      </c>
      <c r="E6"/>
      <c r="F6"/>
      <c r="L6" s="2"/>
    </row>
    <row r="7" spans="1:15" ht="16.5" hidden="1" customHeight="1" outlineLevel="1" x14ac:dyDescent="0.15">
      <c r="A7" s="825"/>
      <c r="C7" s="1018" t="s">
        <v>3200</v>
      </c>
      <c r="D7" s="1137">
        <v>0</v>
      </c>
      <c r="E7"/>
      <c r="F7"/>
      <c r="G7" s="801"/>
      <c r="H7" s="821"/>
      <c r="I7" s="801"/>
      <c r="L7" s="2"/>
    </row>
    <row r="8" spans="1:15" s="5" customFormat="1" ht="38.25" customHeight="1" collapsed="1" x14ac:dyDescent="0.15">
      <c r="A8" s="3" t="s">
        <v>2589</v>
      </c>
      <c r="C8" s="818" t="s">
        <v>2549</v>
      </c>
      <c r="D8" s="1138" t="s">
        <v>1762</v>
      </c>
      <c r="E8" s="3"/>
      <c r="F8" s="3" t="s">
        <v>2544</v>
      </c>
      <c r="G8" s="820"/>
      <c r="H8" s="819" t="s">
        <v>2550</v>
      </c>
      <c r="I8" s="822" t="s">
        <v>2551</v>
      </c>
      <c r="J8" s="823" t="s">
        <v>2552</v>
      </c>
      <c r="K8" s="823" t="s">
        <v>2553</v>
      </c>
      <c r="L8" s="823" t="s">
        <v>2554</v>
      </c>
      <c r="M8" s="835" t="s">
        <v>2556</v>
      </c>
      <c r="N8" s="4"/>
    </row>
    <row r="9" spans="1:15" ht="18" customHeight="1" thickBot="1" x14ac:dyDescent="0.2">
      <c r="A9" s="826"/>
      <c r="B9" s="6"/>
      <c r="C9" s="7">
        <v>40634</v>
      </c>
      <c r="D9" s="1139" t="s">
        <v>0</v>
      </c>
      <c r="E9" s="712"/>
      <c r="F9" s="8"/>
      <c r="G9" s="9"/>
      <c r="H9" s="10" t="s">
        <v>1</v>
      </c>
      <c r="I9" s="741"/>
      <c r="J9" s="518"/>
      <c r="K9" s="11" t="str">
        <f>IF(B9="","",N9)</f>
        <v/>
      </c>
      <c r="L9" s="11">
        <f t="shared" ref="L9:L72" si="0">IF(C9="","",N9)</f>
        <v>7450369</v>
      </c>
      <c r="M9" s="12"/>
      <c r="N9" s="12">
        <v>7450369</v>
      </c>
    </row>
    <row r="10" spans="1:15" ht="18" customHeight="1" thickTop="1" x14ac:dyDescent="0.15">
      <c r="A10" s="827"/>
      <c r="B10" s="13" t="s">
        <v>2</v>
      </c>
      <c r="C10" s="14">
        <v>40642</v>
      </c>
      <c r="D10" s="1140" t="s">
        <v>3</v>
      </c>
      <c r="E10" s="713"/>
      <c r="F10" s="15">
        <v>211</v>
      </c>
      <c r="G10" s="16" t="s">
        <v>4</v>
      </c>
      <c r="H10" s="17" t="s">
        <v>5</v>
      </c>
      <c r="I10" s="742"/>
      <c r="J10" s="519">
        <v>335000</v>
      </c>
      <c r="K10" s="18"/>
      <c r="L10" s="18">
        <f t="shared" si="0"/>
        <v>7115369</v>
      </c>
      <c r="M10" s="12">
        <f t="shared" ref="M10:M73" si="1">K10-J10</f>
        <v>-335000</v>
      </c>
      <c r="N10" s="12">
        <f t="shared" ref="N10:N73" si="2">N9+M10</f>
        <v>7115369</v>
      </c>
    </row>
    <row r="11" spans="1:15" ht="18" customHeight="1" x14ac:dyDescent="0.15">
      <c r="A11" s="827"/>
      <c r="B11" s="19" t="s">
        <v>6</v>
      </c>
      <c r="C11" s="20">
        <v>40648</v>
      </c>
      <c r="D11" s="1141" t="s">
        <v>7</v>
      </c>
      <c r="E11" s="108"/>
      <c r="F11" s="22">
        <v>231</v>
      </c>
      <c r="G11" s="16" t="s">
        <v>4</v>
      </c>
      <c r="H11" s="24" t="s">
        <v>9</v>
      </c>
      <c r="I11" s="743"/>
      <c r="J11" s="520">
        <v>420</v>
      </c>
      <c r="K11" s="25"/>
      <c r="L11" s="18">
        <f t="shared" si="0"/>
        <v>7114949</v>
      </c>
      <c r="M11" s="12">
        <f t="shared" si="1"/>
        <v>-420</v>
      </c>
      <c r="N11" s="12">
        <f t="shared" si="2"/>
        <v>7114949</v>
      </c>
    </row>
    <row r="12" spans="1:15" ht="18" customHeight="1" x14ac:dyDescent="0.15">
      <c r="A12" s="827"/>
      <c r="B12" s="26"/>
      <c r="C12" s="20">
        <v>40701</v>
      </c>
      <c r="D12" s="1141" t="s">
        <v>10</v>
      </c>
      <c r="E12" s="108"/>
      <c r="F12" s="22">
        <v>211</v>
      </c>
      <c r="G12" s="16" t="s">
        <v>4</v>
      </c>
      <c r="H12" s="24" t="s">
        <v>11</v>
      </c>
      <c r="I12" s="743"/>
      <c r="J12" s="520">
        <v>131215</v>
      </c>
      <c r="K12" s="25"/>
      <c r="L12" s="18">
        <f t="shared" si="0"/>
        <v>6983734</v>
      </c>
      <c r="M12" s="12">
        <f t="shared" si="1"/>
        <v>-131215</v>
      </c>
      <c r="N12" s="12">
        <f t="shared" si="2"/>
        <v>6983734</v>
      </c>
    </row>
    <row r="13" spans="1:15" ht="18" customHeight="1" x14ac:dyDescent="0.15">
      <c r="A13" s="827"/>
      <c r="B13" s="26"/>
      <c r="C13" s="20">
        <v>40701</v>
      </c>
      <c r="D13" s="1141" t="s">
        <v>3</v>
      </c>
      <c r="E13" s="108"/>
      <c r="F13" s="22">
        <v>211</v>
      </c>
      <c r="G13" s="16" t="s">
        <v>4</v>
      </c>
      <c r="H13" s="24" t="s">
        <v>12</v>
      </c>
      <c r="I13" s="743"/>
      <c r="J13" s="520">
        <v>500000</v>
      </c>
      <c r="K13" s="25"/>
      <c r="L13" s="18">
        <f t="shared" si="0"/>
        <v>6483734</v>
      </c>
      <c r="M13" s="12">
        <f t="shared" si="1"/>
        <v>-500000</v>
      </c>
      <c r="N13" s="12">
        <f t="shared" si="2"/>
        <v>6483734</v>
      </c>
    </row>
    <row r="14" spans="1:15" ht="18" customHeight="1" x14ac:dyDescent="0.15">
      <c r="A14" s="827"/>
      <c r="B14" s="26"/>
      <c r="C14" s="20">
        <v>40715</v>
      </c>
      <c r="D14" s="1141" t="s">
        <v>10</v>
      </c>
      <c r="E14" s="108"/>
      <c r="F14" s="22">
        <v>231</v>
      </c>
      <c r="G14" s="23" t="s">
        <v>13</v>
      </c>
      <c r="H14" s="24" t="s">
        <v>14</v>
      </c>
      <c r="I14" s="743"/>
      <c r="J14" s="520">
        <v>147820</v>
      </c>
      <c r="K14" s="25"/>
      <c r="L14" s="18">
        <f t="shared" si="0"/>
        <v>6335914</v>
      </c>
      <c r="M14" s="12">
        <f t="shared" si="1"/>
        <v>-147820</v>
      </c>
      <c r="N14" s="12">
        <f t="shared" si="2"/>
        <v>6335914</v>
      </c>
    </row>
    <row r="15" spans="1:15" ht="18" customHeight="1" x14ac:dyDescent="0.15">
      <c r="A15" s="827"/>
      <c r="B15" s="26"/>
      <c r="C15" s="20">
        <v>40771</v>
      </c>
      <c r="D15" s="1142" t="s">
        <v>15</v>
      </c>
      <c r="E15" s="108"/>
      <c r="F15" s="22">
        <v>161</v>
      </c>
      <c r="G15" s="23" t="s">
        <v>16</v>
      </c>
      <c r="H15" s="24" t="s">
        <v>17</v>
      </c>
      <c r="I15" s="743"/>
      <c r="J15" s="520"/>
      <c r="K15" s="25">
        <v>1323</v>
      </c>
      <c r="L15" s="18">
        <f t="shared" si="0"/>
        <v>6337237</v>
      </c>
      <c r="M15" s="12">
        <f t="shared" si="1"/>
        <v>1323</v>
      </c>
      <c r="N15" s="12">
        <f t="shared" si="2"/>
        <v>6337237</v>
      </c>
    </row>
    <row r="16" spans="1:15" ht="18" customHeight="1" x14ac:dyDescent="0.15">
      <c r="A16" s="827"/>
      <c r="B16" s="26"/>
      <c r="C16" s="20">
        <v>40780</v>
      </c>
      <c r="D16" s="1141" t="s">
        <v>18</v>
      </c>
      <c r="E16" s="108"/>
      <c r="F16" s="22">
        <v>231</v>
      </c>
      <c r="G16" s="23" t="s">
        <v>4</v>
      </c>
      <c r="H16" s="24" t="s">
        <v>19</v>
      </c>
      <c r="I16" s="743"/>
      <c r="J16" s="520">
        <v>500000</v>
      </c>
      <c r="K16" s="25"/>
      <c r="L16" s="18">
        <f t="shared" si="0"/>
        <v>5837237</v>
      </c>
      <c r="M16" s="12">
        <f t="shared" si="1"/>
        <v>-500000</v>
      </c>
      <c r="N16" s="12">
        <f t="shared" si="2"/>
        <v>5837237</v>
      </c>
    </row>
    <row r="17" spans="1:14" ht="18" customHeight="1" x14ac:dyDescent="0.15">
      <c r="A17" s="827"/>
      <c r="B17" s="26"/>
      <c r="C17" s="20">
        <v>40871</v>
      </c>
      <c r="D17" s="1141" t="s">
        <v>3</v>
      </c>
      <c r="E17" s="108"/>
      <c r="F17" s="22">
        <v>211</v>
      </c>
      <c r="G17" s="23" t="s">
        <v>4</v>
      </c>
      <c r="H17" s="24" t="s">
        <v>20</v>
      </c>
      <c r="I17" s="743"/>
      <c r="J17" s="520">
        <v>479480</v>
      </c>
      <c r="K17" s="25"/>
      <c r="L17" s="18">
        <f t="shared" si="0"/>
        <v>5357757</v>
      </c>
      <c r="M17" s="12">
        <f t="shared" si="1"/>
        <v>-479480</v>
      </c>
      <c r="N17" s="12">
        <f t="shared" si="2"/>
        <v>5357757</v>
      </c>
    </row>
    <row r="18" spans="1:14" ht="18" customHeight="1" x14ac:dyDescent="0.15">
      <c r="A18" s="827"/>
      <c r="B18" s="26"/>
      <c r="C18" s="20">
        <v>40887</v>
      </c>
      <c r="D18" s="1141" t="s">
        <v>21</v>
      </c>
      <c r="E18" s="108"/>
      <c r="F18" s="22">
        <v>221</v>
      </c>
      <c r="G18" s="23" t="s">
        <v>4</v>
      </c>
      <c r="H18" s="24" t="s">
        <v>22</v>
      </c>
      <c r="I18" s="743"/>
      <c r="J18" s="520">
        <v>1500000</v>
      </c>
      <c r="K18" s="25"/>
      <c r="L18" s="18">
        <f t="shared" si="0"/>
        <v>3857757</v>
      </c>
      <c r="M18" s="12">
        <f t="shared" si="1"/>
        <v>-1500000</v>
      </c>
      <c r="N18" s="12">
        <f t="shared" si="2"/>
        <v>3857757</v>
      </c>
    </row>
    <row r="19" spans="1:14" ht="18" customHeight="1" x14ac:dyDescent="0.15">
      <c r="A19" s="827"/>
      <c r="B19" s="26"/>
      <c r="C19" s="20">
        <v>40899</v>
      </c>
      <c r="D19" s="1142" t="s">
        <v>23</v>
      </c>
      <c r="E19" s="108"/>
      <c r="F19" s="22">
        <v>232</v>
      </c>
      <c r="G19" s="23" t="s">
        <v>4</v>
      </c>
      <c r="H19" s="24" t="s">
        <v>24</v>
      </c>
      <c r="I19" s="743"/>
      <c r="J19" s="520"/>
      <c r="K19" s="25">
        <v>155540</v>
      </c>
      <c r="L19" s="18">
        <f t="shared" si="0"/>
        <v>4013297</v>
      </c>
      <c r="M19" s="12">
        <f t="shared" si="1"/>
        <v>155540</v>
      </c>
      <c r="N19" s="12">
        <f t="shared" si="2"/>
        <v>4013297</v>
      </c>
    </row>
    <row r="20" spans="1:14" ht="18" customHeight="1" x14ac:dyDescent="0.15">
      <c r="A20" s="827"/>
      <c r="B20" s="26"/>
      <c r="C20" s="20">
        <v>40899</v>
      </c>
      <c r="D20" s="1141" t="s">
        <v>10</v>
      </c>
      <c r="E20" s="108"/>
      <c r="F20" s="22">
        <v>231</v>
      </c>
      <c r="G20" s="23" t="s">
        <v>13</v>
      </c>
      <c r="H20" s="24" t="s">
        <v>14</v>
      </c>
      <c r="I20" s="743"/>
      <c r="J20" s="520">
        <v>39020</v>
      </c>
      <c r="K20" s="25"/>
      <c r="L20" s="18">
        <f t="shared" si="0"/>
        <v>3974277</v>
      </c>
      <c r="M20" s="12">
        <f t="shared" si="1"/>
        <v>-39020</v>
      </c>
      <c r="N20" s="12">
        <f t="shared" si="2"/>
        <v>3974277</v>
      </c>
    </row>
    <row r="21" spans="1:14" ht="18" customHeight="1" x14ac:dyDescent="0.15">
      <c r="A21" s="827"/>
      <c r="B21" s="26"/>
      <c r="C21" s="20">
        <v>40589</v>
      </c>
      <c r="D21" s="1142" t="s">
        <v>25</v>
      </c>
      <c r="E21" s="108"/>
      <c r="F21" s="22">
        <v>131</v>
      </c>
      <c r="G21" s="23" t="s">
        <v>26</v>
      </c>
      <c r="H21" s="24" t="s">
        <v>27</v>
      </c>
      <c r="I21" s="743"/>
      <c r="J21" s="520"/>
      <c r="K21" s="25">
        <v>5000</v>
      </c>
      <c r="L21" s="18">
        <f t="shared" si="0"/>
        <v>3979277</v>
      </c>
      <c r="M21" s="12">
        <f t="shared" si="1"/>
        <v>5000</v>
      </c>
      <c r="N21" s="12">
        <f t="shared" si="2"/>
        <v>3979277</v>
      </c>
    </row>
    <row r="22" spans="1:14" ht="18" customHeight="1" x14ac:dyDescent="0.15">
      <c r="A22" s="827"/>
      <c r="B22" s="26"/>
      <c r="C22" s="20">
        <v>40595</v>
      </c>
      <c r="D22" s="1142" t="s">
        <v>15</v>
      </c>
      <c r="E22" s="108"/>
      <c r="F22" s="22">
        <v>161</v>
      </c>
      <c r="G22" s="23" t="s">
        <v>16</v>
      </c>
      <c r="H22" s="24" t="s">
        <v>17</v>
      </c>
      <c r="I22" s="743"/>
      <c r="J22" s="520"/>
      <c r="K22" s="25">
        <v>619</v>
      </c>
      <c r="L22" s="18">
        <f t="shared" si="0"/>
        <v>3979896</v>
      </c>
      <c r="M22" s="12">
        <f t="shared" si="1"/>
        <v>619</v>
      </c>
      <c r="N22" s="12">
        <f t="shared" si="2"/>
        <v>3979896</v>
      </c>
    </row>
    <row r="23" spans="1:14" ht="18" customHeight="1" x14ac:dyDescent="0.15">
      <c r="A23" s="827"/>
      <c r="B23" s="26"/>
      <c r="C23" s="20">
        <v>40597</v>
      </c>
      <c r="D23" s="1141" t="s">
        <v>3</v>
      </c>
      <c r="E23" s="108"/>
      <c r="F23" s="22">
        <v>211</v>
      </c>
      <c r="G23" s="23" t="s">
        <v>28</v>
      </c>
      <c r="H23" s="24" t="s">
        <v>29</v>
      </c>
      <c r="I23" s="743">
        <v>99580</v>
      </c>
      <c r="J23" s="520">
        <v>100000</v>
      </c>
      <c r="K23" s="25"/>
      <c r="L23" s="18">
        <f t="shared" si="0"/>
        <v>3879896</v>
      </c>
      <c r="M23" s="12">
        <f t="shared" si="1"/>
        <v>-100000</v>
      </c>
      <c r="N23" s="12">
        <f t="shared" si="2"/>
        <v>3879896</v>
      </c>
    </row>
    <row r="24" spans="1:14" ht="18" customHeight="1" x14ac:dyDescent="0.15">
      <c r="A24" s="827"/>
      <c r="B24" s="26"/>
      <c r="C24" s="20">
        <v>40631</v>
      </c>
      <c r="D24" s="1142" t="s">
        <v>23</v>
      </c>
      <c r="E24" s="108"/>
      <c r="F24" s="22">
        <v>212</v>
      </c>
      <c r="G24" s="23" t="s">
        <v>4</v>
      </c>
      <c r="H24" s="24" t="s">
        <v>30</v>
      </c>
      <c r="I24" s="743"/>
      <c r="J24" s="520"/>
      <c r="K24" s="25">
        <v>240100</v>
      </c>
      <c r="L24" s="18">
        <f t="shared" si="0"/>
        <v>4119996</v>
      </c>
      <c r="M24" s="12">
        <f t="shared" si="1"/>
        <v>240100</v>
      </c>
      <c r="N24" s="12">
        <f t="shared" si="2"/>
        <v>4119996</v>
      </c>
    </row>
    <row r="25" spans="1:14" ht="18" customHeight="1" x14ac:dyDescent="0.15">
      <c r="A25" s="827"/>
      <c r="B25" s="26"/>
      <c r="C25" s="20">
        <v>40632</v>
      </c>
      <c r="D25" s="1142" t="s">
        <v>31</v>
      </c>
      <c r="E25" s="108"/>
      <c r="F25" s="22">
        <v>111</v>
      </c>
      <c r="G25" s="23" t="s">
        <v>32</v>
      </c>
      <c r="H25" s="24" t="s">
        <v>33</v>
      </c>
      <c r="I25" s="743"/>
      <c r="J25" s="520"/>
      <c r="K25" s="25">
        <v>9600</v>
      </c>
      <c r="L25" s="18">
        <f t="shared" si="0"/>
        <v>4129596</v>
      </c>
      <c r="M25" s="12">
        <f t="shared" si="1"/>
        <v>9600</v>
      </c>
      <c r="N25" s="12">
        <f t="shared" si="2"/>
        <v>4129596</v>
      </c>
    </row>
    <row r="26" spans="1:14" ht="18" customHeight="1" x14ac:dyDescent="0.15">
      <c r="A26" s="827"/>
      <c r="B26" s="27"/>
      <c r="C26" s="28">
        <v>40632</v>
      </c>
      <c r="D26" s="1142" t="s">
        <v>34</v>
      </c>
      <c r="E26" s="108"/>
      <c r="F26" s="22">
        <v>111</v>
      </c>
      <c r="G26" s="23" t="s">
        <v>32</v>
      </c>
      <c r="H26" s="24" t="s">
        <v>35</v>
      </c>
      <c r="I26" s="743"/>
      <c r="J26" s="520"/>
      <c r="K26" s="25">
        <v>2400</v>
      </c>
      <c r="L26" s="18">
        <f t="shared" si="0"/>
        <v>4131996</v>
      </c>
      <c r="M26" s="12">
        <f t="shared" si="1"/>
        <v>2400</v>
      </c>
      <c r="N26" s="12">
        <f t="shared" si="2"/>
        <v>4131996</v>
      </c>
    </row>
    <row r="27" spans="1:14" ht="18" customHeight="1" x14ac:dyDescent="0.15">
      <c r="A27" s="827"/>
      <c r="B27" s="26"/>
      <c r="C27" s="20">
        <v>40633</v>
      </c>
      <c r="D27" s="1142" t="s">
        <v>36</v>
      </c>
      <c r="E27" s="108"/>
      <c r="F27" s="22">
        <v>121</v>
      </c>
      <c r="G27" s="23" t="s">
        <v>32</v>
      </c>
      <c r="H27" s="24" t="s">
        <v>37</v>
      </c>
      <c r="I27" s="743"/>
      <c r="J27" s="520"/>
      <c r="K27" s="25">
        <v>10000</v>
      </c>
      <c r="L27" s="18">
        <f t="shared" si="0"/>
        <v>4141996</v>
      </c>
      <c r="M27" s="12">
        <f t="shared" si="1"/>
        <v>10000</v>
      </c>
      <c r="N27" s="12">
        <f t="shared" si="2"/>
        <v>4141996</v>
      </c>
    </row>
    <row r="28" spans="1:14" ht="18" customHeight="1" x14ac:dyDescent="0.15">
      <c r="A28" s="827"/>
      <c r="B28" s="27"/>
      <c r="C28" s="28">
        <v>40633</v>
      </c>
      <c r="D28" s="1142" t="s">
        <v>34</v>
      </c>
      <c r="E28" s="108"/>
      <c r="F28" s="22">
        <v>121</v>
      </c>
      <c r="G28" s="23" t="s">
        <v>32</v>
      </c>
      <c r="H28" s="24" t="s">
        <v>38</v>
      </c>
      <c r="I28" s="743"/>
      <c r="J28" s="520"/>
      <c r="K28" s="25">
        <v>10000</v>
      </c>
      <c r="L28" s="18">
        <f t="shared" si="0"/>
        <v>4151996</v>
      </c>
      <c r="M28" s="12">
        <f t="shared" si="1"/>
        <v>10000</v>
      </c>
      <c r="N28" s="12">
        <f t="shared" si="2"/>
        <v>4151996</v>
      </c>
    </row>
    <row r="29" spans="1:14" ht="18" customHeight="1" x14ac:dyDescent="0.15">
      <c r="A29" s="827"/>
      <c r="B29" s="27"/>
      <c r="C29" s="28">
        <v>40633</v>
      </c>
      <c r="D29" s="1141" t="s">
        <v>39</v>
      </c>
      <c r="E29" s="108"/>
      <c r="F29" s="22">
        <v>231</v>
      </c>
      <c r="G29" s="23" t="s">
        <v>13</v>
      </c>
      <c r="H29" s="24" t="s">
        <v>40</v>
      </c>
      <c r="I29" s="743"/>
      <c r="J29" s="520">
        <v>2813</v>
      </c>
      <c r="K29" s="25"/>
      <c r="L29" s="18">
        <f t="shared" si="0"/>
        <v>4149183</v>
      </c>
      <c r="M29" s="12">
        <f t="shared" si="1"/>
        <v>-2813</v>
      </c>
      <c r="N29" s="12">
        <f t="shared" si="2"/>
        <v>4149183</v>
      </c>
    </row>
    <row r="30" spans="1:14" ht="18" customHeight="1" x14ac:dyDescent="0.15">
      <c r="A30" s="827"/>
      <c r="B30" s="26"/>
      <c r="C30" s="20">
        <v>40639</v>
      </c>
      <c r="D30" s="1142" t="s">
        <v>25</v>
      </c>
      <c r="E30" s="108"/>
      <c r="F30" s="22">
        <v>131</v>
      </c>
      <c r="G30" s="23" t="s">
        <v>41</v>
      </c>
      <c r="H30" s="24" t="s">
        <v>27</v>
      </c>
      <c r="I30" s="743"/>
      <c r="J30" s="520"/>
      <c r="K30" s="25">
        <v>20000</v>
      </c>
      <c r="L30" s="18">
        <f t="shared" si="0"/>
        <v>4169183</v>
      </c>
      <c r="M30" s="12">
        <f t="shared" si="1"/>
        <v>20000</v>
      </c>
      <c r="N30" s="12">
        <f t="shared" si="2"/>
        <v>4169183</v>
      </c>
    </row>
    <row r="31" spans="1:14" ht="18" customHeight="1" x14ac:dyDescent="0.15">
      <c r="A31" s="827"/>
      <c r="B31" s="26"/>
      <c r="C31" s="20">
        <v>40648</v>
      </c>
      <c r="D31" s="1141" t="s">
        <v>7</v>
      </c>
      <c r="E31" s="108"/>
      <c r="F31" s="22">
        <v>231</v>
      </c>
      <c r="G31" s="23" t="s">
        <v>16</v>
      </c>
      <c r="H31" s="24" t="s">
        <v>42</v>
      </c>
      <c r="I31" s="743"/>
      <c r="J31" s="520">
        <v>420</v>
      </c>
      <c r="K31" s="25"/>
      <c r="L31" s="18">
        <f t="shared" si="0"/>
        <v>4168763</v>
      </c>
      <c r="M31" s="12">
        <f t="shared" si="1"/>
        <v>-420</v>
      </c>
      <c r="N31" s="12">
        <f t="shared" si="2"/>
        <v>4168763</v>
      </c>
    </row>
    <row r="32" spans="1:14" ht="18" customHeight="1" x14ac:dyDescent="0.15">
      <c r="A32" s="827"/>
      <c r="B32" s="27"/>
      <c r="C32" s="28">
        <v>40648</v>
      </c>
      <c r="D32" s="1142" t="s">
        <v>25</v>
      </c>
      <c r="E32" s="108"/>
      <c r="F32" s="22">
        <v>131</v>
      </c>
      <c r="G32" s="23" t="s">
        <v>43</v>
      </c>
      <c r="H32" s="24" t="s">
        <v>44</v>
      </c>
      <c r="I32" s="743"/>
      <c r="J32" s="520"/>
      <c r="K32" s="25">
        <v>20000</v>
      </c>
      <c r="L32" s="18">
        <f t="shared" si="0"/>
        <v>4188763</v>
      </c>
      <c r="M32" s="12">
        <f t="shared" si="1"/>
        <v>20000</v>
      </c>
      <c r="N32" s="12">
        <f t="shared" si="2"/>
        <v>4188763</v>
      </c>
    </row>
    <row r="33" spans="1:14" ht="18" customHeight="1" x14ac:dyDescent="0.15">
      <c r="A33" s="827"/>
      <c r="B33" s="26"/>
      <c r="C33" s="20">
        <v>40654</v>
      </c>
      <c r="D33" s="1142" t="s">
        <v>25</v>
      </c>
      <c r="E33" s="108"/>
      <c r="F33" s="22">
        <v>131</v>
      </c>
      <c r="G33" s="23" t="s">
        <v>45</v>
      </c>
      <c r="H33" s="24" t="s">
        <v>46</v>
      </c>
      <c r="I33" s="743"/>
      <c r="J33" s="520"/>
      <c r="K33" s="25">
        <v>20000</v>
      </c>
      <c r="L33" s="18">
        <f t="shared" si="0"/>
        <v>4208763</v>
      </c>
      <c r="M33" s="12">
        <f t="shared" si="1"/>
        <v>20000</v>
      </c>
      <c r="N33" s="12">
        <f t="shared" si="2"/>
        <v>4208763</v>
      </c>
    </row>
    <row r="34" spans="1:14" ht="18" customHeight="1" x14ac:dyDescent="0.15">
      <c r="A34" s="827"/>
      <c r="B34" s="27"/>
      <c r="C34" s="28">
        <v>40654</v>
      </c>
      <c r="D34" s="1141" t="s">
        <v>7</v>
      </c>
      <c r="E34" s="108"/>
      <c r="F34" s="22">
        <v>231</v>
      </c>
      <c r="G34" s="23" t="s">
        <v>547</v>
      </c>
      <c r="H34" s="24" t="s">
        <v>47</v>
      </c>
      <c r="I34" s="743"/>
      <c r="J34" s="520">
        <v>525</v>
      </c>
      <c r="K34" s="25"/>
      <c r="L34" s="18">
        <f t="shared" si="0"/>
        <v>4208238</v>
      </c>
      <c r="M34" s="12">
        <f t="shared" si="1"/>
        <v>-525</v>
      </c>
      <c r="N34" s="12">
        <f t="shared" si="2"/>
        <v>4208238</v>
      </c>
    </row>
    <row r="35" spans="1:14" ht="18" customHeight="1" x14ac:dyDescent="0.15">
      <c r="A35" s="827"/>
      <c r="B35" s="26"/>
      <c r="C35" s="20">
        <v>40658</v>
      </c>
      <c r="D35" s="1142" t="s">
        <v>25</v>
      </c>
      <c r="E35" s="108"/>
      <c r="F35" s="22">
        <v>131</v>
      </c>
      <c r="G35" s="23" t="s">
        <v>28</v>
      </c>
      <c r="H35" s="24" t="s">
        <v>46</v>
      </c>
      <c r="I35" s="743"/>
      <c r="J35" s="520"/>
      <c r="K35" s="25">
        <v>10000</v>
      </c>
      <c r="L35" s="18">
        <f t="shared" si="0"/>
        <v>4218238</v>
      </c>
      <c r="M35" s="12">
        <f t="shared" si="1"/>
        <v>10000</v>
      </c>
      <c r="N35" s="12">
        <f t="shared" si="2"/>
        <v>4218238</v>
      </c>
    </row>
    <row r="36" spans="1:14" ht="18" customHeight="1" x14ac:dyDescent="0.15">
      <c r="A36" s="827"/>
      <c r="B36" s="26"/>
      <c r="C36" s="20">
        <v>40660</v>
      </c>
      <c r="D36" s="1142" t="s">
        <v>48</v>
      </c>
      <c r="E36" s="108"/>
      <c r="F36" s="22">
        <v>151</v>
      </c>
      <c r="G36" s="23" t="s">
        <v>26</v>
      </c>
      <c r="H36" s="24" t="s">
        <v>48</v>
      </c>
      <c r="I36" s="743"/>
      <c r="J36" s="520"/>
      <c r="K36" s="25">
        <v>100000</v>
      </c>
      <c r="L36" s="18">
        <f t="shared" si="0"/>
        <v>4318238</v>
      </c>
      <c r="M36" s="12">
        <f t="shared" si="1"/>
        <v>100000</v>
      </c>
      <c r="N36" s="12">
        <f t="shared" si="2"/>
        <v>4318238</v>
      </c>
    </row>
    <row r="37" spans="1:14" ht="18" customHeight="1" x14ac:dyDescent="0.15">
      <c r="A37" s="827"/>
      <c r="B37" s="26"/>
      <c r="C37" s="20">
        <v>40674</v>
      </c>
      <c r="D37" s="1142" t="s">
        <v>25</v>
      </c>
      <c r="E37" s="108"/>
      <c r="F37" s="22">
        <v>131</v>
      </c>
      <c r="G37" s="23" t="s">
        <v>49</v>
      </c>
      <c r="H37" s="24" t="s">
        <v>46</v>
      </c>
      <c r="I37" s="743"/>
      <c r="J37" s="520"/>
      <c r="K37" s="25">
        <v>90000</v>
      </c>
      <c r="L37" s="18">
        <f t="shared" si="0"/>
        <v>4408238</v>
      </c>
      <c r="M37" s="12">
        <f t="shared" si="1"/>
        <v>90000</v>
      </c>
      <c r="N37" s="12">
        <f t="shared" si="2"/>
        <v>4408238</v>
      </c>
    </row>
    <row r="38" spans="1:14" ht="18" customHeight="1" x14ac:dyDescent="0.15">
      <c r="A38" s="827"/>
      <c r="B38" s="27"/>
      <c r="C38" s="28">
        <v>40674</v>
      </c>
      <c r="D38" s="1141" t="s">
        <v>7</v>
      </c>
      <c r="E38" s="108"/>
      <c r="F38" s="22">
        <v>231</v>
      </c>
      <c r="G38" s="23" t="s">
        <v>13</v>
      </c>
      <c r="H38" s="24" t="s">
        <v>47</v>
      </c>
      <c r="I38" s="743"/>
      <c r="J38" s="520">
        <v>420</v>
      </c>
      <c r="K38" s="25"/>
      <c r="L38" s="18">
        <f t="shared" si="0"/>
        <v>4407818</v>
      </c>
      <c r="M38" s="12">
        <f t="shared" si="1"/>
        <v>-420</v>
      </c>
      <c r="N38" s="12">
        <f t="shared" si="2"/>
        <v>4407818</v>
      </c>
    </row>
    <row r="39" spans="1:14" ht="18" customHeight="1" x14ac:dyDescent="0.15">
      <c r="A39" s="827"/>
      <c r="B39" s="26"/>
      <c r="C39" s="20">
        <v>40688</v>
      </c>
      <c r="D39" s="1142" t="s">
        <v>23</v>
      </c>
      <c r="E39" s="108"/>
      <c r="F39" s="22">
        <v>212</v>
      </c>
      <c r="G39" s="23" t="s">
        <v>4</v>
      </c>
      <c r="H39" s="24" t="s">
        <v>30</v>
      </c>
      <c r="I39" s="743"/>
      <c r="J39" s="520"/>
      <c r="K39" s="25">
        <v>239380</v>
      </c>
      <c r="L39" s="18">
        <f t="shared" si="0"/>
        <v>4647198</v>
      </c>
      <c r="M39" s="12">
        <f t="shared" si="1"/>
        <v>239380</v>
      </c>
      <c r="N39" s="12">
        <f t="shared" si="2"/>
        <v>4647198</v>
      </c>
    </row>
    <row r="40" spans="1:14" ht="18" customHeight="1" x14ac:dyDescent="0.15">
      <c r="A40" s="827"/>
      <c r="B40" s="26"/>
      <c r="C40" s="20">
        <v>40694</v>
      </c>
      <c r="D40" s="1142" t="s">
        <v>25</v>
      </c>
      <c r="E40" s="108"/>
      <c r="F40" s="22">
        <v>131</v>
      </c>
      <c r="G40" s="23" t="s">
        <v>32</v>
      </c>
      <c r="H40" s="24" t="s">
        <v>46</v>
      </c>
      <c r="I40" s="743"/>
      <c r="J40" s="520"/>
      <c r="K40" s="25">
        <v>20000</v>
      </c>
      <c r="L40" s="18">
        <f t="shared" si="0"/>
        <v>4667198</v>
      </c>
      <c r="M40" s="12">
        <f t="shared" si="1"/>
        <v>20000</v>
      </c>
      <c r="N40" s="12">
        <f t="shared" si="2"/>
        <v>4667198</v>
      </c>
    </row>
    <row r="41" spans="1:14" ht="18" customHeight="1" x14ac:dyDescent="0.15">
      <c r="A41" s="827"/>
      <c r="B41" s="26"/>
      <c r="C41" s="20">
        <v>40718</v>
      </c>
      <c r="D41" s="1141" t="s">
        <v>51</v>
      </c>
      <c r="E41" s="108"/>
      <c r="F41" s="22">
        <v>251</v>
      </c>
      <c r="G41" s="23" t="s">
        <v>26</v>
      </c>
      <c r="H41" s="24" t="s">
        <v>52</v>
      </c>
      <c r="I41" s="743"/>
      <c r="J41" s="520">
        <v>100000</v>
      </c>
      <c r="K41" s="25"/>
      <c r="L41" s="18">
        <f t="shared" si="0"/>
        <v>4567198</v>
      </c>
      <c r="M41" s="12">
        <f t="shared" si="1"/>
        <v>-100000</v>
      </c>
      <c r="N41" s="12">
        <f t="shared" si="2"/>
        <v>4567198</v>
      </c>
    </row>
    <row r="42" spans="1:14" ht="18" customHeight="1" x14ac:dyDescent="0.15">
      <c r="A42" s="827"/>
      <c r="B42" s="26"/>
      <c r="C42" s="20">
        <v>40718</v>
      </c>
      <c r="D42" s="1141" t="s">
        <v>21</v>
      </c>
      <c r="E42" s="108"/>
      <c r="F42" s="22">
        <v>221</v>
      </c>
      <c r="G42" s="23" t="s">
        <v>548</v>
      </c>
      <c r="H42" s="24" t="s">
        <v>53</v>
      </c>
      <c r="I42" s="743"/>
      <c r="J42" s="520">
        <v>50000</v>
      </c>
      <c r="K42" s="25"/>
      <c r="L42" s="18">
        <f t="shared" si="0"/>
        <v>4517198</v>
      </c>
      <c r="M42" s="12">
        <f t="shared" si="1"/>
        <v>-50000</v>
      </c>
      <c r="N42" s="12">
        <f t="shared" si="2"/>
        <v>4517198</v>
      </c>
    </row>
    <row r="43" spans="1:14" ht="18" customHeight="1" x14ac:dyDescent="0.15">
      <c r="A43" s="827"/>
      <c r="B43" s="26"/>
      <c r="C43" s="20">
        <v>40718</v>
      </c>
      <c r="D43" s="1141" t="s">
        <v>21</v>
      </c>
      <c r="E43" s="108"/>
      <c r="F43" s="22">
        <v>221</v>
      </c>
      <c r="G43" s="23" t="s">
        <v>548</v>
      </c>
      <c r="H43" s="24" t="s">
        <v>54</v>
      </c>
      <c r="I43" s="743"/>
      <c r="J43" s="520">
        <v>40000</v>
      </c>
      <c r="K43" s="25"/>
      <c r="L43" s="18">
        <f t="shared" si="0"/>
        <v>4477198</v>
      </c>
      <c r="M43" s="12">
        <f t="shared" si="1"/>
        <v>-40000</v>
      </c>
      <c r="N43" s="12">
        <f t="shared" si="2"/>
        <v>4477198</v>
      </c>
    </row>
    <row r="44" spans="1:14" ht="18" customHeight="1" x14ac:dyDescent="0.15">
      <c r="A44" s="827"/>
      <c r="B44" s="26"/>
      <c r="C44" s="20">
        <v>40722</v>
      </c>
      <c r="D44" s="1142" t="s">
        <v>31</v>
      </c>
      <c r="E44" s="108"/>
      <c r="F44" s="22">
        <v>111</v>
      </c>
      <c r="G44" s="23" t="s">
        <v>55</v>
      </c>
      <c r="H44" s="24" t="s">
        <v>549</v>
      </c>
      <c r="I44" s="743" t="s">
        <v>550</v>
      </c>
      <c r="J44" s="520"/>
      <c r="K44" s="25">
        <v>22000</v>
      </c>
      <c r="L44" s="18">
        <f t="shared" si="0"/>
        <v>4499198</v>
      </c>
      <c r="M44" s="12">
        <f t="shared" si="1"/>
        <v>22000</v>
      </c>
      <c r="N44" s="12">
        <f t="shared" si="2"/>
        <v>4499198</v>
      </c>
    </row>
    <row r="45" spans="1:14" ht="18" customHeight="1" x14ac:dyDescent="0.15">
      <c r="A45" s="827"/>
      <c r="B45" s="27"/>
      <c r="C45" s="28">
        <v>40722</v>
      </c>
      <c r="D45" s="1142" t="s">
        <v>36</v>
      </c>
      <c r="E45" s="108"/>
      <c r="F45" s="22">
        <v>121</v>
      </c>
      <c r="G45" s="23" t="s">
        <v>55</v>
      </c>
      <c r="H45" s="24" t="s">
        <v>549</v>
      </c>
      <c r="I45" s="743"/>
      <c r="J45" s="520"/>
      <c r="K45" s="25">
        <v>10000</v>
      </c>
      <c r="L45" s="18">
        <f t="shared" si="0"/>
        <v>4509198</v>
      </c>
      <c r="M45" s="12">
        <f t="shared" si="1"/>
        <v>10000</v>
      </c>
      <c r="N45" s="12">
        <f t="shared" si="2"/>
        <v>4509198</v>
      </c>
    </row>
    <row r="46" spans="1:14" ht="18" customHeight="1" x14ac:dyDescent="0.15">
      <c r="A46" s="827"/>
      <c r="B46" s="107"/>
      <c r="C46" s="28">
        <v>40722</v>
      </c>
      <c r="D46" s="1142" t="s">
        <v>56</v>
      </c>
      <c r="E46" s="108"/>
      <c r="F46" s="22">
        <v>141</v>
      </c>
      <c r="G46" s="23" t="s">
        <v>55</v>
      </c>
      <c r="H46" s="24" t="s">
        <v>549</v>
      </c>
      <c r="I46" s="743"/>
      <c r="J46" s="520"/>
      <c r="K46" s="25">
        <v>10000</v>
      </c>
      <c r="L46" s="18">
        <f t="shared" si="0"/>
        <v>4519198</v>
      </c>
      <c r="M46" s="12">
        <f t="shared" si="1"/>
        <v>10000</v>
      </c>
      <c r="N46" s="12">
        <f t="shared" si="2"/>
        <v>4519198</v>
      </c>
    </row>
    <row r="47" spans="1:14" ht="18" customHeight="1" x14ac:dyDescent="0.15">
      <c r="A47" s="827"/>
      <c r="B47" s="26"/>
      <c r="C47" s="20">
        <v>40722</v>
      </c>
      <c r="D47" s="1142" t="s">
        <v>25</v>
      </c>
      <c r="E47" s="108"/>
      <c r="F47" s="22">
        <v>131</v>
      </c>
      <c r="G47" s="23" t="s">
        <v>55</v>
      </c>
      <c r="H47" s="24" t="s">
        <v>58</v>
      </c>
      <c r="I47" s="743"/>
      <c r="J47" s="520"/>
      <c r="K47" s="25">
        <v>30000</v>
      </c>
      <c r="L47" s="18">
        <f t="shared" si="0"/>
        <v>4549198</v>
      </c>
      <c r="M47" s="12">
        <f t="shared" si="1"/>
        <v>30000</v>
      </c>
      <c r="N47" s="12">
        <f t="shared" si="2"/>
        <v>4549198</v>
      </c>
    </row>
    <row r="48" spans="1:14" ht="18" customHeight="1" x14ac:dyDescent="0.15">
      <c r="A48" s="827"/>
      <c r="B48" s="27"/>
      <c r="C48" s="28">
        <v>40722</v>
      </c>
      <c r="D48" s="1142" t="s">
        <v>31</v>
      </c>
      <c r="E48" s="108"/>
      <c r="F48" s="22">
        <v>111</v>
      </c>
      <c r="G48" s="23" t="s">
        <v>59</v>
      </c>
      <c r="H48" s="24" t="s">
        <v>60</v>
      </c>
      <c r="I48" s="743"/>
      <c r="J48" s="520"/>
      <c r="K48" s="25">
        <v>42600</v>
      </c>
      <c r="L48" s="18">
        <f t="shared" si="0"/>
        <v>4591798</v>
      </c>
      <c r="M48" s="12">
        <f t="shared" si="1"/>
        <v>42600</v>
      </c>
      <c r="N48" s="12">
        <f t="shared" si="2"/>
        <v>4591798</v>
      </c>
    </row>
    <row r="49" spans="1:15" ht="18" customHeight="1" x14ac:dyDescent="0.15">
      <c r="A49" s="827"/>
      <c r="B49" s="27"/>
      <c r="C49" s="28">
        <v>40722</v>
      </c>
      <c r="D49" s="1142" t="s">
        <v>36</v>
      </c>
      <c r="E49" s="108"/>
      <c r="F49" s="22">
        <v>121</v>
      </c>
      <c r="G49" s="23" t="s">
        <v>59</v>
      </c>
      <c r="H49" s="24" t="s">
        <v>551</v>
      </c>
      <c r="I49" s="743"/>
      <c r="J49" s="520"/>
      <c r="K49" s="25">
        <v>10000</v>
      </c>
      <c r="L49" s="18">
        <f t="shared" si="0"/>
        <v>4601798</v>
      </c>
      <c r="M49" s="12">
        <f t="shared" si="1"/>
        <v>10000</v>
      </c>
      <c r="N49" s="12">
        <f t="shared" si="2"/>
        <v>4601798</v>
      </c>
    </row>
    <row r="50" spans="1:15" ht="18" customHeight="1" x14ac:dyDescent="0.15">
      <c r="A50" s="827"/>
      <c r="B50" s="27"/>
      <c r="C50" s="28">
        <v>40722</v>
      </c>
      <c r="D50" s="1142" t="s">
        <v>62</v>
      </c>
      <c r="E50" s="108"/>
      <c r="F50" s="22">
        <v>141</v>
      </c>
      <c r="G50" s="23" t="s">
        <v>59</v>
      </c>
      <c r="H50" s="24" t="s">
        <v>551</v>
      </c>
      <c r="I50" s="743"/>
      <c r="J50" s="520"/>
      <c r="K50" s="25">
        <v>10000</v>
      </c>
      <c r="L50" s="18">
        <f t="shared" si="0"/>
        <v>4611798</v>
      </c>
      <c r="M50" s="12">
        <f t="shared" si="1"/>
        <v>10000</v>
      </c>
      <c r="N50" s="12">
        <f t="shared" si="2"/>
        <v>4611798</v>
      </c>
    </row>
    <row r="51" spans="1:15" ht="18" customHeight="1" x14ac:dyDescent="0.15">
      <c r="A51" s="827"/>
      <c r="B51" s="26"/>
      <c r="C51" s="20">
        <v>40730</v>
      </c>
      <c r="D51" s="1141" t="s">
        <v>21</v>
      </c>
      <c r="E51" s="108"/>
      <c r="F51" s="22">
        <v>221</v>
      </c>
      <c r="G51" s="23" t="s">
        <v>552</v>
      </c>
      <c r="H51" s="24" t="s">
        <v>63</v>
      </c>
      <c r="I51" s="743"/>
      <c r="J51" s="520">
        <v>300000</v>
      </c>
      <c r="K51" s="25"/>
      <c r="L51" s="18">
        <f t="shared" si="0"/>
        <v>4311798</v>
      </c>
      <c r="M51" s="12">
        <f t="shared" si="1"/>
        <v>-300000</v>
      </c>
      <c r="N51" s="12">
        <f t="shared" si="2"/>
        <v>4311798</v>
      </c>
    </row>
    <row r="52" spans="1:15" ht="18" customHeight="1" x14ac:dyDescent="0.15">
      <c r="A52" s="827"/>
      <c r="B52" s="26"/>
      <c r="C52" s="20">
        <v>40737</v>
      </c>
      <c r="D52" s="1142" t="s">
        <v>25</v>
      </c>
      <c r="E52" s="108"/>
      <c r="F52" s="22">
        <v>131</v>
      </c>
      <c r="G52" s="23" t="s">
        <v>64</v>
      </c>
      <c r="H52" s="24" t="s">
        <v>58</v>
      </c>
      <c r="I52" s="743"/>
      <c r="J52" s="520"/>
      <c r="K52" s="25">
        <v>140000</v>
      </c>
      <c r="L52" s="18">
        <f t="shared" si="0"/>
        <v>4451798</v>
      </c>
      <c r="M52" s="12">
        <f t="shared" si="1"/>
        <v>140000</v>
      </c>
      <c r="N52" s="12">
        <f t="shared" si="2"/>
        <v>4451798</v>
      </c>
    </row>
    <row r="53" spans="1:15" ht="18" customHeight="1" x14ac:dyDescent="0.15">
      <c r="A53" s="827"/>
      <c r="B53" s="26"/>
      <c r="C53" s="20">
        <v>40752</v>
      </c>
      <c r="D53" s="1141" t="s">
        <v>3</v>
      </c>
      <c r="E53" s="108"/>
      <c r="F53" s="22">
        <v>211</v>
      </c>
      <c r="G53" s="23" t="s">
        <v>4</v>
      </c>
      <c r="H53" s="24" t="s">
        <v>65</v>
      </c>
      <c r="I53" s="743"/>
      <c r="J53" s="520">
        <v>320000</v>
      </c>
      <c r="K53" s="25"/>
      <c r="L53" s="18">
        <f t="shared" si="0"/>
        <v>4131798</v>
      </c>
      <c r="M53" s="12">
        <f t="shared" si="1"/>
        <v>-320000</v>
      </c>
      <c r="N53" s="12">
        <f t="shared" si="2"/>
        <v>4131798</v>
      </c>
      <c r="O53" t="b">
        <f>NSF収支帳簿!H987=O44+O47+O48+O51-N45-N46-N49-N50</f>
        <v>0</v>
      </c>
    </row>
    <row r="54" spans="1:15" ht="18" customHeight="1" x14ac:dyDescent="0.15">
      <c r="A54" s="827"/>
      <c r="B54" s="26"/>
      <c r="C54" s="20">
        <v>40777</v>
      </c>
      <c r="D54" s="1142" t="s">
        <v>15</v>
      </c>
      <c r="E54" s="108"/>
      <c r="F54" s="22">
        <v>161</v>
      </c>
      <c r="G54" s="23" t="s">
        <v>16</v>
      </c>
      <c r="H54" s="24" t="s">
        <v>17</v>
      </c>
      <c r="I54" s="743"/>
      <c r="J54" s="520"/>
      <c r="K54" s="25">
        <v>426</v>
      </c>
      <c r="L54" s="18">
        <f t="shared" si="0"/>
        <v>4132224</v>
      </c>
      <c r="M54" s="12">
        <f t="shared" si="1"/>
        <v>426</v>
      </c>
      <c r="N54" s="12">
        <f t="shared" si="2"/>
        <v>4132224</v>
      </c>
    </row>
    <row r="55" spans="1:15" ht="18" customHeight="1" x14ac:dyDescent="0.15">
      <c r="A55" s="827"/>
      <c r="B55" s="26"/>
      <c r="C55" s="20">
        <v>40784</v>
      </c>
      <c r="D55" s="1142" t="s">
        <v>31</v>
      </c>
      <c r="E55" s="108"/>
      <c r="F55" s="22">
        <v>111</v>
      </c>
      <c r="G55" s="23" t="s">
        <v>66</v>
      </c>
      <c r="H55" s="24" t="s">
        <v>67</v>
      </c>
      <c r="I55" s="743"/>
      <c r="J55" s="520"/>
      <c r="K55" s="25">
        <v>40200</v>
      </c>
      <c r="L55" s="18">
        <f t="shared" si="0"/>
        <v>4172424</v>
      </c>
      <c r="M55" s="12">
        <f t="shared" si="1"/>
        <v>40200</v>
      </c>
      <c r="N55" s="12">
        <f t="shared" si="2"/>
        <v>4172424</v>
      </c>
    </row>
    <row r="56" spans="1:15" ht="18" customHeight="1" x14ac:dyDescent="0.15">
      <c r="A56" s="827"/>
      <c r="B56" s="27"/>
      <c r="C56" s="28">
        <v>40784</v>
      </c>
      <c r="D56" s="1142" t="s">
        <v>36</v>
      </c>
      <c r="E56" s="108"/>
      <c r="F56" s="22">
        <v>121</v>
      </c>
      <c r="G56" s="23" t="s">
        <v>66</v>
      </c>
      <c r="H56" s="24" t="s">
        <v>67</v>
      </c>
      <c r="I56" s="743"/>
      <c r="J56" s="520"/>
      <c r="K56" s="25">
        <v>10000</v>
      </c>
      <c r="L56" s="18">
        <f t="shared" si="0"/>
        <v>4182424</v>
      </c>
      <c r="M56" s="12">
        <f t="shared" si="1"/>
        <v>10000</v>
      </c>
      <c r="N56" s="12">
        <f t="shared" si="2"/>
        <v>4182424</v>
      </c>
    </row>
    <row r="57" spans="1:15" ht="18" customHeight="1" x14ac:dyDescent="0.15">
      <c r="A57" s="827"/>
      <c r="B57" s="27"/>
      <c r="C57" s="28">
        <v>40784</v>
      </c>
      <c r="D57" s="1142" t="s">
        <v>62</v>
      </c>
      <c r="E57" s="108"/>
      <c r="F57" s="22">
        <v>141</v>
      </c>
      <c r="G57" s="23" t="s">
        <v>66</v>
      </c>
      <c r="H57" s="24" t="s">
        <v>67</v>
      </c>
      <c r="I57" s="743"/>
      <c r="J57" s="520"/>
      <c r="K57" s="25">
        <v>10000</v>
      </c>
      <c r="L57" s="18">
        <f t="shared" si="0"/>
        <v>4192424</v>
      </c>
      <c r="M57" s="12">
        <f t="shared" si="1"/>
        <v>10000</v>
      </c>
      <c r="N57" s="12">
        <f t="shared" si="2"/>
        <v>4192424</v>
      </c>
    </row>
    <row r="58" spans="1:15" ht="18" customHeight="1" x14ac:dyDescent="0.15">
      <c r="A58" s="827"/>
      <c r="B58" s="26"/>
      <c r="C58" s="20">
        <v>40808</v>
      </c>
      <c r="D58" s="1142" t="s">
        <v>31</v>
      </c>
      <c r="E58" s="108"/>
      <c r="F58" s="22">
        <v>111</v>
      </c>
      <c r="G58" s="23" t="s">
        <v>32</v>
      </c>
      <c r="H58" s="24" t="s">
        <v>68</v>
      </c>
      <c r="I58" s="743"/>
      <c r="J58" s="520"/>
      <c r="K58" s="25">
        <v>9600</v>
      </c>
      <c r="L58" s="18">
        <f t="shared" si="0"/>
        <v>4202024</v>
      </c>
      <c r="M58" s="12">
        <f t="shared" si="1"/>
        <v>9600</v>
      </c>
      <c r="N58" s="12">
        <f t="shared" si="2"/>
        <v>4202024</v>
      </c>
    </row>
    <row r="59" spans="1:15" ht="18" customHeight="1" x14ac:dyDescent="0.15">
      <c r="A59" s="827"/>
      <c r="B59" s="27"/>
      <c r="C59" s="28">
        <v>40808</v>
      </c>
      <c r="D59" s="1142" t="s">
        <v>62</v>
      </c>
      <c r="E59" s="108"/>
      <c r="F59" s="22">
        <v>141</v>
      </c>
      <c r="G59" s="23" t="s">
        <v>32</v>
      </c>
      <c r="H59" s="24" t="s">
        <v>68</v>
      </c>
      <c r="I59" s="743"/>
      <c r="J59" s="520"/>
      <c r="K59" s="25">
        <v>30000</v>
      </c>
      <c r="L59" s="18">
        <f t="shared" si="0"/>
        <v>4232024</v>
      </c>
      <c r="M59" s="12">
        <f t="shared" si="1"/>
        <v>30000</v>
      </c>
      <c r="N59" s="12">
        <f t="shared" si="2"/>
        <v>4232024</v>
      </c>
    </row>
    <row r="60" spans="1:15" ht="18" customHeight="1" x14ac:dyDescent="0.15">
      <c r="A60" s="827"/>
      <c r="B60" s="26"/>
      <c r="C60" s="20">
        <v>40815</v>
      </c>
      <c r="D60" s="1142" t="s">
        <v>31</v>
      </c>
      <c r="E60" s="108"/>
      <c r="F60" s="22">
        <v>111</v>
      </c>
      <c r="G60" s="23" t="s">
        <v>69</v>
      </c>
      <c r="H60" s="24" t="s">
        <v>70</v>
      </c>
      <c r="I60" s="743"/>
      <c r="J60" s="520"/>
      <c r="K60" s="25">
        <v>30000</v>
      </c>
      <c r="L60" s="18">
        <f t="shared" si="0"/>
        <v>4262024</v>
      </c>
      <c r="M60" s="12">
        <f t="shared" si="1"/>
        <v>30000</v>
      </c>
      <c r="N60" s="12">
        <f t="shared" si="2"/>
        <v>4262024</v>
      </c>
    </row>
    <row r="61" spans="1:15" ht="18" customHeight="1" x14ac:dyDescent="0.15">
      <c r="A61" s="827"/>
      <c r="B61" s="27"/>
      <c r="C61" s="28">
        <v>40815</v>
      </c>
      <c r="D61" s="1143" t="s">
        <v>8</v>
      </c>
      <c r="E61" s="714"/>
      <c r="F61" s="22">
        <v>111</v>
      </c>
      <c r="G61" s="23" t="s">
        <v>69</v>
      </c>
      <c r="H61" s="24" t="s">
        <v>71</v>
      </c>
      <c r="I61" s="743"/>
      <c r="J61" s="520"/>
      <c r="K61" s="25">
        <v>8600</v>
      </c>
      <c r="L61" s="18">
        <f t="shared" si="0"/>
        <v>4270624</v>
      </c>
      <c r="M61" s="12">
        <f t="shared" si="1"/>
        <v>8600</v>
      </c>
      <c r="N61" s="12">
        <f t="shared" si="2"/>
        <v>4270624</v>
      </c>
    </row>
    <row r="62" spans="1:15" ht="18" customHeight="1" x14ac:dyDescent="0.15">
      <c r="A62" s="827"/>
      <c r="B62" s="27"/>
      <c r="C62" s="28">
        <v>40815</v>
      </c>
      <c r="D62" s="1142" t="s">
        <v>36</v>
      </c>
      <c r="E62" s="108"/>
      <c r="F62" s="22">
        <v>121</v>
      </c>
      <c r="G62" s="23" t="s">
        <v>69</v>
      </c>
      <c r="H62" s="24" t="s">
        <v>72</v>
      </c>
      <c r="I62" s="743"/>
      <c r="J62" s="520"/>
      <c r="K62" s="25">
        <v>10000</v>
      </c>
      <c r="L62" s="18">
        <f t="shared" si="0"/>
        <v>4280624</v>
      </c>
      <c r="M62" s="12">
        <f t="shared" si="1"/>
        <v>10000</v>
      </c>
      <c r="N62" s="12">
        <f t="shared" si="2"/>
        <v>4280624</v>
      </c>
    </row>
    <row r="63" spans="1:15" ht="18" customHeight="1" x14ac:dyDescent="0.15">
      <c r="A63" s="827"/>
      <c r="B63" s="27"/>
      <c r="C63" s="28">
        <v>40815</v>
      </c>
      <c r="D63" s="1142" t="s">
        <v>62</v>
      </c>
      <c r="E63" s="108"/>
      <c r="F63" s="22">
        <v>141</v>
      </c>
      <c r="G63" s="23" t="s">
        <v>69</v>
      </c>
      <c r="H63" s="24" t="s">
        <v>72</v>
      </c>
      <c r="I63" s="743"/>
      <c r="J63" s="520"/>
      <c r="K63" s="25">
        <v>30000</v>
      </c>
      <c r="L63" s="18">
        <f t="shared" si="0"/>
        <v>4310624</v>
      </c>
      <c r="M63" s="12">
        <f t="shared" si="1"/>
        <v>30000</v>
      </c>
      <c r="N63" s="12">
        <f t="shared" si="2"/>
        <v>4310624</v>
      </c>
    </row>
    <row r="64" spans="1:15" ht="18" customHeight="1" x14ac:dyDescent="0.15">
      <c r="A64" s="827"/>
      <c r="B64" s="27"/>
      <c r="C64" s="28">
        <v>40815</v>
      </c>
      <c r="D64" s="1141" t="s">
        <v>7</v>
      </c>
      <c r="E64" s="108"/>
      <c r="F64" s="22">
        <v>231</v>
      </c>
      <c r="G64" s="23" t="s">
        <v>13</v>
      </c>
      <c r="H64" s="24" t="s">
        <v>47</v>
      </c>
      <c r="I64" s="743"/>
      <c r="J64" s="520">
        <v>420</v>
      </c>
      <c r="K64" s="25"/>
      <c r="L64" s="18">
        <f t="shared" si="0"/>
        <v>4310204</v>
      </c>
      <c r="M64" s="12">
        <f t="shared" si="1"/>
        <v>-420</v>
      </c>
      <c r="N64" s="12">
        <f t="shared" si="2"/>
        <v>4310204</v>
      </c>
    </row>
    <row r="65" spans="1:14" ht="18" customHeight="1" x14ac:dyDescent="0.15">
      <c r="A65" s="827"/>
      <c r="B65" s="26"/>
      <c r="C65" s="20">
        <v>40829</v>
      </c>
      <c r="D65" s="1142" t="s">
        <v>31</v>
      </c>
      <c r="E65" s="108"/>
      <c r="F65" s="22">
        <v>111</v>
      </c>
      <c r="G65" s="23" t="s">
        <v>73</v>
      </c>
      <c r="H65" s="24" t="s">
        <v>74</v>
      </c>
      <c r="I65" s="743"/>
      <c r="J65" s="520"/>
      <c r="K65" s="25">
        <v>59000</v>
      </c>
      <c r="L65" s="18">
        <f t="shared" si="0"/>
        <v>4369204</v>
      </c>
      <c r="M65" s="12">
        <f t="shared" si="1"/>
        <v>59000</v>
      </c>
      <c r="N65" s="12">
        <f t="shared" si="2"/>
        <v>4369204</v>
      </c>
    </row>
    <row r="66" spans="1:14" ht="18" customHeight="1" x14ac:dyDescent="0.15">
      <c r="A66" s="827"/>
      <c r="B66" s="27"/>
      <c r="C66" s="28">
        <v>40829</v>
      </c>
      <c r="D66" s="1142" t="s">
        <v>36</v>
      </c>
      <c r="E66" s="108"/>
      <c r="F66" s="22">
        <v>121</v>
      </c>
      <c r="G66" s="23" t="s">
        <v>73</v>
      </c>
      <c r="H66" s="24" t="s">
        <v>553</v>
      </c>
      <c r="I66" s="743"/>
      <c r="J66" s="520"/>
      <c r="K66" s="25">
        <v>10000</v>
      </c>
      <c r="L66" s="18">
        <f t="shared" si="0"/>
        <v>4379204</v>
      </c>
      <c r="M66" s="12">
        <f t="shared" si="1"/>
        <v>10000</v>
      </c>
      <c r="N66" s="12">
        <f t="shared" si="2"/>
        <v>4379204</v>
      </c>
    </row>
    <row r="67" spans="1:14" ht="18" customHeight="1" x14ac:dyDescent="0.15">
      <c r="A67" s="827"/>
      <c r="B67" s="27"/>
      <c r="C67" s="28">
        <v>40829</v>
      </c>
      <c r="D67" s="1142" t="s">
        <v>62</v>
      </c>
      <c r="E67" s="108"/>
      <c r="F67" s="22">
        <v>141</v>
      </c>
      <c r="G67" s="23" t="s">
        <v>73</v>
      </c>
      <c r="H67" s="24" t="s">
        <v>554</v>
      </c>
      <c r="I67" s="743"/>
      <c r="J67" s="520"/>
      <c r="K67" s="25">
        <v>30000</v>
      </c>
      <c r="L67" s="18">
        <f t="shared" si="0"/>
        <v>4409204</v>
      </c>
      <c r="M67" s="12">
        <f t="shared" si="1"/>
        <v>30000</v>
      </c>
      <c r="N67" s="12">
        <f t="shared" si="2"/>
        <v>4409204</v>
      </c>
    </row>
    <row r="68" spans="1:14" ht="18" customHeight="1" x14ac:dyDescent="0.15">
      <c r="A68" s="827"/>
      <c r="B68" s="27"/>
      <c r="C68" s="28">
        <v>40829</v>
      </c>
      <c r="D68" s="1142" t="s">
        <v>31</v>
      </c>
      <c r="E68" s="108"/>
      <c r="F68" s="22">
        <v>111</v>
      </c>
      <c r="G68" s="23" t="s">
        <v>73</v>
      </c>
      <c r="H68" s="24" t="s">
        <v>75</v>
      </c>
      <c r="I68" s="743"/>
      <c r="J68" s="520"/>
      <c r="K68" s="25">
        <v>10400</v>
      </c>
      <c r="L68" s="18">
        <f t="shared" si="0"/>
        <v>4419604</v>
      </c>
      <c r="M68" s="12">
        <f t="shared" si="1"/>
        <v>10400</v>
      </c>
      <c r="N68" s="12">
        <f t="shared" si="2"/>
        <v>4419604</v>
      </c>
    </row>
    <row r="69" spans="1:14" ht="18" customHeight="1" x14ac:dyDescent="0.15">
      <c r="A69" s="827"/>
      <c r="B69" s="27"/>
      <c r="C69" s="28">
        <v>40829</v>
      </c>
      <c r="D69" s="1142" t="s">
        <v>36</v>
      </c>
      <c r="E69" s="108"/>
      <c r="F69" s="22">
        <v>121</v>
      </c>
      <c r="G69" s="23" t="s">
        <v>73</v>
      </c>
      <c r="H69" s="24" t="s">
        <v>555</v>
      </c>
      <c r="I69" s="743"/>
      <c r="J69" s="520"/>
      <c r="K69" s="25">
        <v>10000</v>
      </c>
      <c r="L69" s="18">
        <f t="shared" si="0"/>
        <v>4429604</v>
      </c>
      <c r="M69" s="12">
        <f t="shared" si="1"/>
        <v>10000</v>
      </c>
      <c r="N69" s="12">
        <f t="shared" si="2"/>
        <v>4429604</v>
      </c>
    </row>
    <row r="70" spans="1:14" ht="18" customHeight="1" x14ac:dyDescent="0.15">
      <c r="A70" s="827"/>
      <c r="B70" s="27"/>
      <c r="C70" s="28">
        <v>40829</v>
      </c>
      <c r="D70" s="1142" t="s">
        <v>62</v>
      </c>
      <c r="E70" s="108"/>
      <c r="F70" s="22">
        <v>141</v>
      </c>
      <c r="G70" s="23" t="s">
        <v>73</v>
      </c>
      <c r="H70" s="24" t="s">
        <v>556</v>
      </c>
      <c r="I70" s="743"/>
      <c r="J70" s="520"/>
      <c r="K70" s="25">
        <v>10000</v>
      </c>
      <c r="L70" s="18">
        <f t="shared" si="0"/>
        <v>4439604</v>
      </c>
      <c r="M70" s="12">
        <f t="shared" si="1"/>
        <v>10000</v>
      </c>
      <c r="N70" s="12">
        <f t="shared" si="2"/>
        <v>4439604</v>
      </c>
    </row>
    <row r="71" spans="1:14" ht="18" customHeight="1" x14ac:dyDescent="0.15">
      <c r="A71" s="827"/>
      <c r="B71" s="27"/>
      <c r="C71" s="28">
        <v>40829</v>
      </c>
      <c r="D71" s="1142" t="s">
        <v>76</v>
      </c>
      <c r="E71" s="108"/>
      <c r="F71" s="22">
        <v>111</v>
      </c>
      <c r="G71" s="23" t="s">
        <v>77</v>
      </c>
      <c r="H71" s="24" t="s">
        <v>78</v>
      </c>
      <c r="I71" s="743"/>
      <c r="J71" s="520"/>
      <c r="K71" s="25">
        <v>94000</v>
      </c>
      <c r="L71" s="18">
        <f t="shared" si="0"/>
        <v>4533604</v>
      </c>
      <c r="M71" s="12">
        <f t="shared" si="1"/>
        <v>94000</v>
      </c>
      <c r="N71" s="12">
        <f t="shared" si="2"/>
        <v>4533604</v>
      </c>
    </row>
    <row r="72" spans="1:14" ht="18" customHeight="1" x14ac:dyDescent="0.15">
      <c r="A72" s="827"/>
      <c r="B72" s="27"/>
      <c r="C72" s="28">
        <v>40829</v>
      </c>
      <c r="D72" s="1142" t="s">
        <v>79</v>
      </c>
      <c r="E72" s="108"/>
      <c r="F72" s="22">
        <v>121</v>
      </c>
      <c r="G72" s="23" t="s">
        <v>77</v>
      </c>
      <c r="H72" s="24" t="s">
        <v>78</v>
      </c>
      <c r="I72" s="743"/>
      <c r="J72" s="520"/>
      <c r="K72" s="25">
        <v>10000</v>
      </c>
      <c r="L72" s="18">
        <f t="shared" si="0"/>
        <v>4543604</v>
      </c>
      <c r="M72" s="12">
        <f t="shared" si="1"/>
        <v>10000</v>
      </c>
      <c r="N72" s="12">
        <f t="shared" si="2"/>
        <v>4543604</v>
      </c>
    </row>
    <row r="73" spans="1:14" ht="18" customHeight="1" x14ac:dyDescent="0.15">
      <c r="A73" s="827"/>
      <c r="B73" s="27"/>
      <c r="C73" s="28">
        <v>40829</v>
      </c>
      <c r="D73" s="1142" t="s">
        <v>62</v>
      </c>
      <c r="E73" s="108"/>
      <c r="F73" s="22">
        <v>141</v>
      </c>
      <c r="G73" s="23" t="s">
        <v>77</v>
      </c>
      <c r="H73" s="24" t="s">
        <v>78</v>
      </c>
      <c r="I73" s="743"/>
      <c r="J73" s="520"/>
      <c r="K73" s="25">
        <v>30000</v>
      </c>
      <c r="L73" s="18">
        <f t="shared" ref="L73:L136" si="3">IF(C73="","",N73)</f>
        <v>4573604</v>
      </c>
      <c r="M73" s="12">
        <f t="shared" si="1"/>
        <v>30000</v>
      </c>
      <c r="N73" s="12">
        <f t="shared" si="2"/>
        <v>4573604</v>
      </c>
    </row>
    <row r="74" spans="1:14" ht="18" customHeight="1" x14ac:dyDescent="0.15">
      <c r="A74" s="827"/>
      <c r="B74" s="27"/>
      <c r="C74" s="28">
        <v>40829</v>
      </c>
      <c r="D74" s="1142" t="s">
        <v>31</v>
      </c>
      <c r="E74" s="108"/>
      <c r="F74" s="22">
        <v>111</v>
      </c>
      <c r="G74" s="23" t="s">
        <v>73</v>
      </c>
      <c r="H74" s="24" t="s">
        <v>81</v>
      </c>
      <c r="I74" s="743"/>
      <c r="J74" s="520"/>
      <c r="K74" s="25">
        <v>25600</v>
      </c>
      <c r="L74" s="18">
        <f t="shared" si="3"/>
        <v>4599204</v>
      </c>
      <c r="M74" s="12">
        <f t="shared" ref="M74:M137" si="4">K74-J74</f>
        <v>25600</v>
      </c>
      <c r="N74" s="12">
        <f t="shared" ref="N74:N137" si="5">N73+M74</f>
        <v>4599204</v>
      </c>
    </row>
    <row r="75" spans="1:14" ht="18" customHeight="1" x14ac:dyDescent="0.15">
      <c r="A75" s="827"/>
      <c r="B75" s="27"/>
      <c r="C75" s="28">
        <v>40829</v>
      </c>
      <c r="D75" s="1142" t="s">
        <v>31</v>
      </c>
      <c r="E75" s="108"/>
      <c r="F75" s="22">
        <v>111</v>
      </c>
      <c r="G75" s="23" t="s">
        <v>82</v>
      </c>
      <c r="H75" s="24" t="s">
        <v>83</v>
      </c>
      <c r="I75" s="743"/>
      <c r="J75" s="520"/>
      <c r="K75" s="25">
        <v>7000</v>
      </c>
      <c r="L75" s="18">
        <f t="shared" si="3"/>
        <v>4606204</v>
      </c>
      <c r="M75" s="12">
        <f t="shared" si="4"/>
        <v>7000</v>
      </c>
      <c r="N75" s="12">
        <f t="shared" si="5"/>
        <v>4606204</v>
      </c>
    </row>
    <row r="76" spans="1:14" ht="18" customHeight="1" x14ac:dyDescent="0.15">
      <c r="A76" s="827"/>
      <c r="B76" s="27"/>
      <c r="C76" s="28">
        <v>40829</v>
      </c>
      <c r="D76" s="1142" t="s">
        <v>36</v>
      </c>
      <c r="E76" s="108"/>
      <c r="F76" s="22">
        <v>121</v>
      </c>
      <c r="G76" s="23" t="s">
        <v>73</v>
      </c>
      <c r="H76" s="24" t="s">
        <v>557</v>
      </c>
      <c r="I76" s="743"/>
      <c r="J76" s="520"/>
      <c r="K76" s="25">
        <v>10000</v>
      </c>
      <c r="L76" s="18">
        <f t="shared" si="3"/>
        <v>4616204</v>
      </c>
      <c r="M76" s="12">
        <f t="shared" si="4"/>
        <v>10000</v>
      </c>
      <c r="N76" s="12">
        <f t="shared" si="5"/>
        <v>4616204</v>
      </c>
    </row>
    <row r="77" spans="1:14" ht="18" customHeight="1" x14ac:dyDescent="0.15">
      <c r="A77" s="827"/>
      <c r="B77" s="27"/>
      <c r="C77" s="28">
        <v>40829</v>
      </c>
      <c r="D77" s="1142" t="s">
        <v>62</v>
      </c>
      <c r="E77" s="108"/>
      <c r="F77" s="22">
        <v>141</v>
      </c>
      <c r="G77" s="23" t="s">
        <v>73</v>
      </c>
      <c r="H77" s="24" t="s">
        <v>557</v>
      </c>
      <c r="I77" s="743"/>
      <c r="J77" s="520"/>
      <c r="K77" s="25">
        <v>10000</v>
      </c>
      <c r="L77" s="18">
        <f t="shared" si="3"/>
        <v>4626204</v>
      </c>
      <c r="M77" s="12">
        <f t="shared" si="4"/>
        <v>10000</v>
      </c>
      <c r="N77" s="12">
        <f t="shared" si="5"/>
        <v>4626204</v>
      </c>
    </row>
    <row r="78" spans="1:14" ht="18" customHeight="1" x14ac:dyDescent="0.15">
      <c r="A78" s="827"/>
      <c r="B78" s="27"/>
      <c r="C78" s="28">
        <v>40829</v>
      </c>
      <c r="D78" s="1142" t="s">
        <v>31</v>
      </c>
      <c r="E78" s="108"/>
      <c r="F78" s="22">
        <v>111</v>
      </c>
      <c r="G78" s="23" t="s">
        <v>82</v>
      </c>
      <c r="H78" s="24" t="s">
        <v>84</v>
      </c>
      <c r="I78" s="743"/>
      <c r="J78" s="520"/>
      <c r="K78" s="25">
        <v>17400</v>
      </c>
      <c r="L78" s="18">
        <f t="shared" si="3"/>
        <v>4643604</v>
      </c>
      <c r="M78" s="12">
        <f t="shared" si="4"/>
        <v>17400</v>
      </c>
      <c r="N78" s="12">
        <f t="shared" si="5"/>
        <v>4643604</v>
      </c>
    </row>
    <row r="79" spans="1:14" ht="18" customHeight="1" x14ac:dyDescent="0.15">
      <c r="A79" s="827"/>
      <c r="B79" s="27"/>
      <c r="C79" s="28">
        <v>40829</v>
      </c>
      <c r="D79" s="1142" t="s">
        <v>36</v>
      </c>
      <c r="E79" s="108"/>
      <c r="F79" s="22">
        <v>121</v>
      </c>
      <c r="G79" s="23" t="s">
        <v>73</v>
      </c>
      <c r="H79" s="24" t="s">
        <v>558</v>
      </c>
      <c r="I79" s="743"/>
      <c r="J79" s="520"/>
      <c r="K79" s="25">
        <v>10000</v>
      </c>
      <c r="L79" s="18">
        <f t="shared" si="3"/>
        <v>4653604</v>
      </c>
      <c r="M79" s="12">
        <f t="shared" si="4"/>
        <v>10000</v>
      </c>
      <c r="N79" s="12">
        <f t="shared" si="5"/>
        <v>4653604</v>
      </c>
    </row>
    <row r="80" spans="1:14" ht="18" customHeight="1" x14ac:dyDescent="0.15">
      <c r="A80" s="827"/>
      <c r="B80" s="27"/>
      <c r="C80" s="28">
        <v>40829</v>
      </c>
      <c r="D80" s="1142" t="s">
        <v>62</v>
      </c>
      <c r="E80" s="108"/>
      <c r="F80" s="22">
        <v>141</v>
      </c>
      <c r="G80" s="23" t="s">
        <v>73</v>
      </c>
      <c r="H80" s="24" t="s">
        <v>559</v>
      </c>
      <c r="I80" s="743"/>
      <c r="J80" s="520"/>
      <c r="K80" s="25">
        <v>10000</v>
      </c>
      <c r="L80" s="18">
        <f t="shared" si="3"/>
        <v>4663604</v>
      </c>
      <c r="M80" s="12">
        <f t="shared" si="4"/>
        <v>10000</v>
      </c>
      <c r="N80" s="12">
        <f t="shared" si="5"/>
        <v>4663604</v>
      </c>
    </row>
    <row r="81" spans="1:14" ht="18" customHeight="1" x14ac:dyDescent="0.15">
      <c r="A81" s="827"/>
      <c r="B81" s="27"/>
      <c r="C81" s="28">
        <v>40829</v>
      </c>
      <c r="D81" s="1142" t="s">
        <v>31</v>
      </c>
      <c r="E81" s="108"/>
      <c r="F81" s="22">
        <v>111</v>
      </c>
      <c r="G81" s="23" t="s">
        <v>73</v>
      </c>
      <c r="H81" s="24" t="s">
        <v>85</v>
      </c>
      <c r="I81" s="743"/>
      <c r="J81" s="520"/>
      <c r="K81" s="25">
        <v>9000</v>
      </c>
      <c r="L81" s="18">
        <f t="shared" si="3"/>
        <v>4672604</v>
      </c>
      <c r="M81" s="12">
        <f t="shared" si="4"/>
        <v>9000</v>
      </c>
      <c r="N81" s="12">
        <f t="shared" si="5"/>
        <v>4672604</v>
      </c>
    </row>
    <row r="82" spans="1:14" ht="18" customHeight="1" x14ac:dyDescent="0.15">
      <c r="A82" s="827"/>
      <c r="B82" s="27"/>
      <c r="C82" s="28">
        <v>40829</v>
      </c>
      <c r="D82" s="1142" t="s">
        <v>36</v>
      </c>
      <c r="E82" s="108"/>
      <c r="F82" s="22">
        <v>121</v>
      </c>
      <c r="G82" s="23" t="s">
        <v>73</v>
      </c>
      <c r="H82" s="24" t="s">
        <v>560</v>
      </c>
      <c r="I82" s="743"/>
      <c r="J82" s="520"/>
      <c r="K82" s="25">
        <v>10000</v>
      </c>
      <c r="L82" s="18">
        <f t="shared" si="3"/>
        <v>4682604</v>
      </c>
      <c r="M82" s="12">
        <f t="shared" si="4"/>
        <v>10000</v>
      </c>
      <c r="N82" s="12">
        <f t="shared" si="5"/>
        <v>4682604</v>
      </c>
    </row>
    <row r="83" spans="1:14" ht="18" customHeight="1" x14ac:dyDescent="0.15">
      <c r="A83" s="827"/>
      <c r="B83" s="27"/>
      <c r="C83" s="28">
        <v>40829</v>
      </c>
      <c r="D83" s="1142" t="s">
        <v>62</v>
      </c>
      <c r="E83" s="108"/>
      <c r="F83" s="22">
        <v>141</v>
      </c>
      <c r="G83" s="23" t="s">
        <v>73</v>
      </c>
      <c r="H83" s="24" t="s">
        <v>560</v>
      </c>
      <c r="I83" s="743"/>
      <c r="J83" s="520"/>
      <c r="K83" s="25">
        <v>10000</v>
      </c>
      <c r="L83" s="18">
        <f t="shared" si="3"/>
        <v>4692604</v>
      </c>
      <c r="M83" s="12">
        <f t="shared" si="4"/>
        <v>10000</v>
      </c>
      <c r="N83" s="12">
        <f t="shared" si="5"/>
        <v>4692604</v>
      </c>
    </row>
    <row r="84" spans="1:14" ht="18" customHeight="1" x14ac:dyDescent="0.15">
      <c r="A84" s="827"/>
      <c r="B84" s="27"/>
      <c r="C84" s="28">
        <v>40829</v>
      </c>
      <c r="D84" s="1142" t="s">
        <v>31</v>
      </c>
      <c r="E84" s="108"/>
      <c r="F84" s="22">
        <v>111</v>
      </c>
      <c r="G84" s="23" t="s">
        <v>82</v>
      </c>
      <c r="H84" s="24" t="s">
        <v>86</v>
      </c>
      <c r="I84" s="743"/>
      <c r="J84" s="520"/>
      <c r="K84" s="25">
        <v>38200</v>
      </c>
      <c r="L84" s="18">
        <f t="shared" si="3"/>
        <v>4730804</v>
      </c>
      <c r="M84" s="12">
        <f t="shared" si="4"/>
        <v>38200</v>
      </c>
      <c r="N84" s="12">
        <f t="shared" si="5"/>
        <v>4730804</v>
      </c>
    </row>
    <row r="85" spans="1:14" ht="18" customHeight="1" x14ac:dyDescent="0.15">
      <c r="A85" s="827"/>
      <c r="B85" s="27"/>
      <c r="C85" s="28">
        <v>40829</v>
      </c>
      <c r="D85" s="1142" t="s">
        <v>36</v>
      </c>
      <c r="E85" s="108"/>
      <c r="F85" s="22">
        <v>121</v>
      </c>
      <c r="G85" s="23" t="s">
        <v>73</v>
      </c>
      <c r="H85" s="24" t="s">
        <v>561</v>
      </c>
      <c r="I85" s="743"/>
      <c r="J85" s="520"/>
      <c r="K85" s="25">
        <v>10000</v>
      </c>
      <c r="L85" s="18">
        <f t="shared" si="3"/>
        <v>4740804</v>
      </c>
      <c r="M85" s="12">
        <f t="shared" si="4"/>
        <v>10000</v>
      </c>
      <c r="N85" s="12">
        <f t="shared" si="5"/>
        <v>4740804</v>
      </c>
    </row>
    <row r="86" spans="1:14" ht="18" customHeight="1" x14ac:dyDescent="0.15">
      <c r="A86" s="827"/>
      <c r="B86" s="27"/>
      <c r="C86" s="28">
        <v>40829</v>
      </c>
      <c r="D86" s="1142" t="s">
        <v>62</v>
      </c>
      <c r="E86" s="108"/>
      <c r="F86" s="22">
        <v>141</v>
      </c>
      <c r="G86" s="23" t="s">
        <v>73</v>
      </c>
      <c r="H86" s="24" t="s">
        <v>562</v>
      </c>
      <c r="I86" s="743"/>
      <c r="J86" s="520"/>
      <c r="K86" s="25">
        <v>10000</v>
      </c>
      <c r="L86" s="18">
        <f t="shared" si="3"/>
        <v>4750804</v>
      </c>
      <c r="M86" s="12">
        <f t="shared" si="4"/>
        <v>10000</v>
      </c>
      <c r="N86" s="12">
        <f t="shared" si="5"/>
        <v>4750804</v>
      </c>
    </row>
    <row r="87" spans="1:14" ht="18" customHeight="1" x14ac:dyDescent="0.15">
      <c r="A87" s="827"/>
      <c r="B87" s="27"/>
      <c r="C87" s="28">
        <v>40829</v>
      </c>
      <c r="D87" s="1142" t="s">
        <v>25</v>
      </c>
      <c r="E87" s="108"/>
      <c r="F87" s="22">
        <v>131</v>
      </c>
      <c r="G87" s="23" t="s">
        <v>73</v>
      </c>
      <c r="H87" s="24" t="s">
        <v>58</v>
      </c>
      <c r="I87" s="743"/>
      <c r="J87" s="520"/>
      <c r="K87" s="25">
        <v>40000</v>
      </c>
      <c r="L87" s="18">
        <f t="shared" si="3"/>
        <v>4790804</v>
      </c>
      <c r="M87" s="12">
        <f t="shared" si="4"/>
        <v>40000</v>
      </c>
      <c r="N87" s="12">
        <f t="shared" si="5"/>
        <v>4790804</v>
      </c>
    </row>
    <row r="88" spans="1:14" ht="18" customHeight="1" x14ac:dyDescent="0.15">
      <c r="A88" s="827"/>
      <c r="B88" s="26"/>
      <c r="C88" s="20">
        <v>40841</v>
      </c>
      <c r="D88" s="1142" t="s">
        <v>31</v>
      </c>
      <c r="E88" s="108"/>
      <c r="F88" s="22">
        <v>111</v>
      </c>
      <c r="G88" s="23" t="s">
        <v>32</v>
      </c>
      <c r="H88" s="24" t="s">
        <v>87</v>
      </c>
      <c r="I88" s="743"/>
      <c r="J88" s="520"/>
      <c r="K88" s="25">
        <v>6000</v>
      </c>
      <c r="L88" s="18">
        <f t="shared" si="3"/>
        <v>4796804</v>
      </c>
      <c r="M88" s="12">
        <f t="shared" si="4"/>
        <v>6000</v>
      </c>
      <c r="N88" s="12">
        <f t="shared" si="5"/>
        <v>4796804</v>
      </c>
    </row>
    <row r="89" spans="1:14" ht="18" customHeight="1" x14ac:dyDescent="0.15">
      <c r="A89" s="827"/>
      <c r="B89" s="27"/>
      <c r="C89" s="28">
        <v>40841</v>
      </c>
      <c r="D89" s="1142" t="s">
        <v>36</v>
      </c>
      <c r="E89" s="108"/>
      <c r="F89" s="22">
        <v>121</v>
      </c>
      <c r="G89" s="23" t="s">
        <v>32</v>
      </c>
      <c r="H89" s="24" t="s">
        <v>563</v>
      </c>
      <c r="I89" s="743"/>
      <c r="J89" s="520"/>
      <c r="K89" s="25">
        <v>10000</v>
      </c>
      <c r="L89" s="18">
        <f t="shared" si="3"/>
        <v>4806804</v>
      </c>
      <c r="M89" s="12">
        <f t="shared" si="4"/>
        <v>10000</v>
      </c>
      <c r="N89" s="12">
        <f t="shared" si="5"/>
        <v>4806804</v>
      </c>
    </row>
    <row r="90" spans="1:14" ht="18" customHeight="1" x14ac:dyDescent="0.15">
      <c r="A90" s="827"/>
      <c r="B90" s="27"/>
      <c r="C90" s="28">
        <v>40841</v>
      </c>
      <c r="D90" s="1142" t="s">
        <v>62</v>
      </c>
      <c r="E90" s="108"/>
      <c r="F90" s="22">
        <v>141</v>
      </c>
      <c r="G90" s="23" t="s">
        <v>32</v>
      </c>
      <c r="H90" s="24" t="s">
        <v>563</v>
      </c>
      <c r="I90" s="743"/>
      <c r="J90" s="520"/>
      <c r="K90" s="25">
        <v>10000</v>
      </c>
      <c r="L90" s="18">
        <f t="shared" si="3"/>
        <v>4816804</v>
      </c>
      <c r="M90" s="12">
        <f t="shared" si="4"/>
        <v>10000</v>
      </c>
      <c r="N90" s="12">
        <f t="shared" si="5"/>
        <v>4816804</v>
      </c>
    </row>
    <row r="91" spans="1:14" ht="18" customHeight="1" x14ac:dyDescent="0.15">
      <c r="A91" s="827"/>
      <c r="B91" s="26"/>
      <c r="C91" s="20">
        <v>40848</v>
      </c>
      <c r="D91" s="1142" t="s">
        <v>25</v>
      </c>
      <c r="E91" s="108"/>
      <c r="F91" s="22">
        <v>131</v>
      </c>
      <c r="G91" s="23" t="s">
        <v>88</v>
      </c>
      <c r="H91" s="24" t="s">
        <v>58</v>
      </c>
      <c r="I91" s="743"/>
      <c r="J91" s="520"/>
      <c r="K91" s="29">
        <v>10000</v>
      </c>
      <c r="L91" s="18">
        <f t="shared" si="3"/>
        <v>4826804</v>
      </c>
      <c r="M91" s="12">
        <f t="shared" si="4"/>
        <v>10000</v>
      </c>
      <c r="N91" s="12">
        <f t="shared" si="5"/>
        <v>4826804</v>
      </c>
    </row>
    <row r="92" spans="1:14" ht="18" customHeight="1" x14ac:dyDescent="0.15">
      <c r="A92" s="827"/>
      <c r="B92" s="27"/>
      <c r="C92" s="28">
        <v>40848</v>
      </c>
      <c r="D92" s="1142" t="s">
        <v>31</v>
      </c>
      <c r="E92" s="108"/>
      <c r="F92" s="22">
        <v>111</v>
      </c>
      <c r="G92" s="23" t="s">
        <v>89</v>
      </c>
      <c r="H92" s="24" t="s">
        <v>90</v>
      </c>
      <c r="I92" s="743"/>
      <c r="J92" s="520"/>
      <c r="K92" s="25">
        <v>25600</v>
      </c>
      <c r="L92" s="18">
        <f t="shared" si="3"/>
        <v>4852404</v>
      </c>
      <c r="M92" s="12">
        <f t="shared" si="4"/>
        <v>25600</v>
      </c>
      <c r="N92" s="12">
        <f t="shared" si="5"/>
        <v>4852404</v>
      </c>
    </row>
    <row r="93" spans="1:14" ht="18" customHeight="1" x14ac:dyDescent="0.15">
      <c r="A93" s="827"/>
      <c r="B93" s="27"/>
      <c r="C93" s="28">
        <v>40848</v>
      </c>
      <c r="D93" s="1142" t="s">
        <v>36</v>
      </c>
      <c r="E93" s="108"/>
      <c r="F93" s="22">
        <v>121</v>
      </c>
      <c r="G93" s="23" t="s">
        <v>89</v>
      </c>
      <c r="H93" s="24" t="s">
        <v>564</v>
      </c>
      <c r="I93" s="743"/>
      <c r="J93" s="520"/>
      <c r="K93" s="25">
        <v>10000</v>
      </c>
      <c r="L93" s="18">
        <f t="shared" si="3"/>
        <v>4862404</v>
      </c>
      <c r="M93" s="12">
        <f t="shared" si="4"/>
        <v>10000</v>
      </c>
      <c r="N93" s="12">
        <f t="shared" si="5"/>
        <v>4862404</v>
      </c>
    </row>
    <row r="94" spans="1:14" ht="18" customHeight="1" x14ac:dyDescent="0.15">
      <c r="A94" s="827"/>
      <c r="B94" s="27"/>
      <c r="C94" s="28">
        <v>40848</v>
      </c>
      <c r="D94" s="1142" t="s">
        <v>62</v>
      </c>
      <c r="E94" s="108"/>
      <c r="F94" s="22">
        <v>141</v>
      </c>
      <c r="G94" s="23" t="s">
        <v>89</v>
      </c>
      <c r="H94" s="24" t="s">
        <v>565</v>
      </c>
      <c r="I94" s="743"/>
      <c r="J94" s="520"/>
      <c r="K94" s="25">
        <v>50000</v>
      </c>
      <c r="L94" s="18">
        <f t="shared" si="3"/>
        <v>4912404</v>
      </c>
      <c r="M94" s="12">
        <f t="shared" si="4"/>
        <v>50000</v>
      </c>
      <c r="N94" s="12">
        <f t="shared" si="5"/>
        <v>4912404</v>
      </c>
    </row>
    <row r="95" spans="1:14" ht="18" customHeight="1" x14ac:dyDescent="0.15">
      <c r="A95" s="827"/>
      <c r="B95" s="26"/>
      <c r="C95" s="20">
        <v>40851</v>
      </c>
      <c r="D95" s="1142" t="s">
        <v>31</v>
      </c>
      <c r="E95" s="108"/>
      <c r="F95" s="22">
        <v>111</v>
      </c>
      <c r="G95" s="23" t="s">
        <v>69</v>
      </c>
      <c r="H95" s="24" t="s">
        <v>91</v>
      </c>
      <c r="I95" s="743"/>
      <c r="J95" s="520"/>
      <c r="K95" s="25">
        <v>2800</v>
      </c>
      <c r="L95" s="18">
        <f t="shared" si="3"/>
        <v>4915204</v>
      </c>
      <c r="M95" s="12">
        <f t="shared" si="4"/>
        <v>2800</v>
      </c>
      <c r="N95" s="12">
        <f t="shared" si="5"/>
        <v>4915204</v>
      </c>
    </row>
    <row r="96" spans="1:14" ht="18" customHeight="1" x14ac:dyDescent="0.15">
      <c r="A96" s="827"/>
      <c r="B96" s="27"/>
      <c r="C96" s="28">
        <v>40851</v>
      </c>
      <c r="D96" s="1142" t="s">
        <v>62</v>
      </c>
      <c r="E96" s="108"/>
      <c r="F96" s="22">
        <v>141</v>
      </c>
      <c r="G96" s="23" t="s">
        <v>69</v>
      </c>
      <c r="H96" s="24" t="s">
        <v>91</v>
      </c>
      <c r="I96" s="743"/>
      <c r="J96" s="520"/>
      <c r="K96" s="25">
        <v>50000</v>
      </c>
      <c r="L96" s="18">
        <f t="shared" si="3"/>
        <v>4965204</v>
      </c>
      <c r="M96" s="12">
        <f t="shared" si="4"/>
        <v>50000</v>
      </c>
      <c r="N96" s="12">
        <f t="shared" si="5"/>
        <v>4965204</v>
      </c>
    </row>
    <row r="97" spans="1:14" ht="18" customHeight="1" x14ac:dyDescent="0.15">
      <c r="A97" s="827"/>
      <c r="B97" s="26"/>
      <c r="C97" s="20">
        <v>40869</v>
      </c>
      <c r="D97" s="1142" t="s">
        <v>31</v>
      </c>
      <c r="E97" s="108"/>
      <c r="F97" s="22">
        <v>111</v>
      </c>
      <c r="G97" s="23" t="s">
        <v>92</v>
      </c>
      <c r="H97" s="24" t="s">
        <v>93</v>
      </c>
      <c r="I97" s="743"/>
      <c r="J97" s="520"/>
      <c r="K97" s="25">
        <v>76800</v>
      </c>
      <c r="L97" s="18">
        <f t="shared" si="3"/>
        <v>5042004</v>
      </c>
      <c r="M97" s="12">
        <f t="shared" si="4"/>
        <v>76800</v>
      </c>
      <c r="N97" s="12">
        <f t="shared" si="5"/>
        <v>5042004</v>
      </c>
    </row>
    <row r="98" spans="1:14" ht="18" customHeight="1" x14ac:dyDescent="0.15">
      <c r="A98" s="827"/>
      <c r="B98" s="27"/>
      <c r="C98" s="28">
        <v>40869</v>
      </c>
      <c r="D98" s="1142" t="s">
        <v>36</v>
      </c>
      <c r="E98" s="108"/>
      <c r="F98" s="22">
        <v>121</v>
      </c>
      <c r="G98" s="23" t="s">
        <v>92</v>
      </c>
      <c r="H98" s="24" t="s">
        <v>566</v>
      </c>
      <c r="I98" s="743"/>
      <c r="J98" s="520"/>
      <c r="K98" s="25">
        <v>10000</v>
      </c>
      <c r="L98" s="18">
        <f t="shared" si="3"/>
        <v>5052004</v>
      </c>
      <c r="M98" s="12">
        <f t="shared" si="4"/>
        <v>10000</v>
      </c>
      <c r="N98" s="12">
        <f t="shared" si="5"/>
        <v>5052004</v>
      </c>
    </row>
    <row r="99" spans="1:14" ht="18" customHeight="1" x14ac:dyDescent="0.15">
      <c r="A99" s="827"/>
      <c r="B99" s="27"/>
      <c r="C99" s="28">
        <v>40869</v>
      </c>
      <c r="D99" s="1142" t="s">
        <v>62</v>
      </c>
      <c r="E99" s="108"/>
      <c r="F99" s="22">
        <v>141</v>
      </c>
      <c r="G99" s="23" t="s">
        <v>92</v>
      </c>
      <c r="H99" s="24" t="s">
        <v>567</v>
      </c>
      <c r="I99" s="743"/>
      <c r="J99" s="520"/>
      <c r="K99" s="25">
        <v>30000</v>
      </c>
      <c r="L99" s="18">
        <f t="shared" si="3"/>
        <v>5082004</v>
      </c>
      <c r="M99" s="12">
        <f t="shared" si="4"/>
        <v>30000</v>
      </c>
      <c r="N99" s="12">
        <f t="shared" si="5"/>
        <v>5082004</v>
      </c>
    </row>
    <row r="100" spans="1:14" ht="18" customHeight="1" x14ac:dyDescent="0.15">
      <c r="A100" s="827"/>
      <c r="B100" s="26"/>
      <c r="C100" s="20">
        <v>40871</v>
      </c>
      <c r="D100" s="1144" t="s">
        <v>79</v>
      </c>
      <c r="E100" s="714"/>
      <c r="F100" s="22">
        <v>121</v>
      </c>
      <c r="G100" s="23" t="s">
        <v>94</v>
      </c>
      <c r="H100" s="24" t="s">
        <v>568</v>
      </c>
      <c r="I100" s="743"/>
      <c r="J100" s="520"/>
      <c r="K100" s="25">
        <v>10000</v>
      </c>
      <c r="L100" s="18">
        <f t="shared" si="3"/>
        <v>5092004</v>
      </c>
      <c r="M100" s="12">
        <f t="shared" si="4"/>
        <v>10000</v>
      </c>
      <c r="N100" s="12">
        <f t="shared" si="5"/>
        <v>5092004</v>
      </c>
    </row>
    <row r="101" spans="1:14" ht="18" customHeight="1" x14ac:dyDescent="0.15">
      <c r="A101" s="827"/>
      <c r="B101" s="27"/>
      <c r="C101" s="28">
        <v>40872</v>
      </c>
      <c r="D101" s="1142" t="s">
        <v>25</v>
      </c>
      <c r="E101" s="108"/>
      <c r="F101" s="22">
        <v>131</v>
      </c>
      <c r="G101" s="23" t="s">
        <v>95</v>
      </c>
      <c r="H101" s="24" t="s">
        <v>58</v>
      </c>
      <c r="I101" s="743"/>
      <c r="J101" s="520"/>
      <c r="K101" s="25">
        <v>20000</v>
      </c>
      <c r="L101" s="18">
        <f t="shared" si="3"/>
        <v>5112004</v>
      </c>
      <c r="M101" s="12">
        <f t="shared" si="4"/>
        <v>20000</v>
      </c>
      <c r="N101" s="12">
        <f t="shared" si="5"/>
        <v>5112004</v>
      </c>
    </row>
    <row r="102" spans="1:14" ht="18" customHeight="1" x14ac:dyDescent="0.15">
      <c r="A102" s="827"/>
      <c r="B102" s="27"/>
      <c r="C102" s="28">
        <v>40872</v>
      </c>
      <c r="D102" s="1142" t="s">
        <v>62</v>
      </c>
      <c r="E102" s="108"/>
      <c r="F102" s="22">
        <v>151</v>
      </c>
      <c r="G102" s="23" t="s">
        <v>95</v>
      </c>
      <c r="H102" s="30" t="s">
        <v>48</v>
      </c>
      <c r="I102" s="743"/>
      <c r="J102" s="520"/>
      <c r="K102" s="25">
        <v>15000</v>
      </c>
      <c r="L102" s="18">
        <f t="shared" si="3"/>
        <v>5127004</v>
      </c>
      <c r="M102" s="12">
        <f t="shared" si="4"/>
        <v>15000</v>
      </c>
      <c r="N102" s="12">
        <f t="shared" si="5"/>
        <v>5127004</v>
      </c>
    </row>
    <row r="103" spans="1:14" ht="18" customHeight="1" x14ac:dyDescent="0.15">
      <c r="A103" s="827"/>
      <c r="B103" s="27"/>
      <c r="C103" s="28">
        <v>40875</v>
      </c>
      <c r="D103" s="1141" t="s">
        <v>96</v>
      </c>
      <c r="E103" s="108"/>
      <c r="F103" s="22">
        <v>241</v>
      </c>
      <c r="G103" s="23" t="s">
        <v>97</v>
      </c>
      <c r="H103" s="24" t="s">
        <v>98</v>
      </c>
      <c r="I103" s="743"/>
      <c r="J103" s="520">
        <v>340000</v>
      </c>
      <c r="K103" s="25"/>
      <c r="L103" s="18">
        <f t="shared" si="3"/>
        <v>4787004</v>
      </c>
      <c r="M103" s="12">
        <f t="shared" si="4"/>
        <v>-340000</v>
      </c>
      <c r="N103" s="12">
        <f t="shared" si="5"/>
        <v>4787004</v>
      </c>
    </row>
    <row r="104" spans="1:14" ht="18" customHeight="1" x14ac:dyDescent="0.15">
      <c r="A104" s="827"/>
      <c r="B104" s="27"/>
      <c r="C104" s="28">
        <v>40879</v>
      </c>
      <c r="D104" s="1142" t="s">
        <v>25</v>
      </c>
      <c r="E104" s="108"/>
      <c r="F104" s="22">
        <v>131</v>
      </c>
      <c r="G104" s="23" t="s">
        <v>99</v>
      </c>
      <c r="H104" s="24" t="s">
        <v>58</v>
      </c>
      <c r="I104" s="743"/>
      <c r="J104" s="520"/>
      <c r="K104" s="25">
        <v>35000</v>
      </c>
      <c r="L104" s="18">
        <f t="shared" si="3"/>
        <v>4822004</v>
      </c>
      <c r="M104" s="12">
        <f t="shared" si="4"/>
        <v>35000</v>
      </c>
      <c r="N104" s="12">
        <f t="shared" si="5"/>
        <v>4822004</v>
      </c>
    </row>
    <row r="105" spans="1:14" ht="18" customHeight="1" x14ac:dyDescent="0.15">
      <c r="A105" s="827"/>
      <c r="B105" s="27"/>
      <c r="C105" s="28">
        <v>40882</v>
      </c>
      <c r="D105" s="1142" t="s">
        <v>62</v>
      </c>
      <c r="E105" s="108"/>
      <c r="F105" s="22">
        <v>141</v>
      </c>
      <c r="G105" s="23" t="s">
        <v>100</v>
      </c>
      <c r="H105" s="24" t="s">
        <v>101</v>
      </c>
      <c r="I105" s="743"/>
      <c r="J105" s="520"/>
      <c r="K105" s="25">
        <v>10000</v>
      </c>
      <c r="L105" s="18">
        <f t="shared" si="3"/>
        <v>4832004</v>
      </c>
      <c r="M105" s="12">
        <f t="shared" si="4"/>
        <v>10000</v>
      </c>
      <c r="N105" s="12">
        <f t="shared" si="5"/>
        <v>4832004</v>
      </c>
    </row>
    <row r="106" spans="1:14" ht="18" customHeight="1" x14ac:dyDescent="0.15">
      <c r="A106" s="827"/>
      <c r="B106" s="27"/>
      <c r="C106" s="28">
        <v>40882</v>
      </c>
      <c r="D106" s="1142" t="s">
        <v>31</v>
      </c>
      <c r="E106" s="108"/>
      <c r="F106" s="22">
        <v>111</v>
      </c>
      <c r="G106" s="23" t="s">
        <v>100</v>
      </c>
      <c r="H106" s="24" t="s">
        <v>102</v>
      </c>
      <c r="I106" s="743"/>
      <c r="J106" s="520"/>
      <c r="K106" s="25">
        <v>6000</v>
      </c>
      <c r="L106" s="18">
        <f t="shared" si="3"/>
        <v>4838004</v>
      </c>
      <c r="M106" s="12">
        <f t="shared" si="4"/>
        <v>6000</v>
      </c>
      <c r="N106" s="12">
        <f t="shared" si="5"/>
        <v>4838004</v>
      </c>
    </row>
    <row r="107" spans="1:14" ht="18" customHeight="1" x14ac:dyDescent="0.15">
      <c r="A107" s="827"/>
      <c r="B107" s="27"/>
      <c r="C107" s="28">
        <v>40882</v>
      </c>
      <c r="D107" s="1142" t="s">
        <v>36</v>
      </c>
      <c r="E107" s="108"/>
      <c r="F107" s="22">
        <v>121</v>
      </c>
      <c r="G107" s="23" t="s">
        <v>32</v>
      </c>
      <c r="H107" s="24" t="s">
        <v>569</v>
      </c>
      <c r="I107" s="743"/>
      <c r="J107" s="520"/>
      <c r="K107" s="25">
        <v>10000</v>
      </c>
      <c r="L107" s="18">
        <f t="shared" si="3"/>
        <v>4848004</v>
      </c>
      <c r="M107" s="12">
        <f t="shared" si="4"/>
        <v>10000</v>
      </c>
      <c r="N107" s="12">
        <f t="shared" si="5"/>
        <v>4848004</v>
      </c>
    </row>
    <row r="108" spans="1:14" ht="18" customHeight="1" x14ac:dyDescent="0.15">
      <c r="A108" s="827"/>
      <c r="B108" s="27"/>
      <c r="C108" s="28">
        <v>40882</v>
      </c>
      <c r="D108" s="1142" t="s">
        <v>62</v>
      </c>
      <c r="E108" s="108"/>
      <c r="F108" s="22">
        <v>141</v>
      </c>
      <c r="G108" s="23" t="s">
        <v>32</v>
      </c>
      <c r="H108" s="24" t="s">
        <v>569</v>
      </c>
      <c r="I108" s="743"/>
      <c r="J108" s="520"/>
      <c r="K108" s="25">
        <v>50000</v>
      </c>
      <c r="L108" s="18">
        <f t="shared" si="3"/>
        <v>4898004</v>
      </c>
      <c r="M108" s="12">
        <f t="shared" si="4"/>
        <v>50000</v>
      </c>
      <c r="N108" s="12">
        <f t="shared" si="5"/>
        <v>4898004</v>
      </c>
    </row>
    <row r="109" spans="1:14" ht="18" customHeight="1" x14ac:dyDescent="0.15">
      <c r="A109" s="827"/>
      <c r="B109" s="27"/>
      <c r="C109" s="28">
        <v>40879</v>
      </c>
      <c r="D109" s="1142" t="s">
        <v>25</v>
      </c>
      <c r="E109" s="108"/>
      <c r="F109" s="22">
        <v>131</v>
      </c>
      <c r="G109" s="23" t="s">
        <v>103</v>
      </c>
      <c r="H109" s="24" t="s">
        <v>58</v>
      </c>
      <c r="I109" s="743"/>
      <c r="J109" s="520"/>
      <c r="K109" s="25">
        <v>40000</v>
      </c>
      <c r="L109" s="18">
        <f t="shared" si="3"/>
        <v>4938004</v>
      </c>
      <c r="M109" s="12">
        <f t="shared" si="4"/>
        <v>40000</v>
      </c>
      <c r="N109" s="12">
        <f t="shared" si="5"/>
        <v>4938004</v>
      </c>
    </row>
    <row r="110" spans="1:14" ht="18" customHeight="1" x14ac:dyDescent="0.15">
      <c r="A110" s="827"/>
      <c r="B110" s="27"/>
      <c r="C110" s="28">
        <v>40896</v>
      </c>
      <c r="D110" s="1142" t="s">
        <v>25</v>
      </c>
      <c r="E110" s="108"/>
      <c r="F110" s="22">
        <v>131</v>
      </c>
      <c r="G110" s="23" t="s">
        <v>89</v>
      </c>
      <c r="H110" s="24" t="s">
        <v>58</v>
      </c>
      <c r="I110" s="743"/>
      <c r="J110" s="520"/>
      <c r="K110" s="25">
        <v>150000</v>
      </c>
      <c r="L110" s="18">
        <f t="shared" si="3"/>
        <v>5088004</v>
      </c>
      <c r="M110" s="12">
        <f t="shared" si="4"/>
        <v>150000</v>
      </c>
      <c r="N110" s="12">
        <f t="shared" si="5"/>
        <v>5088004</v>
      </c>
    </row>
    <row r="111" spans="1:14" ht="18" customHeight="1" x14ac:dyDescent="0.15">
      <c r="A111" s="827"/>
      <c r="B111" s="27"/>
      <c r="C111" s="28">
        <v>40896</v>
      </c>
      <c r="D111" s="1142" t="s">
        <v>25</v>
      </c>
      <c r="E111" s="108"/>
      <c r="F111" s="22">
        <v>131</v>
      </c>
      <c r="G111" s="23" t="s">
        <v>104</v>
      </c>
      <c r="H111" s="24" t="s">
        <v>58</v>
      </c>
      <c r="I111" s="743"/>
      <c r="J111" s="520"/>
      <c r="K111" s="25">
        <v>20000</v>
      </c>
      <c r="L111" s="18">
        <f t="shared" si="3"/>
        <v>5108004</v>
      </c>
      <c r="M111" s="12">
        <f t="shared" si="4"/>
        <v>20000</v>
      </c>
      <c r="N111" s="12">
        <f t="shared" si="5"/>
        <v>5108004</v>
      </c>
    </row>
    <row r="112" spans="1:14" ht="18" customHeight="1" x14ac:dyDescent="0.15">
      <c r="A112" s="827"/>
      <c r="B112" s="27"/>
      <c r="C112" s="28">
        <v>40903</v>
      </c>
      <c r="D112" s="1142" t="s">
        <v>31</v>
      </c>
      <c r="E112" s="108"/>
      <c r="F112" s="22">
        <v>111</v>
      </c>
      <c r="G112" s="23" t="s">
        <v>100</v>
      </c>
      <c r="H112" s="24" t="s">
        <v>105</v>
      </c>
      <c r="I112" s="743"/>
      <c r="J112" s="520"/>
      <c r="K112" s="25">
        <v>2800</v>
      </c>
      <c r="L112" s="18">
        <f t="shared" si="3"/>
        <v>5110804</v>
      </c>
      <c r="M112" s="12">
        <f t="shared" si="4"/>
        <v>2800</v>
      </c>
      <c r="N112" s="12">
        <f t="shared" si="5"/>
        <v>5110804</v>
      </c>
    </row>
    <row r="113" spans="1:14" ht="18" customHeight="1" x14ac:dyDescent="0.15">
      <c r="A113" s="827"/>
      <c r="B113" s="27"/>
      <c r="C113" s="28">
        <v>40903</v>
      </c>
      <c r="D113" s="1142" t="s">
        <v>36</v>
      </c>
      <c r="E113" s="108"/>
      <c r="F113" s="22">
        <v>121</v>
      </c>
      <c r="G113" s="23" t="s">
        <v>32</v>
      </c>
      <c r="H113" s="24" t="s">
        <v>570</v>
      </c>
      <c r="I113" s="743"/>
      <c r="J113" s="520"/>
      <c r="K113" s="25">
        <v>10000</v>
      </c>
      <c r="L113" s="18">
        <f t="shared" si="3"/>
        <v>5120804</v>
      </c>
      <c r="M113" s="12">
        <f t="shared" si="4"/>
        <v>10000</v>
      </c>
      <c r="N113" s="12">
        <f t="shared" si="5"/>
        <v>5120804</v>
      </c>
    </row>
    <row r="114" spans="1:14" ht="18" customHeight="1" x14ac:dyDescent="0.15">
      <c r="A114" s="827"/>
      <c r="B114" s="27"/>
      <c r="C114" s="28">
        <v>40903</v>
      </c>
      <c r="D114" s="1142" t="s">
        <v>62</v>
      </c>
      <c r="E114" s="108"/>
      <c r="F114" s="22">
        <v>141</v>
      </c>
      <c r="G114" s="23" t="s">
        <v>32</v>
      </c>
      <c r="H114" s="24" t="s">
        <v>570</v>
      </c>
      <c r="I114" s="743"/>
      <c r="J114" s="520"/>
      <c r="K114" s="25">
        <v>30000</v>
      </c>
      <c r="L114" s="18">
        <f t="shared" si="3"/>
        <v>5150804</v>
      </c>
      <c r="M114" s="12">
        <f t="shared" si="4"/>
        <v>30000</v>
      </c>
      <c r="N114" s="12">
        <f t="shared" si="5"/>
        <v>5150804</v>
      </c>
    </row>
    <row r="115" spans="1:14" ht="18" customHeight="1" x14ac:dyDescent="0.15">
      <c r="A115" s="827"/>
      <c r="B115" s="27"/>
      <c r="C115" s="28">
        <v>40903</v>
      </c>
      <c r="D115" s="1142" t="s">
        <v>31</v>
      </c>
      <c r="E115" s="108"/>
      <c r="F115" s="22">
        <v>111</v>
      </c>
      <c r="G115" s="23" t="s">
        <v>32</v>
      </c>
      <c r="H115" s="24" t="s">
        <v>106</v>
      </c>
      <c r="I115" s="743"/>
      <c r="J115" s="520"/>
      <c r="K115" s="25">
        <v>2400</v>
      </c>
      <c r="L115" s="18">
        <f t="shared" si="3"/>
        <v>5153204</v>
      </c>
      <c r="M115" s="12">
        <f t="shared" si="4"/>
        <v>2400</v>
      </c>
      <c r="N115" s="12">
        <f t="shared" si="5"/>
        <v>5153204</v>
      </c>
    </row>
    <row r="116" spans="1:14" ht="18" customHeight="1" x14ac:dyDescent="0.15">
      <c r="A116" s="827"/>
      <c r="B116" s="27"/>
      <c r="C116" s="28">
        <v>40903</v>
      </c>
      <c r="D116" s="1142" t="s">
        <v>36</v>
      </c>
      <c r="E116" s="108"/>
      <c r="F116" s="22">
        <v>121</v>
      </c>
      <c r="G116" s="23" t="s">
        <v>32</v>
      </c>
      <c r="H116" s="24" t="s">
        <v>571</v>
      </c>
      <c r="I116" s="743"/>
      <c r="J116" s="520"/>
      <c r="K116" s="25">
        <v>10000</v>
      </c>
      <c r="L116" s="18">
        <f t="shared" si="3"/>
        <v>5163204</v>
      </c>
      <c r="M116" s="12">
        <f t="shared" si="4"/>
        <v>10000</v>
      </c>
      <c r="N116" s="12">
        <f t="shared" si="5"/>
        <v>5163204</v>
      </c>
    </row>
    <row r="117" spans="1:14" ht="18" customHeight="1" x14ac:dyDescent="0.15">
      <c r="A117" s="827"/>
      <c r="B117" s="27"/>
      <c r="C117" s="28">
        <v>40903</v>
      </c>
      <c r="D117" s="1142" t="s">
        <v>62</v>
      </c>
      <c r="E117" s="108"/>
      <c r="F117" s="22">
        <v>141</v>
      </c>
      <c r="G117" s="23" t="s">
        <v>32</v>
      </c>
      <c r="H117" s="24" t="s">
        <v>571</v>
      </c>
      <c r="I117" s="743"/>
      <c r="J117" s="520"/>
      <c r="K117" s="25">
        <v>10000</v>
      </c>
      <c r="L117" s="18">
        <f t="shared" si="3"/>
        <v>5173204</v>
      </c>
      <c r="M117" s="12">
        <f t="shared" si="4"/>
        <v>10000</v>
      </c>
      <c r="N117" s="12">
        <f t="shared" si="5"/>
        <v>5173204</v>
      </c>
    </row>
    <row r="118" spans="1:14" ht="18" customHeight="1" x14ac:dyDescent="0.15">
      <c r="A118" s="827"/>
      <c r="B118" s="27"/>
      <c r="C118" s="28">
        <v>40903</v>
      </c>
      <c r="D118" s="1142" t="s">
        <v>31</v>
      </c>
      <c r="E118" s="108"/>
      <c r="F118" s="22">
        <v>111</v>
      </c>
      <c r="G118" s="23" t="s">
        <v>28</v>
      </c>
      <c r="H118" s="24" t="s">
        <v>107</v>
      </c>
      <c r="I118" s="743"/>
      <c r="J118" s="520"/>
      <c r="K118" s="25">
        <v>4800</v>
      </c>
      <c r="L118" s="18">
        <f t="shared" si="3"/>
        <v>5178004</v>
      </c>
      <c r="M118" s="12">
        <f t="shared" si="4"/>
        <v>4800</v>
      </c>
      <c r="N118" s="12">
        <f t="shared" si="5"/>
        <v>5178004</v>
      </c>
    </row>
    <row r="119" spans="1:14" ht="18" customHeight="1" x14ac:dyDescent="0.15">
      <c r="A119" s="827"/>
      <c r="B119" s="27"/>
      <c r="C119" s="28">
        <v>40903</v>
      </c>
      <c r="D119" s="1142" t="s">
        <v>36</v>
      </c>
      <c r="E119" s="108"/>
      <c r="F119" s="22">
        <v>121</v>
      </c>
      <c r="G119" s="23" t="s">
        <v>28</v>
      </c>
      <c r="H119" s="24" t="s">
        <v>572</v>
      </c>
      <c r="I119" s="743"/>
      <c r="J119" s="520"/>
      <c r="K119" s="25">
        <v>10000</v>
      </c>
      <c r="L119" s="18">
        <f t="shared" si="3"/>
        <v>5188004</v>
      </c>
      <c r="M119" s="12">
        <f t="shared" si="4"/>
        <v>10000</v>
      </c>
      <c r="N119" s="12">
        <f t="shared" si="5"/>
        <v>5188004</v>
      </c>
    </row>
    <row r="120" spans="1:14" ht="18" customHeight="1" x14ac:dyDescent="0.15">
      <c r="A120" s="827"/>
      <c r="B120" s="27"/>
      <c r="C120" s="28">
        <v>40903</v>
      </c>
      <c r="D120" s="1142" t="s">
        <v>62</v>
      </c>
      <c r="E120" s="108"/>
      <c r="F120" s="22">
        <v>141</v>
      </c>
      <c r="G120" s="23" t="s">
        <v>28</v>
      </c>
      <c r="H120" s="24" t="s">
        <v>572</v>
      </c>
      <c r="I120" s="743"/>
      <c r="J120" s="520"/>
      <c r="K120" s="25">
        <v>50000</v>
      </c>
      <c r="L120" s="18">
        <f t="shared" si="3"/>
        <v>5238004</v>
      </c>
      <c r="M120" s="12">
        <f t="shared" si="4"/>
        <v>50000</v>
      </c>
      <c r="N120" s="12">
        <f t="shared" si="5"/>
        <v>5238004</v>
      </c>
    </row>
    <row r="121" spans="1:14" ht="18" customHeight="1" x14ac:dyDescent="0.15">
      <c r="A121" s="827"/>
      <c r="B121" s="27"/>
      <c r="C121" s="28">
        <v>40903</v>
      </c>
      <c r="D121" s="1142" t="s">
        <v>31</v>
      </c>
      <c r="E121" s="108"/>
      <c r="F121" s="22">
        <v>111</v>
      </c>
      <c r="G121" s="23" t="s">
        <v>28</v>
      </c>
      <c r="H121" s="24" t="s">
        <v>108</v>
      </c>
      <c r="I121" s="743"/>
      <c r="J121" s="520"/>
      <c r="K121" s="25">
        <v>3200</v>
      </c>
      <c r="L121" s="18">
        <f t="shared" si="3"/>
        <v>5241204</v>
      </c>
      <c r="M121" s="12">
        <f t="shared" si="4"/>
        <v>3200</v>
      </c>
      <c r="N121" s="12">
        <f t="shared" si="5"/>
        <v>5241204</v>
      </c>
    </row>
    <row r="122" spans="1:14" ht="18" customHeight="1" x14ac:dyDescent="0.15">
      <c r="A122" s="827"/>
      <c r="B122" s="27"/>
      <c r="C122" s="28">
        <v>40903</v>
      </c>
      <c r="D122" s="1142" t="s">
        <v>36</v>
      </c>
      <c r="E122" s="108"/>
      <c r="F122" s="22">
        <v>121</v>
      </c>
      <c r="G122" s="23" t="s">
        <v>28</v>
      </c>
      <c r="H122" s="24" t="s">
        <v>573</v>
      </c>
      <c r="I122" s="743"/>
      <c r="J122" s="520"/>
      <c r="K122" s="25">
        <v>10000</v>
      </c>
      <c r="L122" s="18">
        <f t="shared" si="3"/>
        <v>5251204</v>
      </c>
      <c r="M122" s="12">
        <f t="shared" si="4"/>
        <v>10000</v>
      </c>
      <c r="N122" s="12">
        <f t="shared" si="5"/>
        <v>5251204</v>
      </c>
    </row>
    <row r="123" spans="1:14" ht="18" customHeight="1" x14ac:dyDescent="0.15">
      <c r="A123" s="827"/>
      <c r="B123" s="27"/>
      <c r="C123" s="28">
        <v>40903</v>
      </c>
      <c r="D123" s="1142" t="s">
        <v>62</v>
      </c>
      <c r="E123" s="108"/>
      <c r="F123" s="22">
        <v>141</v>
      </c>
      <c r="G123" s="23" t="s">
        <v>28</v>
      </c>
      <c r="H123" s="24" t="s">
        <v>573</v>
      </c>
      <c r="I123" s="743"/>
      <c r="J123" s="520"/>
      <c r="K123" s="25">
        <v>10000</v>
      </c>
      <c r="L123" s="18">
        <f t="shared" si="3"/>
        <v>5261204</v>
      </c>
      <c r="M123" s="12">
        <f t="shared" si="4"/>
        <v>10000</v>
      </c>
      <c r="N123" s="12">
        <f t="shared" si="5"/>
        <v>5261204</v>
      </c>
    </row>
    <row r="124" spans="1:14" ht="18" customHeight="1" thickBot="1" x14ac:dyDescent="0.2">
      <c r="A124" s="828"/>
      <c r="B124" s="31" t="s">
        <v>109</v>
      </c>
      <c r="C124" s="32">
        <v>40904</v>
      </c>
      <c r="D124" s="1145" t="s">
        <v>62</v>
      </c>
      <c r="E124" s="715"/>
      <c r="F124" s="33">
        <v>151</v>
      </c>
      <c r="G124" s="34" t="s">
        <v>64</v>
      </c>
      <c r="H124" s="35" t="s">
        <v>110</v>
      </c>
      <c r="I124" s="744"/>
      <c r="J124" s="521"/>
      <c r="K124" s="36">
        <v>140000</v>
      </c>
      <c r="L124" s="50">
        <f t="shared" si="3"/>
        <v>5401204</v>
      </c>
      <c r="M124" s="12">
        <f t="shared" si="4"/>
        <v>140000</v>
      </c>
      <c r="N124" s="12">
        <f t="shared" si="5"/>
        <v>5401204</v>
      </c>
    </row>
    <row r="125" spans="1:14" ht="18" customHeight="1" thickTop="1" x14ac:dyDescent="0.15">
      <c r="A125" s="829"/>
      <c r="B125" s="37" t="s">
        <v>111</v>
      </c>
      <c r="C125" s="38">
        <v>40914</v>
      </c>
      <c r="D125" s="1140" t="s">
        <v>96</v>
      </c>
      <c r="E125" s="713"/>
      <c r="F125" s="15">
        <v>252</v>
      </c>
      <c r="G125" s="16" t="s">
        <v>64</v>
      </c>
      <c r="H125" s="17" t="s">
        <v>112</v>
      </c>
      <c r="I125" s="742"/>
      <c r="J125" s="519">
        <v>140000</v>
      </c>
      <c r="K125" s="18"/>
      <c r="L125" s="18">
        <f t="shared" si="3"/>
        <v>5261204</v>
      </c>
      <c r="M125" s="12">
        <f t="shared" si="4"/>
        <v>-140000</v>
      </c>
      <c r="N125" s="12">
        <f t="shared" si="5"/>
        <v>5261204</v>
      </c>
    </row>
    <row r="126" spans="1:14" ht="18" customHeight="1" x14ac:dyDescent="0.15">
      <c r="A126" s="827"/>
      <c r="B126" s="27"/>
      <c r="C126" s="28">
        <v>40914</v>
      </c>
      <c r="D126" s="1141" t="s">
        <v>7</v>
      </c>
      <c r="E126" s="108"/>
      <c r="F126" s="22">
        <v>231</v>
      </c>
      <c r="G126" s="16" t="s">
        <v>13</v>
      </c>
      <c r="H126" s="24" t="s">
        <v>47</v>
      </c>
      <c r="I126" s="743"/>
      <c r="J126" s="520">
        <v>420</v>
      </c>
      <c r="K126" s="25"/>
      <c r="L126" s="18">
        <f t="shared" si="3"/>
        <v>5260784</v>
      </c>
      <c r="M126" s="12">
        <f t="shared" si="4"/>
        <v>-420</v>
      </c>
      <c r="N126" s="12">
        <f t="shared" si="5"/>
        <v>5260784</v>
      </c>
    </row>
    <row r="127" spans="1:14" ht="18" customHeight="1" x14ac:dyDescent="0.15">
      <c r="A127" s="827"/>
      <c r="B127" s="27"/>
      <c r="C127" s="28">
        <v>40918</v>
      </c>
      <c r="D127" s="1142" t="s">
        <v>113</v>
      </c>
      <c r="E127" s="108"/>
      <c r="F127" s="22">
        <v>112</v>
      </c>
      <c r="G127" s="23" t="s">
        <v>82</v>
      </c>
      <c r="H127" s="24" t="s">
        <v>114</v>
      </c>
      <c r="I127" s="743" t="s">
        <v>115</v>
      </c>
      <c r="J127" s="520"/>
      <c r="K127" s="25">
        <v>44800</v>
      </c>
      <c r="L127" s="18">
        <f t="shared" si="3"/>
        <v>5305584</v>
      </c>
      <c r="M127" s="12">
        <f t="shared" si="4"/>
        <v>44800</v>
      </c>
      <c r="N127" s="12">
        <f t="shared" si="5"/>
        <v>5305584</v>
      </c>
    </row>
    <row r="128" spans="1:14" ht="18" customHeight="1" x14ac:dyDescent="0.15">
      <c r="A128" s="827"/>
      <c r="B128" s="27"/>
      <c r="C128" s="28">
        <v>40918</v>
      </c>
      <c r="D128" s="1142" t="s">
        <v>113</v>
      </c>
      <c r="E128" s="108"/>
      <c r="F128" s="22">
        <v>122</v>
      </c>
      <c r="G128" s="23" t="s">
        <v>73</v>
      </c>
      <c r="H128" s="24" t="s">
        <v>574</v>
      </c>
      <c r="I128" s="743" t="s">
        <v>8</v>
      </c>
      <c r="J128" s="520"/>
      <c r="K128" s="25">
        <v>10000</v>
      </c>
      <c r="L128" s="18">
        <f t="shared" si="3"/>
        <v>5315584</v>
      </c>
      <c r="M128" s="12">
        <f t="shared" si="4"/>
        <v>10000</v>
      </c>
      <c r="N128" s="12">
        <f t="shared" si="5"/>
        <v>5315584</v>
      </c>
    </row>
    <row r="129" spans="1:14" ht="18" customHeight="1" x14ac:dyDescent="0.15">
      <c r="A129" s="827"/>
      <c r="B129" s="27"/>
      <c r="C129" s="28">
        <v>40918</v>
      </c>
      <c r="D129" s="1142" t="s">
        <v>113</v>
      </c>
      <c r="E129" s="108"/>
      <c r="F129" s="22">
        <v>141</v>
      </c>
      <c r="G129" s="23" t="s">
        <v>73</v>
      </c>
      <c r="H129" s="24" t="s">
        <v>574</v>
      </c>
      <c r="I129" s="743" t="s">
        <v>61</v>
      </c>
      <c r="J129" s="520"/>
      <c r="K129" s="25">
        <v>10000</v>
      </c>
      <c r="L129" s="18">
        <f t="shared" si="3"/>
        <v>5325584</v>
      </c>
      <c r="M129" s="12">
        <f t="shared" si="4"/>
        <v>10000</v>
      </c>
      <c r="N129" s="12">
        <f t="shared" si="5"/>
        <v>5325584</v>
      </c>
    </row>
    <row r="130" spans="1:14" ht="18" customHeight="1" x14ac:dyDescent="0.15">
      <c r="A130" s="827"/>
      <c r="B130" s="27"/>
      <c r="C130" s="28">
        <v>40918</v>
      </c>
      <c r="D130" s="1142" t="s">
        <v>113</v>
      </c>
      <c r="E130" s="108"/>
      <c r="F130" s="22">
        <v>112</v>
      </c>
      <c r="G130" s="23" t="s">
        <v>73</v>
      </c>
      <c r="H130" s="24" t="s">
        <v>117</v>
      </c>
      <c r="I130" s="743" t="s">
        <v>61</v>
      </c>
      <c r="J130" s="520"/>
      <c r="K130" s="25">
        <v>51600</v>
      </c>
      <c r="L130" s="18">
        <f t="shared" si="3"/>
        <v>5377184</v>
      </c>
      <c r="M130" s="12">
        <f t="shared" si="4"/>
        <v>51600</v>
      </c>
      <c r="N130" s="12">
        <f t="shared" si="5"/>
        <v>5377184</v>
      </c>
    </row>
    <row r="131" spans="1:14" ht="18" customHeight="1" x14ac:dyDescent="0.15">
      <c r="A131" s="827"/>
      <c r="B131" s="27"/>
      <c r="C131" s="28">
        <v>40918</v>
      </c>
      <c r="D131" s="1142" t="s">
        <v>113</v>
      </c>
      <c r="E131" s="108"/>
      <c r="F131" s="22">
        <v>122</v>
      </c>
      <c r="G131" s="23" t="s">
        <v>73</v>
      </c>
      <c r="H131" s="24" t="s">
        <v>575</v>
      </c>
      <c r="I131" s="743" t="s">
        <v>8</v>
      </c>
      <c r="J131" s="520"/>
      <c r="K131" s="25">
        <v>10000</v>
      </c>
      <c r="L131" s="18">
        <f t="shared" si="3"/>
        <v>5387184</v>
      </c>
      <c r="M131" s="12">
        <f t="shared" si="4"/>
        <v>10000</v>
      </c>
      <c r="N131" s="12">
        <f t="shared" si="5"/>
        <v>5387184</v>
      </c>
    </row>
    <row r="132" spans="1:14" ht="18" customHeight="1" x14ac:dyDescent="0.15">
      <c r="A132" s="827"/>
      <c r="B132" s="27"/>
      <c r="C132" s="28">
        <v>40918</v>
      </c>
      <c r="D132" s="1142" t="s">
        <v>113</v>
      </c>
      <c r="E132" s="108"/>
      <c r="F132" s="22">
        <v>141</v>
      </c>
      <c r="G132" s="23" t="s">
        <v>73</v>
      </c>
      <c r="H132" s="24" t="s">
        <v>576</v>
      </c>
      <c r="I132" s="743" t="s">
        <v>61</v>
      </c>
      <c r="J132" s="520"/>
      <c r="K132" s="25">
        <v>30000</v>
      </c>
      <c r="L132" s="18">
        <f t="shared" si="3"/>
        <v>5417184</v>
      </c>
      <c r="M132" s="12">
        <f t="shared" si="4"/>
        <v>30000</v>
      </c>
      <c r="N132" s="12">
        <f t="shared" si="5"/>
        <v>5417184</v>
      </c>
    </row>
    <row r="133" spans="1:14" ht="18" customHeight="1" x14ac:dyDescent="0.15">
      <c r="A133" s="827"/>
      <c r="B133" s="27"/>
      <c r="C133" s="28">
        <v>40918</v>
      </c>
      <c r="D133" s="1142" t="s">
        <v>113</v>
      </c>
      <c r="E133" s="108"/>
      <c r="F133" s="22">
        <v>112</v>
      </c>
      <c r="G133" s="23" t="s">
        <v>73</v>
      </c>
      <c r="H133" s="24" t="s">
        <v>118</v>
      </c>
      <c r="I133" s="743" t="s">
        <v>61</v>
      </c>
      <c r="J133" s="520"/>
      <c r="K133" s="25">
        <v>32800</v>
      </c>
      <c r="L133" s="18">
        <f t="shared" si="3"/>
        <v>5449984</v>
      </c>
      <c r="M133" s="12">
        <f t="shared" si="4"/>
        <v>32800</v>
      </c>
      <c r="N133" s="12">
        <f t="shared" si="5"/>
        <v>5449984</v>
      </c>
    </row>
    <row r="134" spans="1:14" ht="18" customHeight="1" x14ac:dyDescent="0.15">
      <c r="A134" s="827"/>
      <c r="B134" s="27"/>
      <c r="C134" s="28">
        <v>40924</v>
      </c>
      <c r="D134" s="1142" t="s">
        <v>113</v>
      </c>
      <c r="E134" s="108"/>
      <c r="F134" s="22">
        <v>122</v>
      </c>
      <c r="G134" s="23" t="s">
        <v>73</v>
      </c>
      <c r="H134" s="24" t="s">
        <v>577</v>
      </c>
      <c r="I134" s="743" t="s">
        <v>61</v>
      </c>
      <c r="J134" s="520"/>
      <c r="K134" s="25">
        <v>10000</v>
      </c>
      <c r="L134" s="18">
        <f t="shared" si="3"/>
        <v>5459984</v>
      </c>
      <c r="M134" s="12">
        <f t="shared" si="4"/>
        <v>10000</v>
      </c>
      <c r="N134" s="12">
        <f t="shared" si="5"/>
        <v>5459984</v>
      </c>
    </row>
    <row r="135" spans="1:14" ht="18" customHeight="1" x14ac:dyDescent="0.15">
      <c r="A135" s="827"/>
      <c r="B135" s="27"/>
      <c r="C135" s="28">
        <v>40924</v>
      </c>
      <c r="D135" s="1142" t="s">
        <v>113</v>
      </c>
      <c r="E135" s="108"/>
      <c r="F135" s="22">
        <v>141</v>
      </c>
      <c r="G135" s="23" t="s">
        <v>73</v>
      </c>
      <c r="H135" s="24" t="s">
        <v>577</v>
      </c>
      <c r="I135" s="743" t="s">
        <v>61</v>
      </c>
      <c r="J135" s="520"/>
      <c r="K135" s="25">
        <v>50000</v>
      </c>
      <c r="L135" s="18">
        <f t="shared" si="3"/>
        <v>5509984</v>
      </c>
      <c r="M135" s="12">
        <f t="shared" si="4"/>
        <v>50000</v>
      </c>
      <c r="N135" s="12">
        <f t="shared" si="5"/>
        <v>5509984</v>
      </c>
    </row>
    <row r="136" spans="1:14" ht="18" customHeight="1" x14ac:dyDescent="0.15">
      <c r="A136" s="827"/>
      <c r="B136" s="27"/>
      <c r="C136" s="28">
        <v>40926</v>
      </c>
      <c r="D136" s="1142" t="s">
        <v>113</v>
      </c>
      <c r="E136" s="108"/>
      <c r="F136" s="22">
        <v>112</v>
      </c>
      <c r="G136" s="23" t="s">
        <v>64</v>
      </c>
      <c r="H136" s="24" t="s">
        <v>119</v>
      </c>
      <c r="I136" s="743" t="s">
        <v>115</v>
      </c>
      <c r="J136" s="520"/>
      <c r="K136" s="25">
        <v>28400</v>
      </c>
      <c r="L136" s="18">
        <f t="shared" si="3"/>
        <v>5538384</v>
      </c>
      <c r="M136" s="12">
        <f t="shared" si="4"/>
        <v>28400</v>
      </c>
      <c r="N136" s="12">
        <f t="shared" si="5"/>
        <v>5538384</v>
      </c>
    </row>
    <row r="137" spans="1:14" ht="18" customHeight="1" x14ac:dyDescent="0.15">
      <c r="A137" s="827"/>
      <c r="B137" s="27"/>
      <c r="C137" s="28">
        <v>40926</v>
      </c>
      <c r="D137" s="1142" t="s">
        <v>113</v>
      </c>
      <c r="E137" s="108"/>
      <c r="F137" s="22">
        <v>122</v>
      </c>
      <c r="G137" s="23" t="s">
        <v>64</v>
      </c>
      <c r="H137" s="24" t="s">
        <v>578</v>
      </c>
      <c r="I137" s="743" t="s">
        <v>8</v>
      </c>
      <c r="J137" s="520"/>
      <c r="K137" s="25">
        <v>10000</v>
      </c>
      <c r="L137" s="18">
        <f t="shared" ref="L137:L200" si="6">IF(C137="","",N137)</f>
        <v>5548384</v>
      </c>
      <c r="M137" s="12">
        <f t="shared" si="4"/>
        <v>10000</v>
      </c>
      <c r="N137" s="12">
        <f t="shared" si="5"/>
        <v>5548384</v>
      </c>
    </row>
    <row r="138" spans="1:14" ht="18" customHeight="1" x14ac:dyDescent="0.15">
      <c r="A138" s="827"/>
      <c r="B138" s="27"/>
      <c r="C138" s="28">
        <v>40926</v>
      </c>
      <c r="D138" s="1142" t="s">
        <v>113</v>
      </c>
      <c r="E138" s="108"/>
      <c r="F138" s="22">
        <v>141</v>
      </c>
      <c r="G138" s="23" t="s">
        <v>64</v>
      </c>
      <c r="H138" s="24" t="s">
        <v>578</v>
      </c>
      <c r="I138" s="743" t="s">
        <v>61</v>
      </c>
      <c r="J138" s="520"/>
      <c r="K138" s="25">
        <v>10000</v>
      </c>
      <c r="L138" s="18">
        <f t="shared" si="6"/>
        <v>5558384</v>
      </c>
      <c r="M138" s="12">
        <f t="shared" ref="M138:M201" si="7">K138-J138</f>
        <v>10000</v>
      </c>
      <c r="N138" s="12">
        <f t="shared" ref="N138:N201" si="8">N137+M138</f>
        <v>5558384</v>
      </c>
    </row>
    <row r="139" spans="1:14" ht="18" customHeight="1" x14ac:dyDescent="0.15">
      <c r="A139" s="827"/>
      <c r="B139" s="26"/>
      <c r="C139" s="20">
        <v>40939</v>
      </c>
      <c r="D139" s="1142" t="s">
        <v>120</v>
      </c>
      <c r="E139" s="108"/>
      <c r="F139" s="22">
        <v>141</v>
      </c>
      <c r="G139" s="23" t="s">
        <v>82</v>
      </c>
      <c r="H139" s="24" t="s">
        <v>121</v>
      </c>
      <c r="I139" s="743" t="s">
        <v>115</v>
      </c>
      <c r="J139" s="520"/>
      <c r="K139" s="25">
        <v>50000</v>
      </c>
      <c r="L139" s="18">
        <f t="shared" si="6"/>
        <v>5608384</v>
      </c>
      <c r="M139" s="12">
        <f t="shared" si="7"/>
        <v>50000</v>
      </c>
      <c r="N139" s="12">
        <f t="shared" si="8"/>
        <v>5608384</v>
      </c>
    </row>
    <row r="140" spans="1:14" ht="18" customHeight="1" x14ac:dyDescent="0.15">
      <c r="A140" s="827"/>
      <c r="B140" s="27"/>
      <c r="C140" s="28">
        <v>40939</v>
      </c>
      <c r="D140" s="1142" t="s">
        <v>120</v>
      </c>
      <c r="E140" s="108"/>
      <c r="F140" s="22">
        <v>121</v>
      </c>
      <c r="G140" s="23" t="s">
        <v>73</v>
      </c>
      <c r="H140" s="24" t="s">
        <v>670</v>
      </c>
      <c r="I140" s="743" t="s">
        <v>8</v>
      </c>
      <c r="J140" s="520"/>
      <c r="K140" s="25">
        <v>10000</v>
      </c>
      <c r="L140" s="18">
        <f t="shared" si="6"/>
        <v>5618384</v>
      </c>
      <c r="M140" s="12">
        <f t="shared" si="7"/>
        <v>10000</v>
      </c>
      <c r="N140" s="12">
        <f t="shared" si="8"/>
        <v>5618384</v>
      </c>
    </row>
    <row r="141" spans="1:14" ht="18" customHeight="1" x14ac:dyDescent="0.15">
      <c r="A141" s="827"/>
      <c r="B141" s="27"/>
      <c r="C141" s="28">
        <v>40939</v>
      </c>
      <c r="D141" s="1141" t="s">
        <v>96</v>
      </c>
      <c r="E141" s="108"/>
      <c r="F141" s="22">
        <v>241</v>
      </c>
      <c r="G141" s="23" t="s">
        <v>97</v>
      </c>
      <c r="H141" s="24" t="s">
        <v>98</v>
      </c>
      <c r="I141" s="743" t="s">
        <v>122</v>
      </c>
      <c r="J141" s="520">
        <v>310000</v>
      </c>
      <c r="K141" s="25"/>
      <c r="L141" s="18">
        <f t="shared" si="6"/>
        <v>5308384</v>
      </c>
      <c r="M141" s="12">
        <f t="shared" si="7"/>
        <v>-310000</v>
      </c>
      <c r="N141" s="12">
        <f t="shared" si="8"/>
        <v>5308384</v>
      </c>
    </row>
    <row r="142" spans="1:14" ht="18" customHeight="1" x14ac:dyDescent="0.15">
      <c r="A142" s="827"/>
      <c r="B142" s="26"/>
      <c r="C142" s="20">
        <v>40954</v>
      </c>
      <c r="D142" s="1142" t="s">
        <v>31</v>
      </c>
      <c r="E142" s="108"/>
      <c r="F142" s="22">
        <v>111</v>
      </c>
      <c r="G142" s="23" t="s">
        <v>32</v>
      </c>
      <c r="H142" s="24" t="s">
        <v>123</v>
      </c>
      <c r="I142" s="743"/>
      <c r="J142" s="520"/>
      <c r="K142" s="29">
        <v>9600</v>
      </c>
      <c r="L142" s="18">
        <f t="shared" si="6"/>
        <v>5317984</v>
      </c>
      <c r="M142" s="12">
        <f t="shared" si="7"/>
        <v>9600</v>
      </c>
      <c r="N142" s="12">
        <f t="shared" si="8"/>
        <v>5317984</v>
      </c>
    </row>
    <row r="143" spans="1:14" ht="18" customHeight="1" x14ac:dyDescent="0.15">
      <c r="A143" s="827"/>
      <c r="B143" s="27"/>
      <c r="C143" s="28">
        <v>40954</v>
      </c>
      <c r="D143" s="1142" t="s">
        <v>36</v>
      </c>
      <c r="E143" s="108"/>
      <c r="F143" s="22">
        <v>121</v>
      </c>
      <c r="G143" s="23" t="s">
        <v>32</v>
      </c>
      <c r="H143" s="24" t="s">
        <v>579</v>
      </c>
      <c r="I143" s="743"/>
      <c r="J143" s="520"/>
      <c r="K143" s="25">
        <v>10000</v>
      </c>
      <c r="L143" s="18">
        <f t="shared" si="6"/>
        <v>5327984</v>
      </c>
      <c r="M143" s="12">
        <f t="shared" si="7"/>
        <v>10000</v>
      </c>
      <c r="N143" s="12">
        <f t="shared" si="8"/>
        <v>5327984</v>
      </c>
    </row>
    <row r="144" spans="1:14" ht="18" customHeight="1" x14ac:dyDescent="0.15">
      <c r="A144" s="827"/>
      <c r="B144" s="27"/>
      <c r="C144" s="28">
        <v>40954</v>
      </c>
      <c r="D144" s="1142" t="s">
        <v>62</v>
      </c>
      <c r="E144" s="108"/>
      <c r="F144" s="22">
        <v>141</v>
      </c>
      <c r="G144" s="23" t="s">
        <v>32</v>
      </c>
      <c r="H144" s="24" t="s">
        <v>580</v>
      </c>
      <c r="I144" s="743"/>
      <c r="J144" s="520"/>
      <c r="K144" s="25">
        <v>30000</v>
      </c>
      <c r="L144" s="18">
        <f t="shared" si="6"/>
        <v>5357984</v>
      </c>
      <c r="M144" s="12">
        <f t="shared" si="7"/>
        <v>30000</v>
      </c>
      <c r="N144" s="12">
        <f t="shared" si="8"/>
        <v>5357984</v>
      </c>
    </row>
    <row r="145" spans="1:14" ht="18" customHeight="1" x14ac:dyDescent="0.15">
      <c r="A145" s="827"/>
      <c r="B145" s="27"/>
      <c r="C145" s="28">
        <v>40959</v>
      </c>
      <c r="D145" s="1142" t="s">
        <v>15</v>
      </c>
      <c r="E145" s="108"/>
      <c r="F145" s="22">
        <v>161</v>
      </c>
      <c r="G145" s="23" t="s">
        <v>16</v>
      </c>
      <c r="H145" s="24" t="s">
        <v>17</v>
      </c>
      <c r="I145" s="743"/>
      <c r="J145" s="520"/>
      <c r="K145" s="25">
        <v>485</v>
      </c>
      <c r="L145" s="18">
        <f t="shared" si="6"/>
        <v>5358469</v>
      </c>
      <c r="M145" s="12">
        <f t="shared" si="7"/>
        <v>485</v>
      </c>
      <c r="N145" s="12">
        <f t="shared" si="8"/>
        <v>5358469</v>
      </c>
    </row>
    <row r="146" spans="1:14" ht="18" customHeight="1" x14ac:dyDescent="0.15">
      <c r="A146" s="827"/>
      <c r="B146" s="26"/>
      <c r="C146" s="20">
        <v>40967</v>
      </c>
      <c r="D146" s="1142" t="s">
        <v>31</v>
      </c>
      <c r="E146" s="108"/>
      <c r="F146" s="22">
        <v>111</v>
      </c>
      <c r="G146" s="23" t="s">
        <v>64</v>
      </c>
      <c r="H146" s="24" t="s">
        <v>124</v>
      </c>
      <c r="I146" s="743"/>
      <c r="J146" s="520"/>
      <c r="K146" s="25">
        <v>43600</v>
      </c>
      <c r="L146" s="18">
        <f t="shared" si="6"/>
        <v>5402069</v>
      </c>
      <c r="M146" s="12">
        <f t="shared" si="7"/>
        <v>43600</v>
      </c>
      <c r="N146" s="12">
        <f t="shared" si="8"/>
        <v>5402069</v>
      </c>
    </row>
    <row r="147" spans="1:14" ht="18" customHeight="1" x14ac:dyDescent="0.15">
      <c r="A147" s="827"/>
      <c r="B147" s="27"/>
      <c r="C147" s="28">
        <v>40967</v>
      </c>
      <c r="D147" s="1142" t="s">
        <v>36</v>
      </c>
      <c r="E147" s="108"/>
      <c r="F147" s="22">
        <v>121</v>
      </c>
      <c r="G147" s="23" t="s">
        <v>64</v>
      </c>
      <c r="H147" s="24" t="s">
        <v>581</v>
      </c>
      <c r="I147" s="743"/>
      <c r="J147" s="520"/>
      <c r="K147" s="25">
        <v>10000</v>
      </c>
      <c r="L147" s="18">
        <f t="shared" si="6"/>
        <v>5412069</v>
      </c>
      <c r="M147" s="12">
        <f t="shared" si="7"/>
        <v>10000</v>
      </c>
      <c r="N147" s="12">
        <f t="shared" si="8"/>
        <v>5412069</v>
      </c>
    </row>
    <row r="148" spans="1:14" ht="18" customHeight="1" x14ac:dyDescent="0.15">
      <c r="A148" s="827"/>
      <c r="B148" s="27"/>
      <c r="C148" s="28">
        <v>40967</v>
      </c>
      <c r="D148" s="1142" t="s">
        <v>62</v>
      </c>
      <c r="E148" s="108"/>
      <c r="F148" s="22">
        <v>141</v>
      </c>
      <c r="G148" s="23" t="s">
        <v>64</v>
      </c>
      <c r="H148" s="24" t="s">
        <v>582</v>
      </c>
      <c r="I148" s="743"/>
      <c r="J148" s="520"/>
      <c r="K148" s="25">
        <v>10000</v>
      </c>
      <c r="L148" s="18">
        <f t="shared" si="6"/>
        <v>5422069</v>
      </c>
      <c r="M148" s="12">
        <f t="shared" si="7"/>
        <v>10000</v>
      </c>
      <c r="N148" s="12">
        <f t="shared" si="8"/>
        <v>5422069</v>
      </c>
    </row>
    <row r="149" spans="1:14" ht="18" customHeight="1" x14ac:dyDescent="0.15">
      <c r="A149" s="827"/>
      <c r="B149" s="26"/>
      <c r="C149" s="20">
        <v>40967</v>
      </c>
      <c r="D149" s="1142" t="s">
        <v>120</v>
      </c>
      <c r="E149" s="108"/>
      <c r="F149" s="22">
        <v>132</v>
      </c>
      <c r="G149" s="23" t="s">
        <v>125</v>
      </c>
      <c r="H149" s="24" t="s">
        <v>126</v>
      </c>
      <c r="I149" s="743" t="s">
        <v>115</v>
      </c>
      <c r="J149" s="520"/>
      <c r="K149" s="25">
        <v>35000</v>
      </c>
      <c r="L149" s="18">
        <f t="shared" si="6"/>
        <v>5457069</v>
      </c>
      <c r="M149" s="12">
        <f t="shared" si="7"/>
        <v>35000</v>
      </c>
      <c r="N149" s="12">
        <f t="shared" si="8"/>
        <v>5457069</v>
      </c>
    </row>
    <row r="150" spans="1:14" ht="18" customHeight="1" x14ac:dyDescent="0.15">
      <c r="A150" s="827"/>
      <c r="B150" s="26"/>
      <c r="C150" s="20">
        <v>40970</v>
      </c>
      <c r="D150" s="1141" t="s">
        <v>96</v>
      </c>
      <c r="E150" s="108"/>
      <c r="F150" s="22">
        <v>252</v>
      </c>
      <c r="G150" s="23" t="s">
        <v>95</v>
      </c>
      <c r="H150" s="24" t="s">
        <v>127</v>
      </c>
      <c r="I150" s="743"/>
      <c r="J150" s="520">
        <v>15000</v>
      </c>
      <c r="K150" s="25"/>
      <c r="L150" s="18">
        <f t="shared" si="6"/>
        <v>5442069</v>
      </c>
      <c r="M150" s="12">
        <f t="shared" si="7"/>
        <v>-15000</v>
      </c>
      <c r="N150" s="12">
        <f t="shared" si="8"/>
        <v>5442069</v>
      </c>
    </row>
    <row r="151" spans="1:14" ht="18" customHeight="1" x14ac:dyDescent="0.15">
      <c r="A151" s="827"/>
      <c r="B151" s="27"/>
      <c r="C151" s="28">
        <v>40984</v>
      </c>
      <c r="D151" s="1142" t="s">
        <v>31</v>
      </c>
      <c r="E151" s="108"/>
      <c r="F151" s="22">
        <v>111</v>
      </c>
      <c r="G151" s="23" t="s">
        <v>73</v>
      </c>
      <c r="H151" s="24" t="s">
        <v>128</v>
      </c>
      <c r="I151" s="743"/>
      <c r="J151" s="520"/>
      <c r="K151" s="25">
        <v>11200</v>
      </c>
      <c r="L151" s="18">
        <f t="shared" si="6"/>
        <v>5453269</v>
      </c>
      <c r="M151" s="12">
        <f t="shared" si="7"/>
        <v>11200</v>
      </c>
      <c r="N151" s="12">
        <f t="shared" si="8"/>
        <v>5453269</v>
      </c>
    </row>
    <row r="152" spans="1:14" ht="18" customHeight="1" x14ac:dyDescent="0.15">
      <c r="A152" s="827"/>
      <c r="B152" s="27"/>
      <c r="C152" s="28">
        <v>40984</v>
      </c>
      <c r="D152" s="1142" t="s">
        <v>36</v>
      </c>
      <c r="E152" s="108"/>
      <c r="F152" s="22">
        <v>121</v>
      </c>
      <c r="G152" s="23" t="s">
        <v>73</v>
      </c>
      <c r="H152" s="24" t="s">
        <v>583</v>
      </c>
      <c r="I152" s="743"/>
      <c r="J152" s="520"/>
      <c r="K152" s="25">
        <v>10000</v>
      </c>
      <c r="L152" s="18">
        <f t="shared" si="6"/>
        <v>5463269</v>
      </c>
      <c r="M152" s="12">
        <f t="shared" si="7"/>
        <v>10000</v>
      </c>
      <c r="N152" s="12">
        <f t="shared" si="8"/>
        <v>5463269</v>
      </c>
    </row>
    <row r="153" spans="1:14" ht="18" customHeight="1" x14ac:dyDescent="0.15">
      <c r="A153" s="827"/>
      <c r="B153" s="27"/>
      <c r="C153" s="28">
        <v>40984</v>
      </c>
      <c r="D153" s="1142" t="s">
        <v>62</v>
      </c>
      <c r="E153" s="108"/>
      <c r="F153" s="22">
        <v>141</v>
      </c>
      <c r="G153" s="23" t="s">
        <v>73</v>
      </c>
      <c r="H153" s="24" t="s">
        <v>584</v>
      </c>
      <c r="I153" s="743"/>
      <c r="J153" s="520"/>
      <c r="K153" s="25">
        <v>10000</v>
      </c>
      <c r="L153" s="18">
        <f t="shared" si="6"/>
        <v>5473269</v>
      </c>
      <c r="M153" s="12">
        <f t="shared" si="7"/>
        <v>10000</v>
      </c>
      <c r="N153" s="12">
        <f t="shared" si="8"/>
        <v>5473269</v>
      </c>
    </row>
    <row r="154" spans="1:14" ht="18" customHeight="1" x14ac:dyDescent="0.15">
      <c r="A154" s="827"/>
      <c r="B154" s="27"/>
      <c r="C154" s="28">
        <v>40984</v>
      </c>
      <c r="D154" s="1142" t="s">
        <v>31</v>
      </c>
      <c r="E154" s="108"/>
      <c r="F154" s="22">
        <v>111</v>
      </c>
      <c r="G154" s="23" t="s">
        <v>73</v>
      </c>
      <c r="H154" s="24" t="s">
        <v>129</v>
      </c>
      <c r="I154" s="743"/>
      <c r="J154" s="520"/>
      <c r="K154" s="25">
        <v>7400</v>
      </c>
      <c r="L154" s="18">
        <f t="shared" si="6"/>
        <v>5480669</v>
      </c>
      <c r="M154" s="12">
        <f t="shared" si="7"/>
        <v>7400</v>
      </c>
      <c r="N154" s="12">
        <f t="shared" si="8"/>
        <v>5480669</v>
      </c>
    </row>
    <row r="155" spans="1:14" ht="18" customHeight="1" x14ac:dyDescent="0.15">
      <c r="A155" s="827"/>
      <c r="B155" s="27"/>
      <c r="C155" s="28">
        <v>40984</v>
      </c>
      <c r="D155" s="1142" t="s">
        <v>36</v>
      </c>
      <c r="E155" s="108"/>
      <c r="F155" s="22">
        <v>121</v>
      </c>
      <c r="G155" s="23" t="s">
        <v>73</v>
      </c>
      <c r="H155" s="24" t="s">
        <v>585</v>
      </c>
      <c r="I155" s="743"/>
      <c r="J155" s="520"/>
      <c r="K155" s="25">
        <v>10000</v>
      </c>
      <c r="L155" s="18">
        <f t="shared" si="6"/>
        <v>5490669</v>
      </c>
      <c r="M155" s="12">
        <f t="shared" si="7"/>
        <v>10000</v>
      </c>
      <c r="N155" s="12">
        <f t="shared" si="8"/>
        <v>5490669</v>
      </c>
    </row>
    <row r="156" spans="1:14" ht="18" customHeight="1" x14ac:dyDescent="0.15">
      <c r="A156" s="827"/>
      <c r="B156" s="27"/>
      <c r="C156" s="28">
        <v>40984</v>
      </c>
      <c r="D156" s="1142" t="s">
        <v>62</v>
      </c>
      <c r="E156" s="108"/>
      <c r="F156" s="22">
        <v>141</v>
      </c>
      <c r="G156" s="23" t="s">
        <v>73</v>
      </c>
      <c r="H156" s="24" t="s">
        <v>586</v>
      </c>
      <c r="I156" s="743"/>
      <c r="J156" s="520"/>
      <c r="K156" s="25">
        <v>10000</v>
      </c>
      <c r="L156" s="18">
        <f t="shared" si="6"/>
        <v>5500669</v>
      </c>
      <c r="M156" s="12">
        <f t="shared" si="7"/>
        <v>10000</v>
      </c>
      <c r="N156" s="12">
        <f t="shared" si="8"/>
        <v>5500669</v>
      </c>
    </row>
    <row r="157" spans="1:14" ht="18" customHeight="1" x14ac:dyDescent="0.15">
      <c r="A157" s="827"/>
      <c r="B157" s="27"/>
      <c r="C157" s="28">
        <v>40984</v>
      </c>
      <c r="D157" s="1142" t="s">
        <v>31</v>
      </c>
      <c r="E157" s="108"/>
      <c r="F157" s="22">
        <v>111</v>
      </c>
      <c r="G157" s="23" t="s">
        <v>82</v>
      </c>
      <c r="H157" s="24" t="s">
        <v>130</v>
      </c>
      <c r="I157" s="743"/>
      <c r="J157" s="520"/>
      <c r="K157" s="25">
        <v>25600</v>
      </c>
      <c r="L157" s="18">
        <f t="shared" si="6"/>
        <v>5526269</v>
      </c>
      <c r="M157" s="12">
        <f t="shared" si="7"/>
        <v>25600</v>
      </c>
      <c r="N157" s="12">
        <f t="shared" si="8"/>
        <v>5526269</v>
      </c>
    </row>
    <row r="158" spans="1:14" ht="15.75" customHeight="1" x14ac:dyDescent="0.15">
      <c r="A158" s="827"/>
      <c r="B158" s="27"/>
      <c r="C158" s="28">
        <v>40994</v>
      </c>
      <c r="D158" s="1142" t="s">
        <v>113</v>
      </c>
      <c r="E158" s="108"/>
      <c r="F158" s="22">
        <v>112</v>
      </c>
      <c r="G158" s="23" t="s">
        <v>89</v>
      </c>
      <c r="H158" s="24" t="s">
        <v>131</v>
      </c>
      <c r="I158" s="743"/>
      <c r="J158" s="520"/>
      <c r="K158" s="25">
        <v>4600</v>
      </c>
      <c r="L158" s="18">
        <f t="shared" si="6"/>
        <v>5530869</v>
      </c>
      <c r="M158" s="12">
        <f t="shared" si="7"/>
        <v>4600</v>
      </c>
      <c r="N158" s="12">
        <f t="shared" si="8"/>
        <v>5530869</v>
      </c>
    </row>
    <row r="159" spans="1:14" ht="18" customHeight="1" x14ac:dyDescent="0.15">
      <c r="A159" s="827"/>
      <c r="B159" s="27"/>
      <c r="C159" s="28">
        <v>40994</v>
      </c>
      <c r="D159" s="1142" t="s">
        <v>113</v>
      </c>
      <c r="E159" s="108"/>
      <c r="F159" s="22">
        <v>122</v>
      </c>
      <c r="G159" s="23" t="s">
        <v>89</v>
      </c>
      <c r="H159" s="24" t="s">
        <v>587</v>
      </c>
      <c r="I159" s="743"/>
      <c r="J159" s="520"/>
      <c r="K159" s="25">
        <v>10000</v>
      </c>
      <c r="L159" s="18">
        <f t="shared" si="6"/>
        <v>5540869</v>
      </c>
      <c r="M159" s="12">
        <f t="shared" si="7"/>
        <v>10000</v>
      </c>
      <c r="N159" s="12">
        <f t="shared" si="8"/>
        <v>5540869</v>
      </c>
    </row>
    <row r="160" spans="1:14" ht="18" customHeight="1" x14ac:dyDescent="0.15">
      <c r="A160" s="827"/>
      <c r="B160" s="27"/>
      <c r="C160" s="28">
        <v>40994</v>
      </c>
      <c r="D160" s="1142" t="s">
        <v>113</v>
      </c>
      <c r="E160" s="108"/>
      <c r="F160" s="22">
        <v>141</v>
      </c>
      <c r="G160" s="23" t="s">
        <v>89</v>
      </c>
      <c r="H160" s="24" t="s">
        <v>587</v>
      </c>
      <c r="I160" s="743"/>
      <c r="J160" s="520"/>
      <c r="K160" s="25">
        <v>50000</v>
      </c>
      <c r="L160" s="18">
        <f t="shared" si="6"/>
        <v>5590869</v>
      </c>
      <c r="M160" s="12">
        <f t="shared" si="7"/>
        <v>50000</v>
      </c>
      <c r="N160" s="12">
        <f t="shared" si="8"/>
        <v>5590869</v>
      </c>
    </row>
    <row r="161" spans="1:14" ht="18" customHeight="1" x14ac:dyDescent="0.15">
      <c r="A161" s="827"/>
      <c r="B161" s="27"/>
      <c r="C161" s="28">
        <v>40994</v>
      </c>
      <c r="D161" s="1142" t="s">
        <v>113</v>
      </c>
      <c r="E161" s="108"/>
      <c r="F161" s="22">
        <v>112</v>
      </c>
      <c r="G161" s="23" t="s">
        <v>89</v>
      </c>
      <c r="H161" s="24" t="s">
        <v>132</v>
      </c>
      <c r="I161" s="743"/>
      <c r="J161" s="520"/>
      <c r="K161" s="25">
        <v>2000</v>
      </c>
      <c r="L161" s="18">
        <f t="shared" si="6"/>
        <v>5592869</v>
      </c>
      <c r="M161" s="12">
        <f t="shared" si="7"/>
        <v>2000</v>
      </c>
      <c r="N161" s="12">
        <f t="shared" si="8"/>
        <v>5592869</v>
      </c>
    </row>
    <row r="162" spans="1:14" ht="18" customHeight="1" x14ac:dyDescent="0.15">
      <c r="A162" s="827"/>
      <c r="B162" s="27"/>
      <c r="C162" s="28">
        <v>40994</v>
      </c>
      <c r="D162" s="1142" t="s">
        <v>113</v>
      </c>
      <c r="E162" s="108"/>
      <c r="F162" s="22">
        <v>122</v>
      </c>
      <c r="G162" s="23" t="s">
        <v>89</v>
      </c>
      <c r="H162" s="24" t="s">
        <v>588</v>
      </c>
      <c r="I162" s="743"/>
      <c r="J162" s="520"/>
      <c r="K162" s="25">
        <v>10000</v>
      </c>
      <c r="L162" s="18">
        <f t="shared" si="6"/>
        <v>5602869</v>
      </c>
      <c r="M162" s="12">
        <f t="shared" si="7"/>
        <v>10000</v>
      </c>
      <c r="N162" s="12">
        <f t="shared" si="8"/>
        <v>5602869</v>
      </c>
    </row>
    <row r="163" spans="1:14" ht="18" customHeight="1" x14ac:dyDescent="0.15">
      <c r="A163" s="827"/>
      <c r="B163" s="27"/>
      <c r="C163" s="28">
        <v>40994</v>
      </c>
      <c r="D163" s="1142" t="s">
        <v>113</v>
      </c>
      <c r="E163" s="108"/>
      <c r="F163" s="22">
        <v>141</v>
      </c>
      <c r="G163" s="23" t="s">
        <v>89</v>
      </c>
      <c r="H163" s="24" t="s">
        <v>588</v>
      </c>
      <c r="I163" s="743"/>
      <c r="J163" s="520"/>
      <c r="K163" s="25">
        <v>10000</v>
      </c>
      <c r="L163" s="18">
        <f t="shared" si="6"/>
        <v>5612869</v>
      </c>
      <c r="M163" s="12">
        <f t="shared" si="7"/>
        <v>10000</v>
      </c>
      <c r="N163" s="12">
        <f t="shared" si="8"/>
        <v>5612869</v>
      </c>
    </row>
    <row r="164" spans="1:14" ht="18" customHeight="1" x14ac:dyDescent="0.15">
      <c r="A164" s="827"/>
      <c r="B164" s="27"/>
      <c r="C164" s="28">
        <v>40994</v>
      </c>
      <c r="D164" s="1142" t="s">
        <v>113</v>
      </c>
      <c r="E164" s="108"/>
      <c r="F164" s="22">
        <v>112</v>
      </c>
      <c r="G164" s="23" t="s">
        <v>89</v>
      </c>
      <c r="H164" s="24" t="s">
        <v>133</v>
      </c>
      <c r="I164" s="743"/>
      <c r="J164" s="520"/>
      <c r="K164" s="25">
        <v>4000</v>
      </c>
      <c r="L164" s="18">
        <f t="shared" si="6"/>
        <v>5616869</v>
      </c>
      <c r="M164" s="12">
        <f t="shared" si="7"/>
        <v>4000</v>
      </c>
      <c r="N164" s="12">
        <f t="shared" si="8"/>
        <v>5616869</v>
      </c>
    </row>
    <row r="165" spans="1:14" ht="18" customHeight="1" x14ac:dyDescent="0.15">
      <c r="A165" s="827"/>
      <c r="B165" s="27"/>
      <c r="C165" s="28">
        <v>40994</v>
      </c>
      <c r="D165" s="1142" t="s">
        <v>113</v>
      </c>
      <c r="E165" s="108"/>
      <c r="F165" s="22">
        <v>122</v>
      </c>
      <c r="G165" s="23" t="s">
        <v>89</v>
      </c>
      <c r="H165" s="24" t="s">
        <v>116</v>
      </c>
      <c r="I165" s="743"/>
      <c r="J165" s="520"/>
      <c r="K165" s="25">
        <v>10000</v>
      </c>
      <c r="L165" s="18">
        <f t="shared" si="6"/>
        <v>5626869</v>
      </c>
      <c r="M165" s="12">
        <f t="shared" si="7"/>
        <v>10000</v>
      </c>
      <c r="N165" s="12">
        <f t="shared" si="8"/>
        <v>5626869</v>
      </c>
    </row>
    <row r="166" spans="1:14" ht="18" customHeight="1" x14ac:dyDescent="0.15">
      <c r="A166" s="827"/>
      <c r="B166" s="27"/>
      <c r="C166" s="28">
        <v>40994</v>
      </c>
      <c r="D166" s="1142" t="s">
        <v>113</v>
      </c>
      <c r="E166" s="108"/>
      <c r="F166" s="22">
        <v>141</v>
      </c>
      <c r="G166" s="23" t="s">
        <v>89</v>
      </c>
      <c r="H166" s="24" t="s">
        <v>57</v>
      </c>
      <c r="I166" s="743"/>
      <c r="J166" s="520"/>
      <c r="K166" s="25">
        <v>50000</v>
      </c>
      <c r="L166" s="18">
        <f t="shared" si="6"/>
        <v>5676869</v>
      </c>
      <c r="M166" s="12">
        <f t="shared" si="7"/>
        <v>50000</v>
      </c>
      <c r="N166" s="12">
        <f t="shared" si="8"/>
        <v>5676869</v>
      </c>
    </row>
    <row r="167" spans="1:14" ht="18" customHeight="1" x14ac:dyDescent="0.15">
      <c r="A167" s="827"/>
      <c r="B167" s="27"/>
      <c r="C167" s="28">
        <v>40994</v>
      </c>
      <c r="D167" s="1142" t="s">
        <v>31</v>
      </c>
      <c r="E167" s="108"/>
      <c r="F167" s="22">
        <v>111</v>
      </c>
      <c r="G167" s="23" t="s">
        <v>89</v>
      </c>
      <c r="H167" s="24" t="s">
        <v>134</v>
      </c>
      <c r="I167" s="743"/>
      <c r="J167" s="520"/>
      <c r="K167" s="25">
        <v>6400</v>
      </c>
      <c r="L167" s="18">
        <f t="shared" si="6"/>
        <v>5683269</v>
      </c>
      <c r="M167" s="12">
        <f t="shared" si="7"/>
        <v>6400</v>
      </c>
      <c r="N167" s="12">
        <f t="shared" si="8"/>
        <v>5683269</v>
      </c>
    </row>
    <row r="168" spans="1:14" ht="18" customHeight="1" x14ac:dyDescent="0.15">
      <c r="A168" s="827"/>
      <c r="B168" s="27"/>
      <c r="C168" s="28">
        <v>40994</v>
      </c>
      <c r="D168" s="1142" t="s">
        <v>36</v>
      </c>
      <c r="E168" s="108"/>
      <c r="F168" s="22">
        <v>121</v>
      </c>
      <c r="G168" s="23" t="s">
        <v>89</v>
      </c>
      <c r="H168" s="24" t="s">
        <v>589</v>
      </c>
      <c r="I168" s="743"/>
      <c r="J168" s="520"/>
      <c r="K168" s="29">
        <v>10000</v>
      </c>
      <c r="L168" s="18">
        <f t="shared" si="6"/>
        <v>5693269</v>
      </c>
      <c r="M168" s="12">
        <f t="shared" si="7"/>
        <v>10000</v>
      </c>
      <c r="N168" s="12">
        <f t="shared" si="8"/>
        <v>5693269</v>
      </c>
    </row>
    <row r="169" spans="1:14" ht="18" customHeight="1" x14ac:dyDescent="0.15">
      <c r="A169" s="827"/>
      <c r="B169" s="27"/>
      <c r="C169" s="28">
        <v>40994</v>
      </c>
      <c r="D169" s="1142" t="s">
        <v>62</v>
      </c>
      <c r="E169" s="108"/>
      <c r="F169" s="22">
        <v>141</v>
      </c>
      <c r="G169" s="23" t="s">
        <v>89</v>
      </c>
      <c r="H169" s="24" t="s">
        <v>590</v>
      </c>
      <c r="I169" s="743"/>
      <c r="J169" s="520"/>
      <c r="K169" s="25">
        <v>50000</v>
      </c>
      <c r="L169" s="18">
        <f t="shared" si="6"/>
        <v>5743269</v>
      </c>
      <c r="M169" s="12">
        <f t="shared" si="7"/>
        <v>50000</v>
      </c>
      <c r="N169" s="12">
        <f t="shared" si="8"/>
        <v>5743269</v>
      </c>
    </row>
    <row r="170" spans="1:14" ht="18" customHeight="1" x14ac:dyDescent="0.15">
      <c r="A170" s="827"/>
      <c r="B170" s="27"/>
      <c r="C170" s="28">
        <v>40994</v>
      </c>
      <c r="D170" s="1141" t="s">
        <v>96</v>
      </c>
      <c r="E170" s="108"/>
      <c r="F170" s="22">
        <v>241</v>
      </c>
      <c r="G170" s="23" t="s">
        <v>97</v>
      </c>
      <c r="H170" s="24" t="s">
        <v>98</v>
      </c>
      <c r="I170" s="743" t="s">
        <v>135</v>
      </c>
      <c r="J170" s="520">
        <v>110000</v>
      </c>
      <c r="K170" s="25"/>
      <c r="L170" s="18">
        <f t="shared" si="6"/>
        <v>5633269</v>
      </c>
      <c r="M170" s="12">
        <f t="shared" si="7"/>
        <v>-110000</v>
      </c>
      <c r="N170" s="12">
        <f t="shared" si="8"/>
        <v>5633269</v>
      </c>
    </row>
    <row r="171" spans="1:14" ht="18" customHeight="1" thickBot="1" x14ac:dyDescent="0.2">
      <c r="A171" s="830"/>
      <c r="B171" s="39" t="s">
        <v>136</v>
      </c>
      <c r="C171" s="40">
        <v>40994</v>
      </c>
      <c r="D171" s="1146" t="s">
        <v>96</v>
      </c>
      <c r="E171" s="716"/>
      <c r="F171" s="41">
        <v>241</v>
      </c>
      <c r="G171" s="42" t="s">
        <v>4</v>
      </c>
      <c r="H171" s="43" t="s">
        <v>98</v>
      </c>
      <c r="I171" s="745" t="s">
        <v>137</v>
      </c>
      <c r="J171" s="522">
        <v>110000</v>
      </c>
      <c r="K171" s="44"/>
      <c r="L171" s="44">
        <f t="shared" si="6"/>
        <v>5523269</v>
      </c>
      <c r="M171" s="12">
        <f t="shared" si="7"/>
        <v>-110000</v>
      </c>
      <c r="N171" s="12">
        <f t="shared" si="8"/>
        <v>5523269</v>
      </c>
    </row>
    <row r="172" spans="1:14" ht="18" customHeight="1" thickTop="1" x14ac:dyDescent="0.15">
      <c r="A172" s="829"/>
      <c r="B172" s="45" t="s">
        <v>138</v>
      </c>
      <c r="C172" s="14">
        <v>41005</v>
      </c>
      <c r="D172" s="1140" t="s">
        <v>3</v>
      </c>
      <c r="E172" s="713"/>
      <c r="F172" s="15">
        <v>211</v>
      </c>
      <c r="G172" s="16" t="s">
        <v>139</v>
      </c>
      <c r="H172" s="17" t="s">
        <v>140</v>
      </c>
      <c r="I172" s="742"/>
      <c r="J172" s="519">
        <v>250000</v>
      </c>
      <c r="K172" s="18"/>
      <c r="L172" s="18">
        <f t="shared" si="6"/>
        <v>5273269</v>
      </c>
      <c r="M172" s="12">
        <f t="shared" si="7"/>
        <v>-250000</v>
      </c>
      <c r="N172" s="12">
        <f t="shared" si="8"/>
        <v>5273269</v>
      </c>
    </row>
    <row r="173" spans="1:14" ht="18" customHeight="1" x14ac:dyDescent="0.15">
      <c r="A173" s="827"/>
      <c r="B173" s="27"/>
      <c r="C173" s="28">
        <v>41008</v>
      </c>
      <c r="D173" s="1142" t="s">
        <v>141</v>
      </c>
      <c r="E173" s="108"/>
      <c r="F173" s="22">
        <v>131</v>
      </c>
      <c r="G173" s="23" t="s">
        <v>142</v>
      </c>
      <c r="H173" s="24" t="s">
        <v>143</v>
      </c>
      <c r="I173" s="743"/>
      <c r="J173" s="520"/>
      <c r="K173" s="25">
        <v>20000</v>
      </c>
      <c r="L173" s="18">
        <f t="shared" si="6"/>
        <v>5293269</v>
      </c>
      <c r="M173" s="12">
        <f t="shared" si="7"/>
        <v>20000</v>
      </c>
      <c r="N173" s="12">
        <f t="shared" si="8"/>
        <v>5293269</v>
      </c>
    </row>
    <row r="174" spans="1:14" ht="18" customHeight="1" x14ac:dyDescent="0.15">
      <c r="A174" s="827"/>
      <c r="B174" s="27"/>
      <c r="C174" s="28">
        <v>41008</v>
      </c>
      <c r="D174" s="1142" t="s">
        <v>141</v>
      </c>
      <c r="E174" s="108"/>
      <c r="F174" s="22">
        <v>131</v>
      </c>
      <c r="G174" s="23" t="s">
        <v>144</v>
      </c>
      <c r="H174" s="24" t="s">
        <v>143</v>
      </c>
      <c r="I174" s="743"/>
      <c r="J174" s="520"/>
      <c r="K174" s="25">
        <v>5000</v>
      </c>
      <c r="L174" s="18">
        <f t="shared" si="6"/>
        <v>5298269</v>
      </c>
      <c r="M174" s="12">
        <f t="shared" si="7"/>
        <v>5000</v>
      </c>
      <c r="N174" s="12">
        <f t="shared" si="8"/>
        <v>5298269</v>
      </c>
    </row>
    <row r="175" spans="1:14" ht="18" customHeight="1" x14ac:dyDescent="0.15">
      <c r="A175" s="827"/>
      <c r="B175" s="26"/>
      <c r="C175" s="20">
        <v>41011</v>
      </c>
      <c r="D175" s="1142" t="s">
        <v>141</v>
      </c>
      <c r="E175" s="108"/>
      <c r="F175" s="22">
        <v>131</v>
      </c>
      <c r="G175" s="23" t="s">
        <v>145</v>
      </c>
      <c r="H175" s="24" t="s">
        <v>143</v>
      </c>
      <c r="I175" s="743"/>
      <c r="J175" s="520"/>
      <c r="K175" s="25">
        <v>20000</v>
      </c>
      <c r="L175" s="18">
        <f t="shared" si="6"/>
        <v>5318269</v>
      </c>
      <c r="M175" s="12">
        <f t="shared" si="7"/>
        <v>20000</v>
      </c>
      <c r="N175" s="12">
        <f t="shared" si="8"/>
        <v>5318269</v>
      </c>
    </row>
    <row r="176" spans="1:14" ht="18" customHeight="1" x14ac:dyDescent="0.15">
      <c r="A176" s="827"/>
      <c r="B176" s="27"/>
      <c r="C176" s="28">
        <v>41011</v>
      </c>
      <c r="D176" s="1142" t="s">
        <v>141</v>
      </c>
      <c r="E176" s="714"/>
      <c r="F176" s="22">
        <v>131</v>
      </c>
      <c r="G176" s="23" t="s">
        <v>146</v>
      </c>
      <c r="H176" s="24" t="s">
        <v>143</v>
      </c>
      <c r="I176" s="743"/>
      <c r="J176" s="520"/>
      <c r="K176" s="25">
        <v>20000</v>
      </c>
      <c r="L176" s="18">
        <f t="shared" si="6"/>
        <v>5338269</v>
      </c>
      <c r="M176" s="12">
        <f t="shared" si="7"/>
        <v>20000</v>
      </c>
      <c r="N176" s="12">
        <f t="shared" si="8"/>
        <v>5338269</v>
      </c>
    </row>
    <row r="177" spans="1:14" ht="18" customHeight="1" x14ac:dyDescent="0.15">
      <c r="A177" s="827"/>
      <c r="B177" s="26"/>
      <c r="C177" s="20">
        <v>41015</v>
      </c>
      <c r="D177" s="1144" t="s">
        <v>141</v>
      </c>
      <c r="E177" s="714"/>
      <c r="F177" s="22">
        <v>131</v>
      </c>
      <c r="G177" s="23" t="s">
        <v>147</v>
      </c>
      <c r="H177" s="24" t="s">
        <v>143</v>
      </c>
      <c r="I177" s="743"/>
      <c r="J177" s="520"/>
      <c r="K177" s="25">
        <v>20000</v>
      </c>
      <c r="L177" s="18">
        <f t="shared" si="6"/>
        <v>5358269</v>
      </c>
      <c r="M177" s="12">
        <f t="shared" si="7"/>
        <v>20000</v>
      </c>
      <c r="N177" s="12">
        <f t="shared" si="8"/>
        <v>5358269</v>
      </c>
    </row>
    <row r="178" spans="1:14" ht="18" customHeight="1" x14ac:dyDescent="0.15">
      <c r="A178" s="827"/>
      <c r="B178" s="27"/>
      <c r="C178" s="28">
        <v>41015</v>
      </c>
      <c r="D178" s="1141" t="s">
        <v>7</v>
      </c>
      <c r="E178" s="108"/>
      <c r="F178" s="22">
        <v>231</v>
      </c>
      <c r="G178" s="23" t="s">
        <v>97</v>
      </c>
      <c r="H178" s="24" t="s">
        <v>9</v>
      </c>
      <c r="I178" s="743"/>
      <c r="J178" s="520">
        <v>420</v>
      </c>
      <c r="K178" s="25"/>
      <c r="L178" s="18">
        <f t="shared" si="6"/>
        <v>5357849</v>
      </c>
      <c r="M178" s="12">
        <f t="shared" si="7"/>
        <v>-420</v>
      </c>
      <c r="N178" s="12">
        <f t="shared" si="8"/>
        <v>5357849</v>
      </c>
    </row>
    <row r="179" spans="1:14" ht="18" customHeight="1" x14ac:dyDescent="0.15">
      <c r="A179" s="827"/>
      <c r="B179" s="27"/>
      <c r="C179" s="28">
        <v>41024</v>
      </c>
      <c r="D179" s="1142" t="s">
        <v>25</v>
      </c>
      <c r="E179" s="108"/>
      <c r="F179" s="22">
        <v>131</v>
      </c>
      <c r="G179" s="23" t="s">
        <v>148</v>
      </c>
      <c r="H179" s="24" t="s">
        <v>149</v>
      </c>
      <c r="I179" s="743"/>
      <c r="J179" s="520"/>
      <c r="K179" s="25">
        <v>10000</v>
      </c>
      <c r="L179" s="18">
        <f t="shared" si="6"/>
        <v>5367849</v>
      </c>
      <c r="M179" s="12">
        <f t="shared" si="7"/>
        <v>10000</v>
      </c>
      <c r="N179" s="12">
        <f t="shared" si="8"/>
        <v>5367849</v>
      </c>
    </row>
    <row r="180" spans="1:14" ht="18" customHeight="1" x14ac:dyDescent="0.15">
      <c r="A180" s="827"/>
      <c r="B180" s="27"/>
      <c r="C180" s="28">
        <v>41036</v>
      </c>
      <c r="D180" s="1142" t="s">
        <v>62</v>
      </c>
      <c r="E180" s="108"/>
      <c r="F180" s="22">
        <v>151</v>
      </c>
      <c r="G180" s="23" t="s">
        <v>144</v>
      </c>
      <c r="H180" s="30" t="s">
        <v>48</v>
      </c>
      <c r="I180" s="743"/>
      <c r="J180" s="520"/>
      <c r="K180" s="25">
        <v>100000</v>
      </c>
      <c r="L180" s="18">
        <f t="shared" si="6"/>
        <v>5467849</v>
      </c>
      <c r="M180" s="12">
        <f t="shared" si="7"/>
        <v>100000</v>
      </c>
      <c r="N180" s="12">
        <f t="shared" si="8"/>
        <v>5467849</v>
      </c>
    </row>
    <row r="181" spans="1:14" ht="18" customHeight="1" x14ac:dyDescent="0.15">
      <c r="A181" s="827"/>
      <c r="B181" s="27"/>
      <c r="C181" s="28">
        <v>41037</v>
      </c>
      <c r="D181" s="1142" t="s">
        <v>141</v>
      </c>
      <c r="E181" s="108"/>
      <c r="F181" s="22">
        <v>131</v>
      </c>
      <c r="G181" s="23" t="s">
        <v>150</v>
      </c>
      <c r="H181" s="24" t="s">
        <v>143</v>
      </c>
      <c r="I181" s="743"/>
      <c r="J181" s="520"/>
      <c r="K181" s="25">
        <v>20000</v>
      </c>
      <c r="L181" s="18">
        <f t="shared" si="6"/>
        <v>5487849</v>
      </c>
      <c r="M181" s="12">
        <f t="shared" si="7"/>
        <v>20000</v>
      </c>
      <c r="N181" s="12">
        <f t="shared" si="8"/>
        <v>5487849</v>
      </c>
    </row>
    <row r="182" spans="1:14" ht="18" customHeight="1" x14ac:dyDescent="0.15">
      <c r="A182" s="827"/>
      <c r="B182" s="27"/>
      <c r="C182" s="28">
        <v>41052</v>
      </c>
      <c r="D182" s="1141" t="s">
        <v>96</v>
      </c>
      <c r="E182" s="108"/>
      <c r="F182" s="22">
        <v>251</v>
      </c>
      <c r="G182" s="23" t="s">
        <v>144</v>
      </c>
      <c r="H182" s="30" t="s">
        <v>151</v>
      </c>
      <c r="I182" s="743"/>
      <c r="J182" s="520">
        <v>100000</v>
      </c>
      <c r="K182" s="25"/>
      <c r="L182" s="18">
        <f t="shared" si="6"/>
        <v>5387849</v>
      </c>
      <c r="M182" s="12">
        <f t="shared" si="7"/>
        <v>-100000</v>
      </c>
      <c r="N182" s="12">
        <f t="shared" si="8"/>
        <v>5387849</v>
      </c>
    </row>
    <row r="183" spans="1:14" ht="18" customHeight="1" x14ac:dyDescent="0.15">
      <c r="A183" s="827"/>
      <c r="B183" s="27"/>
      <c r="C183" s="28">
        <v>41054</v>
      </c>
      <c r="D183" s="1142" t="s">
        <v>25</v>
      </c>
      <c r="E183" s="108"/>
      <c r="F183" s="22">
        <v>131</v>
      </c>
      <c r="G183" s="23" t="s">
        <v>152</v>
      </c>
      <c r="H183" s="24" t="s">
        <v>143</v>
      </c>
      <c r="I183" s="743"/>
      <c r="J183" s="520"/>
      <c r="K183" s="25">
        <v>40000</v>
      </c>
      <c r="L183" s="18">
        <f t="shared" si="6"/>
        <v>5427849</v>
      </c>
      <c r="M183" s="12">
        <f t="shared" si="7"/>
        <v>40000</v>
      </c>
      <c r="N183" s="12">
        <f t="shared" si="8"/>
        <v>5427849</v>
      </c>
    </row>
    <row r="184" spans="1:14" ht="18" customHeight="1" x14ac:dyDescent="0.15">
      <c r="A184" s="827"/>
      <c r="B184" s="27"/>
      <c r="C184" s="28">
        <v>41061</v>
      </c>
      <c r="D184" s="1141" t="s">
        <v>3</v>
      </c>
      <c r="E184" s="108"/>
      <c r="F184" s="22">
        <v>211</v>
      </c>
      <c r="G184" s="23" t="s">
        <v>97</v>
      </c>
      <c r="H184" s="30" t="s">
        <v>153</v>
      </c>
      <c r="I184" s="743"/>
      <c r="J184" s="520">
        <v>178340</v>
      </c>
      <c r="K184" s="25"/>
      <c r="L184" s="18">
        <f t="shared" si="6"/>
        <v>5249509</v>
      </c>
      <c r="M184" s="12">
        <f t="shared" si="7"/>
        <v>-178340</v>
      </c>
      <c r="N184" s="12">
        <f t="shared" si="8"/>
        <v>5249509</v>
      </c>
    </row>
    <row r="185" spans="1:14" ht="18" customHeight="1" x14ac:dyDescent="0.15">
      <c r="A185" s="827"/>
      <c r="B185" s="27"/>
      <c r="C185" s="28">
        <v>41074</v>
      </c>
      <c r="D185" s="1142" t="s">
        <v>31</v>
      </c>
      <c r="E185" s="108"/>
      <c r="F185" s="22">
        <v>111</v>
      </c>
      <c r="G185" s="23" t="s">
        <v>69</v>
      </c>
      <c r="H185" s="24" t="s">
        <v>154</v>
      </c>
      <c r="I185" s="743"/>
      <c r="J185" s="520"/>
      <c r="K185" s="25">
        <v>2400</v>
      </c>
      <c r="L185" s="18">
        <f t="shared" si="6"/>
        <v>5251909</v>
      </c>
      <c r="M185" s="12">
        <f t="shared" si="7"/>
        <v>2400</v>
      </c>
      <c r="N185" s="12">
        <f t="shared" si="8"/>
        <v>5251909</v>
      </c>
    </row>
    <row r="186" spans="1:14" ht="18" customHeight="1" x14ac:dyDescent="0.15">
      <c r="A186" s="827"/>
      <c r="B186" s="27"/>
      <c r="C186" s="28">
        <v>41074</v>
      </c>
      <c r="D186" s="1142" t="s">
        <v>36</v>
      </c>
      <c r="E186" s="108"/>
      <c r="F186" s="22">
        <v>121</v>
      </c>
      <c r="G186" s="23" t="s">
        <v>69</v>
      </c>
      <c r="H186" s="24" t="s">
        <v>591</v>
      </c>
      <c r="I186" s="743"/>
      <c r="J186" s="520"/>
      <c r="K186" s="25">
        <v>10000</v>
      </c>
      <c r="L186" s="18">
        <f t="shared" si="6"/>
        <v>5261909</v>
      </c>
      <c r="M186" s="12">
        <f t="shared" si="7"/>
        <v>10000</v>
      </c>
      <c r="N186" s="12">
        <f t="shared" si="8"/>
        <v>5261909</v>
      </c>
    </row>
    <row r="187" spans="1:14" ht="18" customHeight="1" x14ac:dyDescent="0.15">
      <c r="A187" s="827"/>
      <c r="B187" s="27"/>
      <c r="C187" s="28">
        <v>41074</v>
      </c>
      <c r="D187" s="1142" t="s">
        <v>62</v>
      </c>
      <c r="E187" s="108"/>
      <c r="F187" s="22">
        <v>141</v>
      </c>
      <c r="G187" s="23" t="s">
        <v>69</v>
      </c>
      <c r="H187" s="24" t="s">
        <v>591</v>
      </c>
      <c r="I187" s="743"/>
      <c r="J187" s="520"/>
      <c r="K187" s="25">
        <v>50000</v>
      </c>
      <c r="L187" s="18">
        <f t="shared" si="6"/>
        <v>5311909</v>
      </c>
      <c r="M187" s="12">
        <f t="shared" si="7"/>
        <v>50000</v>
      </c>
      <c r="N187" s="12">
        <f t="shared" si="8"/>
        <v>5311909</v>
      </c>
    </row>
    <row r="188" spans="1:14" ht="18" customHeight="1" x14ac:dyDescent="0.15">
      <c r="A188" s="827"/>
      <c r="B188" s="27"/>
      <c r="C188" s="28">
        <v>41079</v>
      </c>
      <c r="D188" s="1142" t="s">
        <v>31</v>
      </c>
      <c r="E188" s="108"/>
      <c r="F188" s="22">
        <v>111</v>
      </c>
      <c r="G188" s="23" t="s">
        <v>73</v>
      </c>
      <c r="H188" s="30" t="s">
        <v>155</v>
      </c>
      <c r="I188" s="743"/>
      <c r="J188" s="520"/>
      <c r="K188" s="25">
        <v>88200</v>
      </c>
      <c r="L188" s="18">
        <f t="shared" si="6"/>
        <v>5400109</v>
      </c>
      <c r="M188" s="12">
        <f t="shared" si="7"/>
        <v>88200</v>
      </c>
      <c r="N188" s="12">
        <f t="shared" si="8"/>
        <v>5400109</v>
      </c>
    </row>
    <row r="189" spans="1:14" ht="18" customHeight="1" x14ac:dyDescent="0.15">
      <c r="A189" s="827"/>
      <c r="B189" s="27"/>
      <c r="C189" s="28">
        <v>41079</v>
      </c>
      <c r="D189" s="1142" t="s">
        <v>36</v>
      </c>
      <c r="E189" s="108"/>
      <c r="F189" s="22">
        <v>121</v>
      </c>
      <c r="G189" s="23" t="s">
        <v>73</v>
      </c>
      <c r="H189" s="30" t="s">
        <v>592</v>
      </c>
      <c r="I189" s="743"/>
      <c r="J189" s="520"/>
      <c r="K189" s="25">
        <v>10000</v>
      </c>
      <c r="L189" s="18">
        <f t="shared" si="6"/>
        <v>5410109</v>
      </c>
      <c r="M189" s="12">
        <f t="shared" si="7"/>
        <v>10000</v>
      </c>
      <c r="N189" s="12">
        <f t="shared" si="8"/>
        <v>5410109</v>
      </c>
    </row>
    <row r="190" spans="1:14" ht="18" customHeight="1" x14ac:dyDescent="0.15">
      <c r="A190" s="827"/>
      <c r="B190" s="27"/>
      <c r="C190" s="28">
        <v>41079</v>
      </c>
      <c r="D190" s="1142" t="s">
        <v>62</v>
      </c>
      <c r="E190" s="108"/>
      <c r="F190" s="22">
        <v>141</v>
      </c>
      <c r="G190" s="23" t="s">
        <v>73</v>
      </c>
      <c r="H190" s="30" t="s">
        <v>592</v>
      </c>
      <c r="I190" s="743"/>
      <c r="J190" s="520"/>
      <c r="K190" s="25">
        <v>30000</v>
      </c>
      <c r="L190" s="18">
        <f t="shared" si="6"/>
        <v>5440109</v>
      </c>
      <c r="M190" s="12">
        <f t="shared" si="7"/>
        <v>30000</v>
      </c>
      <c r="N190" s="12">
        <f t="shared" si="8"/>
        <v>5440109</v>
      </c>
    </row>
    <row r="191" spans="1:14" ht="18" customHeight="1" x14ac:dyDescent="0.15">
      <c r="A191" s="827"/>
      <c r="B191" s="27"/>
      <c r="C191" s="28">
        <v>41082</v>
      </c>
      <c r="D191" s="1142" t="s">
        <v>31</v>
      </c>
      <c r="E191" s="108"/>
      <c r="F191" s="22">
        <v>111</v>
      </c>
      <c r="G191" s="23" t="s">
        <v>64</v>
      </c>
      <c r="H191" s="30" t="s">
        <v>156</v>
      </c>
      <c r="I191" s="743"/>
      <c r="J191" s="520"/>
      <c r="K191" s="25">
        <v>25600</v>
      </c>
      <c r="L191" s="18">
        <f t="shared" si="6"/>
        <v>5465709</v>
      </c>
      <c r="M191" s="12">
        <f t="shared" si="7"/>
        <v>25600</v>
      </c>
      <c r="N191" s="12">
        <f t="shared" si="8"/>
        <v>5465709</v>
      </c>
    </row>
    <row r="192" spans="1:14" ht="18" customHeight="1" x14ac:dyDescent="0.15">
      <c r="A192" s="827"/>
      <c r="B192" s="27"/>
      <c r="C192" s="28">
        <v>41082</v>
      </c>
      <c r="D192" s="1142" t="s">
        <v>157</v>
      </c>
      <c r="E192" s="108"/>
      <c r="F192" s="22">
        <v>111</v>
      </c>
      <c r="G192" s="23" t="s">
        <v>64</v>
      </c>
      <c r="H192" s="30" t="s">
        <v>158</v>
      </c>
      <c r="I192" s="743"/>
      <c r="J192" s="520"/>
      <c r="K192" s="25">
        <v>25600</v>
      </c>
      <c r="L192" s="18">
        <f t="shared" si="6"/>
        <v>5491309</v>
      </c>
      <c r="M192" s="12">
        <f t="shared" si="7"/>
        <v>25600</v>
      </c>
      <c r="N192" s="12">
        <f t="shared" si="8"/>
        <v>5491309</v>
      </c>
    </row>
    <row r="193" spans="1:14" ht="18" customHeight="1" x14ac:dyDescent="0.15">
      <c r="A193" s="827"/>
      <c r="B193" s="27"/>
      <c r="C193" s="28">
        <v>41082</v>
      </c>
      <c r="D193" s="1142" t="s">
        <v>157</v>
      </c>
      <c r="E193" s="108"/>
      <c r="F193" s="22">
        <v>111</v>
      </c>
      <c r="G193" s="23" t="s">
        <v>64</v>
      </c>
      <c r="H193" s="30" t="s">
        <v>159</v>
      </c>
      <c r="I193" s="743"/>
      <c r="J193" s="520"/>
      <c r="K193" s="25">
        <v>12800</v>
      </c>
      <c r="L193" s="18">
        <f t="shared" si="6"/>
        <v>5504109</v>
      </c>
      <c r="M193" s="12">
        <f t="shared" si="7"/>
        <v>12800</v>
      </c>
      <c r="N193" s="12">
        <f t="shared" si="8"/>
        <v>5504109</v>
      </c>
    </row>
    <row r="194" spans="1:14" ht="18" customHeight="1" x14ac:dyDescent="0.15">
      <c r="A194" s="827"/>
      <c r="B194" s="27"/>
      <c r="C194" s="28">
        <v>41087</v>
      </c>
      <c r="D194" s="1142" t="s">
        <v>36</v>
      </c>
      <c r="E194" s="108"/>
      <c r="F194" s="22">
        <v>121</v>
      </c>
      <c r="G194" s="23" t="s">
        <v>64</v>
      </c>
      <c r="H194" s="30" t="s">
        <v>593</v>
      </c>
      <c r="I194" s="743" t="s">
        <v>160</v>
      </c>
      <c r="J194" s="520"/>
      <c r="K194" s="25">
        <v>10000</v>
      </c>
      <c r="L194" s="18">
        <f t="shared" si="6"/>
        <v>5514109</v>
      </c>
      <c r="M194" s="12">
        <f t="shared" si="7"/>
        <v>10000</v>
      </c>
      <c r="N194" s="12">
        <f t="shared" si="8"/>
        <v>5514109</v>
      </c>
    </row>
    <row r="195" spans="1:14" ht="18" customHeight="1" x14ac:dyDescent="0.15">
      <c r="A195" s="827"/>
      <c r="B195" s="27"/>
      <c r="C195" s="28">
        <v>41087</v>
      </c>
      <c r="D195" s="1142" t="s">
        <v>62</v>
      </c>
      <c r="E195" s="108"/>
      <c r="F195" s="22">
        <v>141</v>
      </c>
      <c r="G195" s="23" t="s">
        <v>64</v>
      </c>
      <c r="H195" s="30" t="s">
        <v>593</v>
      </c>
      <c r="I195" s="746" t="s">
        <v>61</v>
      </c>
      <c r="J195" s="520"/>
      <c r="K195" s="25">
        <v>30000</v>
      </c>
      <c r="L195" s="18">
        <f t="shared" si="6"/>
        <v>5544109</v>
      </c>
      <c r="M195" s="12">
        <f t="shared" si="7"/>
        <v>30000</v>
      </c>
      <c r="N195" s="12">
        <f t="shared" si="8"/>
        <v>5544109</v>
      </c>
    </row>
    <row r="196" spans="1:14" ht="18" customHeight="1" x14ac:dyDescent="0.15">
      <c r="A196" s="827"/>
      <c r="B196" s="26"/>
      <c r="C196" s="20">
        <v>41092</v>
      </c>
      <c r="D196" s="1142" t="s">
        <v>36</v>
      </c>
      <c r="E196" s="108"/>
      <c r="F196" s="22">
        <v>121</v>
      </c>
      <c r="G196" s="23" t="s">
        <v>73</v>
      </c>
      <c r="H196" s="24" t="s">
        <v>161</v>
      </c>
      <c r="I196" s="743"/>
      <c r="J196" s="520"/>
      <c r="K196" s="29">
        <v>10000</v>
      </c>
      <c r="L196" s="18">
        <f t="shared" si="6"/>
        <v>5554109</v>
      </c>
      <c r="M196" s="12">
        <f t="shared" si="7"/>
        <v>10000</v>
      </c>
      <c r="N196" s="12">
        <f t="shared" si="8"/>
        <v>5554109</v>
      </c>
    </row>
    <row r="197" spans="1:14" ht="18" customHeight="1" x14ac:dyDescent="0.15">
      <c r="A197" s="827"/>
      <c r="B197" s="27"/>
      <c r="C197" s="28">
        <v>41092</v>
      </c>
      <c r="D197" s="1142" t="s">
        <v>62</v>
      </c>
      <c r="E197" s="108"/>
      <c r="F197" s="22">
        <v>141</v>
      </c>
      <c r="G197" s="23" t="s">
        <v>73</v>
      </c>
      <c r="H197" s="24" t="s">
        <v>594</v>
      </c>
      <c r="I197" s="743"/>
      <c r="J197" s="520"/>
      <c r="K197" s="25">
        <v>50000</v>
      </c>
      <c r="L197" s="18">
        <f t="shared" si="6"/>
        <v>5604109</v>
      </c>
      <c r="M197" s="12">
        <f t="shared" si="7"/>
        <v>50000</v>
      </c>
      <c r="N197" s="12">
        <f t="shared" si="8"/>
        <v>5604109</v>
      </c>
    </row>
    <row r="198" spans="1:14" ht="18" customHeight="1" x14ac:dyDescent="0.15">
      <c r="A198" s="827"/>
      <c r="B198" s="27"/>
      <c r="C198" s="28">
        <v>41123</v>
      </c>
      <c r="D198" s="1142" t="s">
        <v>62</v>
      </c>
      <c r="E198" s="108"/>
      <c r="F198" s="22">
        <v>151</v>
      </c>
      <c r="G198" s="23" t="s">
        <v>162</v>
      </c>
      <c r="H198" s="30" t="s">
        <v>48</v>
      </c>
      <c r="I198" s="743"/>
      <c r="J198" s="520"/>
      <c r="K198" s="25">
        <v>20000</v>
      </c>
      <c r="L198" s="18">
        <f t="shared" si="6"/>
        <v>5624109</v>
      </c>
      <c r="M198" s="12">
        <f t="shared" si="7"/>
        <v>20000</v>
      </c>
      <c r="N198" s="12">
        <f t="shared" si="8"/>
        <v>5624109</v>
      </c>
    </row>
    <row r="199" spans="1:14" ht="18" customHeight="1" x14ac:dyDescent="0.15">
      <c r="A199" s="827"/>
      <c r="B199" s="26"/>
      <c r="C199" s="20">
        <v>41141</v>
      </c>
      <c r="D199" s="1142" t="s">
        <v>15</v>
      </c>
      <c r="E199" s="108"/>
      <c r="F199" s="22">
        <v>161</v>
      </c>
      <c r="G199" s="23" t="s">
        <v>16</v>
      </c>
      <c r="H199" s="24" t="s">
        <v>17</v>
      </c>
      <c r="I199" s="743"/>
      <c r="J199" s="520"/>
      <c r="K199" s="25">
        <v>545</v>
      </c>
      <c r="L199" s="18">
        <f t="shared" si="6"/>
        <v>5624654</v>
      </c>
      <c r="M199" s="12">
        <f t="shared" si="7"/>
        <v>545</v>
      </c>
      <c r="N199" s="12">
        <f t="shared" si="8"/>
        <v>5624654</v>
      </c>
    </row>
    <row r="200" spans="1:14" ht="18" customHeight="1" x14ac:dyDescent="0.15">
      <c r="A200" s="827"/>
      <c r="B200" s="27"/>
      <c r="C200" s="28">
        <v>41145</v>
      </c>
      <c r="D200" s="1141" t="s">
        <v>96</v>
      </c>
      <c r="E200" s="714"/>
      <c r="F200" s="22">
        <v>251</v>
      </c>
      <c r="G200" s="23" t="s">
        <v>162</v>
      </c>
      <c r="H200" s="24" t="s">
        <v>163</v>
      </c>
      <c r="I200" s="743"/>
      <c r="J200" s="520">
        <v>20000</v>
      </c>
      <c r="K200" s="25"/>
      <c r="L200" s="18">
        <f t="shared" si="6"/>
        <v>5604654</v>
      </c>
      <c r="M200" s="12">
        <f t="shared" si="7"/>
        <v>-20000</v>
      </c>
      <c r="N200" s="12">
        <f t="shared" si="8"/>
        <v>5604654</v>
      </c>
    </row>
    <row r="201" spans="1:14" ht="18" customHeight="1" x14ac:dyDescent="0.15">
      <c r="A201" s="827"/>
      <c r="B201" s="27"/>
      <c r="C201" s="28">
        <v>41149</v>
      </c>
      <c r="D201" s="1142" t="s">
        <v>141</v>
      </c>
      <c r="E201" s="108"/>
      <c r="F201" s="22">
        <v>131</v>
      </c>
      <c r="G201" s="23" t="s">
        <v>164</v>
      </c>
      <c r="H201" s="24" t="s">
        <v>143</v>
      </c>
      <c r="I201" s="743"/>
      <c r="J201" s="520"/>
      <c r="K201" s="25">
        <v>30000</v>
      </c>
      <c r="L201" s="18">
        <f t="shared" ref="L201:L264" si="9">IF(C201="","",N201)</f>
        <v>5634654</v>
      </c>
      <c r="M201" s="12">
        <f t="shared" si="7"/>
        <v>30000</v>
      </c>
      <c r="N201" s="12">
        <f t="shared" si="8"/>
        <v>5634654</v>
      </c>
    </row>
    <row r="202" spans="1:14" ht="18" customHeight="1" x14ac:dyDescent="0.15">
      <c r="A202" s="827"/>
      <c r="B202" s="26"/>
      <c r="C202" s="20">
        <v>41180</v>
      </c>
      <c r="D202" s="1142" t="s">
        <v>31</v>
      </c>
      <c r="E202" s="108"/>
      <c r="F202" s="22">
        <v>111</v>
      </c>
      <c r="G202" s="23" t="s">
        <v>99</v>
      </c>
      <c r="H202" s="24" t="s">
        <v>165</v>
      </c>
      <c r="I202" s="743" t="s">
        <v>160</v>
      </c>
      <c r="J202" s="520"/>
      <c r="K202" s="25">
        <v>6000</v>
      </c>
      <c r="L202" s="18">
        <f t="shared" si="9"/>
        <v>5640654</v>
      </c>
      <c r="M202" s="12">
        <f t="shared" ref="M202:M265" si="10">K202-J202</f>
        <v>6000</v>
      </c>
      <c r="N202" s="12">
        <f t="shared" ref="N202:N265" si="11">N201+M202</f>
        <v>5640654</v>
      </c>
    </row>
    <row r="203" spans="1:14" ht="18" customHeight="1" x14ac:dyDescent="0.15">
      <c r="A203" s="827"/>
      <c r="B203" s="27"/>
      <c r="C203" s="28">
        <v>41180</v>
      </c>
      <c r="D203" s="1142" t="s">
        <v>36</v>
      </c>
      <c r="E203" s="108"/>
      <c r="F203" s="22">
        <v>121</v>
      </c>
      <c r="G203" s="23" t="s">
        <v>99</v>
      </c>
      <c r="H203" s="24" t="s">
        <v>165</v>
      </c>
      <c r="I203" s="746" t="s">
        <v>61</v>
      </c>
      <c r="J203" s="520"/>
      <c r="K203" s="25">
        <v>10000</v>
      </c>
      <c r="L203" s="18">
        <f t="shared" si="9"/>
        <v>5650654</v>
      </c>
      <c r="M203" s="12">
        <f t="shared" si="10"/>
        <v>10000</v>
      </c>
      <c r="N203" s="12">
        <f t="shared" si="11"/>
        <v>5650654</v>
      </c>
    </row>
    <row r="204" spans="1:14" ht="18" customHeight="1" x14ac:dyDescent="0.15">
      <c r="A204" s="827"/>
      <c r="B204" s="27"/>
      <c r="C204" s="28">
        <v>41180</v>
      </c>
      <c r="D204" s="1142" t="s">
        <v>62</v>
      </c>
      <c r="E204" s="108"/>
      <c r="F204" s="108">
        <v>141</v>
      </c>
      <c r="G204" s="23" t="s">
        <v>99</v>
      </c>
      <c r="H204" s="24" t="s">
        <v>165</v>
      </c>
      <c r="I204" s="747" t="s">
        <v>61</v>
      </c>
      <c r="J204" s="520"/>
      <c r="K204" s="25">
        <v>50000</v>
      </c>
      <c r="L204" s="18">
        <f t="shared" si="9"/>
        <v>5700654</v>
      </c>
      <c r="M204" s="12">
        <f t="shared" si="10"/>
        <v>50000</v>
      </c>
      <c r="N204" s="12">
        <f t="shared" si="11"/>
        <v>5700654</v>
      </c>
    </row>
    <row r="205" spans="1:14" ht="18" customHeight="1" x14ac:dyDescent="0.15">
      <c r="A205" s="827"/>
      <c r="B205" s="27"/>
      <c r="C205" s="109">
        <v>41204</v>
      </c>
      <c r="D205" s="1141" t="s">
        <v>21</v>
      </c>
      <c r="E205" s="108"/>
      <c r="F205" s="22">
        <v>221</v>
      </c>
      <c r="G205" s="23" t="s">
        <v>548</v>
      </c>
      <c r="H205" s="24" t="s">
        <v>166</v>
      </c>
      <c r="I205" s="743"/>
      <c r="J205" s="520">
        <v>80000</v>
      </c>
      <c r="K205" s="25"/>
      <c r="L205" s="18">
        <f t="shared" si="9"/>
        <v>5620654</v>
      </c>
      <c r="M205" s="12">
        <f t="shared" si="10"/>
        <v>-80000</v>
      </c>
      <c r="N205" s="12">
        <f t="shared" si="11"/>
        <v>5620654</v>
      </c>
    </row>
    <row r="206" spans="1:14" ht="18" customHeight="1" x14ac:dyDescent="0.15">
      <c r="A206" s="827"/>
      <c r="B206" s="27"/>
      <c r="C206" s="28">
        <v>41204</v>
      </c>
      <c r="D206" s="1141" t="s">
        <v>7</v>
      </c>
      <c r="E206" s="108"/>
      <c r="F206" s="22">
        <v>231</v>
      </c>
      <c r="G206" s="23" t="s">
        <v>595</v>
      </c>
      <c r="H206" s="24" t="s">
        <v>47</v>
      </c>
      <c r="I206" s="743"/>
      <c r="J206" s="520">
        <v>210</v>
      </c>
      <c r="K206" s="25"/>
      <c r="L206" s="18">
        <f t="shared" si="9"/>
        <v>5620444</v>
      </c>
      <c r="M206" s="12">
        <f t="shared" si="10"/>
        <v>-210</v>
      </c>
      <c r="N206" s="12">
        <f t="shared" si="11"/>
        <v>5620444</v>
      </c>
    </row>
    <row r="207" spans="1:14" ht="18" customHeight="1" x14ac:dyDescent="0.15">
      <c r="A207" s="827"/>
      <c r="B207" s="27"/>
      <c r="C207" s="28">
        <v>41211</v>
      </c>
      <c r="D207" s="1142" t="s">
        <v>31</v>
      </c>
      <c r="E207" s="108"/>
      <c r="F207" s="22">
        <v>111</v>
      </c>
      <c r="G207" s="23" t="s">
        <v>100</v>
      </c>
      <c r="H207" s="30" t="s">
        <v>167</v>
      </c>
      <c r="I207" s="743"/>
      <c r="J207" s="520"/>
      <c r="K207" s="25">
        <v>3200</v>
      </c>
      <c r="L207" s="18">
        <f t="shared" si="9"/>
        <v>5623644</v>
      </c>
      <c r="M207" s="12">
        <f t="shared" si="10"/>
        <v>3200</v>
      </c>
      <c r="N207" s="12">
        <f t="shared" si="11"/>
        <v>5623644</v>
      </c>
    </row>
    <row r="208" spans="1:14" ht="18" customHeight="1" x14ac:dyDescent="0.15">
      <c r="A208" s="827"/>
      <c r="B208" s="27"/>
      <c r="C208" s="28">
        <v>41211</v>
      </c>
      <c r="D208" s="1142" t="s">
        <v>36</v>
      </c>
      <c r="E208" s="108"/>
      <c r="F208" s="22">
        <v>121</v>
      </c>
      <c r="G208" s="23" t="s">
        <v>32</v>
      </c>
      <c r="H208" s="30" t="s">
        <v>596</v>
      </c>
      <c r="I208" s="743"/>
      <c r="J208" s="520"/>
      <c r="K208" s="25">
        <v>10000</v>
      </c>
      <c r="L208" s="18">
        <f t="shared" si="9"/>
        <v>5633644</v>
      </c>
      <c r="M208" s="12">
        <f t="shared" si="10"/>
        <v>10000</v>
      </c>
      <c r="N208" s="12">
        <f t="shared" si="11"/>
        <v>5633644</v>
      </c>
    </row>
    <row r="209" spans="1:14" ht="18" customHeight="1" x14ac:dyDescent="0.15">
      <c r="A209" s="827"/>
      <c r="B209" s="27"/>
      <c r="C209" s="28">
        <v>41211</v>
      </c>
      <c r="D209" s="1142" t="s">
        <v>62</v>
      </c>
      <c r="E209" s="108"/>
      <c r="F209" s="22">
        <v>141</v>
      </c>
      <c r="G209" s="23" t="s">
        <v>32</v>
      </c>
      <c r="H209" s="30" t="s">
        <v>596</v>
      </c>
      <c r="I209" s="743"/>
      <c r="J209" s="520"/>
      <c r="K209" s="25">
        <v>10000</v>
      </c>
      <c r="L209" s="18">
        <f t="shared" si="9"/>
        <v>5643644</v>
      </c>
      <c r="M209" s="12">
        <f t="shared" si="10"/>
        <v>10000</v>
      </c>
      <c r="N209" s="12">
        <f t="shared" si="11"/>
        <v>5643644</v>
      </c>
    </row>
    <row r="210" spans="1:14" ht="18" customHeight="1" x14ac:dyDescent="0.15">
      <c r="A210" s="827"/>
      <c r="B210" s="27"/>
      <c r="C210" s="28">
        <v>41214</v>
      </c>
      <c r="D210" s="1142" t="s">
        <v>31</v>
      </c>
      <c r="E210" s="108"/>
      <c r="F210" s="22">
        <v>111</v>
      </c>
      <c r="G210" s="23" t="s">
        <v>148</v>
      </c>
      <c r="H210" s="30" t="s">
        <v>168</v>
      </c>
      <c r="I210" s="743"/>
      <c r="J210" s="520"/>
      <c r="K210" s="25">
        <v>3200</v>
      </c>
      <c r="L210" s="18">
        <f t="shared" si="9"/>
        <v>5646844</v>
      </c>
      <c r="M210" s="12">
        <f t="shared" si="10"/>
        <v>3200</v>
      </c>
      <c r="N210" s="12">
        <f t="shared" si="11"/>
        <v>5646844</v>
      </c>
    </row>
    <row r="211" spans="1:14" ht="18" customHeight="1" x14ac:dyDescent="0.15">
      <c r="A211" s="827"/>
      <c r="B211" s="27"/>
      <c r="C211" s="28">
        <v>41214</v>
      </c>
      <c r="D211" s="1142" t="s">
        <v>36</v>
      </c>
      <c r="E211" s="108"/>
      <c r="F211" s="22">
        <v>121</v>
      </c>
      <c r="G211" s="23" t="s">
        <v>28</v>
      </c>
      <c r="H211" s="30" t="s">
        <v>597</v>
      </c>
      <c r="I211" s="743"/>
      <c r="J211" s="520"/>
      <c r="K211" s="25">
        <v>10000</v>
      </c>
      <c r="L211" s="18">
        <f t="shared" si="9"/>
        <v>5656844</v>
      </c>
      <c r="M211" s="12">
        <f t="shared" si="10"/>
        <v>10000</v>
      </c>
      <c r="N211" s="12">
        <f t="shared" si="11"/>
        <v>5656844</v>
      </c>
    </row>
    <row r="212" spans="1:14" ht="18" customHeight="1" x14ac:dyDescent="0.15">
      <c r="A212" s="827"/>
      <c r="B212" s="27"/>
      <c r="C212" s="28">
        <v>41214</v>
      </c>
      <c r="D212" s="1142" t="s">
        <v>62</v>
      </c>
      <c r="E212" s="108"/>
      <c r="F212" s="22">
        <v>141</v>
      </c>
      <c r="G212" s="23" t="s">
        <v>28</v>
      </c>
      <c r="H212" s="30" t="s">
        <v>597</v>
      </c>
      <c r="I212" s="743"/>
      <c r="J212" s="520"/>
      <c r="K212" s="25">
        <v>50000</v>
      </c>
      <c r="L212" s="18">
        <f t="shared" si="9"/>
        <v>5706844</v>
      </c>
      <c r="M212" s="12">
        <f t="shared" si="10"/>
        <v>50000</v>
      </c>
      <c r="N212" s="12">
        <f t="shared" si="11"/>
        <v>5706844</v>
      </c>
    </row>
    <row r="213" spans="1:14" ht="18" customHeight="1" x14ac:dyDescent="0.15">
      <c r="A213" s="827"/>
      <c r="B213" s="27"/>
      <c r="C213" s="28">
        <v>41244</v>
      </c>
      <c r="D213" s="1141" t="s">
        <v>21</v>
      </c>
      <c r="E213" s="108"/>
      <c r="F213" s="22">
        <v>221</v>
      </c>
      <c r="G213" s="23" t="s">
        <v>552</v>
      </c>
      <c r="H213" s="30" t="s">
        <v>169</v>
      </c>
      <c r="I213" s="743"/>
      <c r="J213" s="520">
        <v>400000</v>
      </c>
      <c r="K213" s="25"/>
      <c r="L213" s="18">
        <f t="shared" si="9"/>
        <v>5306844</v>
      </c>
      <c r="M213" s="12">
        <f t="shared" si="10"/>
        <v>-400000</v>
      </c>
      <c r="N213" s="12">
        <f t="shared" si="11"/>
        <v>5306844</v>
      </c>
    </row>
    <row r="214" spans="1:14" ht="18" customHeight="1" x14ac:dyDescent="0.15">
      <c r="A214" s="827"/>
      <c r="B214" s="27"/>
      <c r="C214" s="28">
        <v>41244</v>
      </c>
      <c r="D214" s="1141" t="s">
        <v>7</v>
      </c>
      <c r="E214" s="108"/>
      <c r="F214" s="22">
        <v>231</v>
      </c>
      <c r="G214" s="23" t="s">
        <v>552</v>
      </c>
      <c r="H214" s="30" t="s">
        <v>170</v>
      </c>
      <c r="I214" s="743"/>
      <c r="J214" s="520">
        <v>105</v>
      </c>
      <c r="K214" s="25"/>
      <c r="L214" s="18">
        <f t="shared" si="9"/>
        <v>5306739</v>
      </c>
      <c r="M214" s="12">
        <f t="shared" si="10"/>
        <v>-105</v>
      </c>
      <c r="N214" s="12">
        <f t="shared" si="11"/>
        <v>5306739</v>
      </c>
    </row>
    <row r="215" spans="1:14" ht="18" customHeight="1" x14ac:dyDescent="0.15">
      <c r="A215" s="827"/>
      <c r="B215" s="26"/>
      <c r="C215" s="20">
        <v>41249</v>
      </c>
      <c r="D215" s="1142" t="s">
        <v>31</v>
      </c>
      <c r="E215" s="108"/>
      <c r="F215" s="22">
        <v>111</v>
      </c>
      <c r="G215" s="23" t="s">
        <v>171</v>
      </c>
      <c r="H215" s="30" t="s">
        <v>172</v>
      </c>
      <c r="I215" s="743"/>
      <c r="J215" s="520"/>
      <c r="K215" s="25">
        <v>7800</v>
      </c>
      <c r="L215" s="18">
        <f t="shared" si="9"/>
        <v>5314539</v>
      </c>
      <c r="M215" s="12">
        <f t="shared" si="10"/>
        <v>7800</v>
      </c>
      <c r="N215" s="12">
        <f t="shared" si="11"/>
        <v>5314539</v>
      </c>
    </row>
    <row r="216" spans="1:14" ht="18" customHeight="1" x14ac:dyDescent="0.15">
      <c r="A216" s="827"/>
      <c r="B216" s="27"/>
      <c r="C216" s="28">
        <v>41249</v>
      </c>
      <c r="D216" s="1142" t="s">
        <v>36</v>
      </c>
      <c r="E216" s="108"/>
      <c r="F216" s="22">
        <v>121</v>
      </c>
      <c r="G216" s="23" t="s">
        <v>171</v>
      </c>
      <c r="H216" s="30" t="s">
        <v>172</v>
      </c>
      <c r="I216" s="743"/>
      <c r="J216" s="520"/>
      <c r="K216" s="25">
        <v>10000</v>
      </c>
      <c r="L216" s="18">
        <f t="shared" si="9"/>
        <v>5324539</v>
      </c>
      <c r="M216" s="12">
        <f t="shared" si="10"/>
        <v>10000</v>
      </c>
      <c r="N216" s="12">
        <f t="shared" si="11"/>
        <v>5324539</v>
      </c>
    </row>
    <row r="217" spans="1:14" ht="18" customHeight="1" x14ac:dyDescent="0.15">
      <c r="A217" s="827"/>
      <c r="B217" s="27"/>
      <c r="C217" s="28">
        <v>41249</v>
      </c>
      <c r="D217" s="1142" t="s">
        <v>62</v>
      </c>
      <c r="E217" s="108"/>
      <c r="F217" s="22">
        <v>141</v>
      </c>
      <c r="G217" s="23" t="s">
        <v>171</v>
      </c>
      <c r="H217" s="30" t="s">
        <v>172</v>
      </c>
      <c r="I217" s="743"/>
      <c r="J217" s="520"/>
      <c r="K217" s="25">
        <v>10000</v>
      </c>
      <c r="L217" s="18">
        <f t="shared" si="9"/>
        <v>5334539</v>
      </c>
      <c r="M217" s="12">
        <f t="shared" si="10"/>
        <v>10000</v>
      </c>
      <c r="N217" s="12">
        <f t="shared" si="11"/>
        <v>5334539</v>
      </c>
    </row>
    <row r="218" spans="1:14" ht="18" customHeight="1" x14ac:dyDescent="0.15">
      <c r="A218" s="827"/>
      <c r="B218" s="26"/>
      <c r="C218" s="20">
        <v>41250</v>
      </c>
      <c r="D218" s="1142" t="s">
        <v>31</v>
      </c>
      <c r="E218" s="108"/>
      <c r="F218" s="22">
        <v>111</v>
      </c>
      <c r="G218" s="23" t="s">
        <v>69</v>
      </c>
      <c r="H218" s="30" t="s">
        <v>173</v>
      </c>
      <c r="I218" s="743"/>
      <c r="J218" s="520"/>
      <c r="K218" s="29">
        <v>4000</v>
      </c>
      <c r="L218" s="18">
        <f t="shared" si="9"/>
        <v>5338539</v>
      </c>
      <c r="M218" s="12">
        <f t="shared" si="10"/>
        <v>4000</v>
      </c>
      <c r="N218" s="12">
        <f t="shared" si="11"/>
        <v>5338539</v>
      </c>
    </row>
    <row r="219" spans="1:14" ht="18" customHeight="1" x14ac:dyDescent="0.15">
      <c r="A219" s="827"/>
      <c r="B219" s="27"/>
      <c r="C219" s="28">
        <v>41250</v>
      </c>
      <c r="D219" s="1142" t="s">
        <v>36</v>
      </c>
      <c r="E219" s="108"/>
      <c r="F219" s="22">
        <v>121</v>
      </c>
      <c r="G219" s="23" t="s">
        <v>69</v>
      </c>
      <c r="H219" s="30" t="s">
        <v>173</v>
      </c>
      <c r="I219" s="743"/>
      <c r="J219" s="520"/>
      <c r="K219" s="25">
        <v>10000</v>
      </c>
      <c r="L219" s="18">
        <f t="shared" si="9"/>
        <v>5348539</v>
      </c>
      <c r="M219" s="12">
        <f t="shared" si="10"/>
        <v>10000</v>
      </c>
      <c r="N219" s="12">
        <f t="shared" si="11"/>
        <v>5348539</v>
      </c>
    </row>
    <row r="220" spans="1:14" ht="18" customHeight="1" x14ac:dyDescent="0.15">
      <c r="A220" s="827"/>
      <c r="B220" s="27"/>
      <c r="C220" s="28">
        <v>41250</v>
      </c>
      <c r="D220" s="1142" t="s">
        <v>62</v>
      </c>
      <c r="E220" s="108"/>
      <c r="F220" s="22">
        <v>141</v>
      </c>
      <c r="G220" s="23" t="s">
        <v>69</v>
      </c>
      <c r="H220" s="30" t="s">
        <v>173</v>
      </c>
      <c r="I220" s="743"/>
      <c r="J220" s="520"/>
      <c r="K220" s="25">
        <v>50000</v>
      </c>
      <c r="L220" s="18">
        <f t="shared" si="9"/>
        <v>5398539</v>
      </c>
      <c r="M220" s="12">
        <f t="shared" si="10"/>
        <v>50000</v>
      </c>
      <c r="N220" s="12">
        <f t="shared" si="11"/>
        <v>5398539</v>
      </c>
    </row>
    <row r="221" spans="1:14" ht="18" customHeight="1" x14ac:dyDescent="0.15">
      <c r="A221" s="827"/>
      <c r="B221" s="26"/>
      <c r="C221" s="20">
        <v>41257</v>
      </c>
      <c r="D221" s="1142" t="s">
        <v>31</v>
      </c>
      <c r="E221" s="108"/>
      <c r="F221" s="22">
        <v>111</v>
      </c>
      <c r="G221" s="23" t="s">
        <v>69</v>
      </c>
      <c r="H221" s="24" t="s">
        <v>174</v>
      </c>
      <c r="I221" s="743"/>
      <c r="J221" s="520"/>
      <c r="K221" s="25">
        <v>38400</v>
      </c>
      <c r="L221" s="18">
        <f t="shared" si="9"/>
        <v>5436939</v>
      </c>
      <c r="M221" s="12">
        <f t="shared" si="10"/>
        <v>38400</v>
      </c>
      <c r="N221" s="12">
        <f t="shared" si="11"/>
        <v>5436939</v>
      </c>
    </row>
    <row r="222" spans="1:14" ht="18" customHeight="1" x14ac:dyDescent="0.15">
      <c r="A222" s="827"/>
      <c r="B222" s="27"/>
      <c r="C222" s="28">
        <v>41257</v>
      </c>
      <c r="D222" s="1142" t="s">
        <v>36</v>
      </c>
      <c r="E222" s="108"/>
      <c r="F222" s="22">
        <v>121</v>
      </c>
      <c r="G222" s="23" t="s">
        <v>69</v>
      </c>
      <c r="H222" s="24" t="s">
        <v>174</v>
      </c>
      <c r="I222" s="743"/>
      <c r="J222" s="520"/>
      <c r="K222" s="25">
        <v>10000</v>
      </c>
      <c r="L222" s="18">
        <f t="shared" si="9"/>
        <v>5446939</v>
      </c>
      <c r="M222" s="12">
        <f t="shared" si="10"/>
        <v>10000</v>
      </c>
      <c r="N222" s="12">
        <f t="shared" si="11"/>
        <v>5446939</v>
      </c>
    </row>
    <row r="223" spans="1:14" ht="18" customHeight="1" x14ac:dyDescent="0.15">
      <c r="A223" s="827"/>
      <c r="B223" s="27"/>
      <c r="C223" s="28">
        <v>41257</v>
      </c>
      <c r="D223" s="1142" t="s">
        <v>62</v>
      </c>
      <c r="E223" s="108"/>
      <c r="F223" s="22">
        <v>141</v>
      </c>
      <c r="G223" s="23" t="s">
        <v>69</v>
      </c>
      <c r="H223" s="24" t="s">
        <v>174</v>
      </c>
      <c r="I223" s="743"/>
      <c r="J223" s="520"/>
      <c r="K223" s="25">
        <v>30000</v>
      </c>
      <c r="L223" s="18">
        <f t="shared" si="9"/>
        <v>5476939</v>
      </c>
      <c r="M223" s="12">
        <f t="shared" si="10"/>
        <v>30000</v>
      </c>
      <c r="N223" s="12">
        <f t="shared" si="11"/>
        <v>5476939</v>
      </c>
    </row>
    <row r="224" spans="1:14" ht="18" customHeight="1" x14ac:dyDescent="0.15">
      <c r="A224" s="827"/>
      <c r="B224" s="27"/>
      <c r="C224" s="28">
        <v>41260</v>
      </c>
      <c r="D224" s="1142" t="s">
        <v>141</v>
      </c>
      <c r="E224" s="108"/>
      <c r="F224" s="22">
        <v>131</v>
      </c>
      <c r="G224" s="23" t="s">
        <v>89</v>
      </c>
      <c r="H224" s="24" t="s">
        <v>143</v>
      </c>
      <c r="I224" s="743"/>
      <c r="J224" s="520"/>
      <c r="K224" s="25">
        <v>150000</v>
      </c>
      <c r="L224" s="18">
        <f t="shared" si="9"/>
        <v>5626939</v>
      </c>
      <c r="M224" s="12">
        <f t="shared" si="10"/>
        <v>150000</v>
      </c>
      <c r="N224" s="12">
        <f t="shared" si="11"/>
        <v>5626939</v>
      </c>
    </row>
    <row r="225" spans="1:14" ht="18" customHeight="1" x14ac:dyDescent="0.15">
      <c r="A225" s="827"/>
      <c r="B225" s="27"/>
      <c r="C225" s="28">
        <v>41260</v>
      </c>
      <c r="D225" s="1142" t="s">
        <v>141</v>
      </c>
      <c r="E225" s="108"/>
      <c r="F225" s="22">
        <v>131</v>
      </c>
      <c r="G225" s="23" t="s">
        <v>64</v>
      </c>
      <c r="H225" s="24" t="s">
        <v>143</v>
      </c>
      <c r="I225" s="743"/>
      <c r="J225" s="520"/>
      <c r="K225" s="25">
        <v>140000</v>
      </c>
      <c r="L225" s="18">
        <f t="shared" si="9"/>
        <v>5766939</v>
      </c>
      <c r="M225" s="12">
        <f t="shared" si="10"/>
        <v>140000</v>
      </c>
      <c r="N225" s="12">
        <f t="shared" si="11"/>
        <v>5766939</v>
      </c>
    </row>
    <row r="226" spans="1:14" ht="18.75" customHeight="1" x14ac:dyDescent="0.15">
      <c r="A226" s="827"/>
      <c r="B226" s="27"/>
      <c r="C226" s="28">
        <v>41268</v>
      </c>
      <c r="D226" s="1142" t="s">
        <v>31</v>
      </c>
      <c r="E226" s="108"/>
      <c r="F226" s="22">
        <v>111</v>
      </c>
      <c r="G226" s="23" t="s">
        <v>148</v>
      </c>
      <c r="H226" s="24" t="s">
        <v>175</v>
      </c>
      <c r="I226" s="743"/>
      <c r="J226" s="520"/>
      <c r="K226" s="25">
        <v>2400</v>
      </c>
      <c r="L226" s="18">
        <f t="shared" si="9"/>
        <v>5769339</v>
      </c>
      <c r="M226" s="12">
        <f t="shared" si="10"/>
        <v>2400</v>
      </c>
      <c r="N226" s="12">
        <f t="shared" si="11"/>
        <v>5769339</v>
      </c>
    </row>
    <row r="227" spans="1:14" ht="18" customHeight="1" x14ac:dyDescent="0.15">
      <c r="A227" s="827"/>
      <c r="B227" s="27"/>
      <c r="C227" s="28">
        <v>41268</v>
      </c>
      <c r="D227" s="1142" t="s">
        <v>36</v>
      </c>
      <c r="E227" s="108"/>
      <c r="F227" s="22">
        <v>121</v>
      </c>
      <c r="G227" s="23" t="s">
        <v>28</v>
      </c>
      <c r="H227" s="24" t="s">
        <v>598</v>
      </c>
      <c r="I227" s="743"/>
      <c r="J227" s="520"/>
      <c r="K227" s="25">
        <v>10000</v>
      </c>
      <c r="L227" s="18">
        <f t="shared" si="9"/>
        <v>5779339</v>
      </c>
      <c r="M227" s="12">
        <f t="shared" si="10"/>
        <v>10000</v>
      </c>
      <c r="N227" s="12">
        <f t="shared" si="11"/>
        <v>5779339</v>
      </c>
    </row>
    <row r="228" spans="1:14" ht="18" customHeight="1" x14ac:dyDescent="0.15">
      <c r="A228" s="827"/>
      <c r="B228" s="27"/>
      <c r="C228" s="28">
        <v>41268</v>
      </c>
      <c r="D228" s="1142" t="s">
        <v>62</v>
      </c>
      <c r="E228" s="108"/>
      <c r="F228" s="22">
        <v>141</v>
      </c>
      <c r="G228" s="23" t="s">
        <v>28</v>
      </c>
      <c r="H228" s="24" t="s">
        <v>598</v>
      </c>
      <c r="I228" s="743"/>
      <c r="J228" s="520"/>
      <c r="K228" s="25">
        <v>10000</v>
      </c>
      <c r="L228" s="18">
        <f t="shared" si="9"/>
        <v>5789339</v>
      </c>
      <c r="M228" s="12">
        <f t="shared" si="10"/>
        <v>10000</v>
      </c>
      <c r="N228" s="12">
        <f t="shared" si="11"/>
        <v>5789339</v>
      </c>
    </row>
    <row r="229" spans="1:14" ht="18" customHeight="1" x14ac:dyDescent="0.15">
      <c r="A229" s="827"/>
      <c r="B229" s="27"/>
      <c r="C229" s="28">
        <v>41269</v>
      </c>
      <c r="D229" s="1142" t="s">
        <v>31</v>
      </c>
      <c r="E229" s="108"/>
      <c r="F229" s="22">
        <v>111</v>
      </c>
      <c r="G229" s="23" t="s">
        <v>176</v>
      </c>
      <c r="H229" s="24" t="s">
        <v>177</v>
      </c>
      <c r="I229" s="743"/>
      <c r="J229" s="520"/>
      <c r="K229" s="25">
        <v>48800</v>
      </c>
      <c r="L229" s="18">
        <f t="shared" si="9"/>
        <v>5838139</v>
      </c>
      <c r="M229" s="12">
        <f t="shared" si="10"/>
        <v>48800</v>
      </c>
      <c r="N229" s="12">
        <f t="shared" si="11"/>
        <v>5838139</v>
      </c>
    </row>
    <row r="230" spans="1:14" ht="18" customHeight="1" x14ac:dyDescent="0.15">
      <c r="A230" s="827"/>
      <c r="B230" s="27"/>
      <c r="C230" s="28">
        <v>41269</v>
      </c>
      <c r="D230" s="1142" t="s">
        <v>36</v>
      </c>
      <c r="E230" s="108"/>
      <c r="F230" s="22">
        <v>121</v>
      </c>
      <c r="G230" s="23" t="s">
        <v>176</v>
      </c>
      <c r="H230" s="24" t="s">
        <v>599</v>
      </c>
      <c r="I230" s="743"/>
      <c r="J230" s="520"/>
      <c r="K230" s="25">
        <v>10000</v>
      </c>
      <c r="L230" s="18">
        <f t="shared" si="9"/>
        <v>5848139</v>
      </c>
      <c r="M230" s="12">
        <f t="shared" si="10"/>
        <v>10000</v>
      </c>
      <c r="N230" s="12">
        <f t="shared" si="11"/>
        <v>5848139</v>
      </c>
    </row>
    <row r="231" spans="1:14" ht="18" customHeight="1" x14ac:dyDescent="0.15">
      <c r="A231" s="827"/>
      <c r="B231" s="27"/>
      <c r="C231" s="28">
        <v>41269</v>
      </c>
      <c r="D231" s="1142" t="s">
        <v>62</v>
      </c>
      <c r="E231" s="108"/>
      <c r="F231" s="22">
        <v>141</v>
      </c>
      <c r="G231" s="23" t="s">
        <v>176</v>
      </c>
      <c r="H231" s="24" t="s">
        <v>599</v>
      </c>
      <c r="I231" s="743"/>
      <c r="J231" s="520"/>
      <c r="K231" s="25">
        <v>10000</v>
      </c>
      <c r="L231" s="18">
        <f t="shared" si="9"/>
        <v>5858139</v>
      </c>
      <c r="M231" s="12">
        <f t="shared" si="10"/>
        <v>10000</v>
      </c>
      <c r="N231" s="12">
        <f t="shared" si="11"/>
        <v>5858139</v>
      </c>
    </row>
    <row r="232" spans="1:14" ht="18" customHeight="1" x14ac:dyDescent="0.15">
      <c r="A232" s="827"/>
      <c r="B232" s="27"/>
      <c r="C232" s="28">
        <v>41269</v>
      </c>
      <c r="D232" s="1142" t="s">
        <v>31</v>
      </c>
      <c r="E232" s="108"/>
      <c r="F232" s="22">
        <v>111</v>
      </c>
      <c r="G232" s="23" t="s">
        <v>73</v>
      </c>
      <c r="H232" s="24" t="s">
        <v>178</v>
      </c>
      <c r="I232" s="743"/>
      <c r="J232" s="520"/>
      <c r="K232" s="25">
        <v>28800</v>
      </c>
      <c r="L232" s="18">
        <f t="shared" si="9"/>
        <v>5886939</v>
      </c>
      <c r="M232" s="12">
        <f t="shared" si="10"/>
        <v>28800</v>
      </c>
      <c r="N232" s="12">
        <f t="shared" si="11"/>
        <v>5886939</v>
      </c>
    </row>
    <row r="233" spans="1:14" ht="18" customHeight="1" x14ac:dyDescent="0.15">
      <c r="A233" s="827"/>
      <c r="B233" s="27"/>
      <c r="C233" s="28">
        <v>41269</v>
      </c>
      <c r="D233" s="1142" t="s">
        <v>36</v>
      </c>
      <c r="E233" s="108"/>
      <c r="F233" s="22">
        <v>121</v>
      </c>
      <c r="G233" s="23" t="s">
        <v>73</v>
      </c>
      <c r="H233" s="24" t="s">
        <v>600</v>
      </c>
      <c r="I233" s="743"/>
      <c r="J233" s="520"/>
      <c r="K233" s="25">
        <v>10000</v>
      </c>
      <c r="L233" s="18">
        <f t="shared" si="9"/>
        <v>5896939</v>
      </c>
      <c r="M233" s="12">
        <f t="shared" si="10"/>
        <v>10000</v>
      </c>
      <c r="N233" s="12">
        <f t="shared" si="11"/>
        <v>5896939</v>
      </c>
    </row>
    <row r="234" spans="1:14" ht="18" customHeight="1" x14ac:dyDescent="0.15">
      <c r="A234" s="827"/>
      <c r="B234" s="27"/>
      <c r="C234" s="28">
        <v>41269</v>
      </c>
      <c r="D234" s="1142" t="s">
        <v>62</v>
      </c>
      <c r="E234" s="108"/>
      <c r="F234" s="22">
        <v>141</v>
      </c>
      <c r="G234" s="23" t="s">
        <v>73</v>
      </c>
      <c r="H234" s="24" t="s">
        <v>600</v>
      </c>
      <c r="I234" s="743"/>
      <c r="J234" s="520"/>
      <c r="K234" s="25">
        <v>10000</v>
      </c>
      <c r="L234" s="18">
        <f t="shared" si="9"/>
        <v>5906939</v>
      </c>
      <c r="M234" s="12">
        <f t="shared" si="10"/>
        <v>10000</v>
      </c>
      <c r="N234" s="12">
        <f t="shared" si="11"/>
        <v>5906939</v>
      </c>
    </row>
    <row r="235" spans="1:14" ht="18" customHeight="1" x14ac:dyDescent="0.15">
      <c r="A235" s="827"/>
      <c r="B235" s="27"/>
      <c r="C235" s="28">
        <v>41269</v>
      </c>
      <c r="D235" s="1142" t="s">
        <v>31</v>
      </c>
      <c r="E235" s="108"/>
      <c r="F235" s="22">
        <v>111</v>
      </c>
      <c r="G235" s="23" t="s">
        <v>73</v>
      </c>
      <c r="H235" s="24" t="s">
        <v>179</v>
      </c>
      <c r="I235" s="743"/>
      <c r="J235" s="520"/>
      <c r="K235" s="25">
        <v>19800</v>
      </c>
      <c r="L235" s="18">
        <f t="shared" si="9"/>
        <v>5926739</v>
      </c>
      <c r="M235" s="12">
        <f t="shared" si="10"/>
        <v>19800</v>
      </c>
      <c r="N235" s="12">
        <f t="shared" si="11"/>
        <v>5926739</v>
      </c>
    </row>
    <row r="236" spans="1:14" ht="18" customHeight="1" x14ac:dyDescent="0.15">
      <c r="A236" s="827"/>
      <c r="B236" s="27"/>
      <c r="C236" s="28">
        <v>41269</v>
      </c>
      <c r="D236" s="1142" t="s">
        <v>36</v>
      </c>
      <c r="E236" s="108"/>
      <c r="F236" s="22">
        <v>121</v>
      </c>
      <c r="G236" s="23" t="s">
        <v>73</v>
      </c>
      <c r="H236" s="24" t="s">
        <v>601</v>
      </c>
      <c r="I236" s="743"/>
      <c r="J236" s="520"/>
      <c r="K236" s="25">
        <v>10000</v>
      </c>
      <c r="L236" s="18">
        <f t="shared" si="9"/>
        <v>5936739</v>
      </c>
      <c r="M236" s="12">
        <f t="shared" si="10"/>
        <v>10000</v>
      </c>
      <c r="N236" s="12">
        <f t="shared" si="11"/>
        <v>5936739</v>
      </c>
    </row>
    <row r="237" spans="1:14" ht="18" customHeight="1" x14ac:dyDescent="0.15">
      <c r="A237" s="827"/>
      <c r="B237" s="27"/>
      <c r="C237" s="28">
        <v>41269</v>
      </c>
      <c r="D237" s="1142" t="s">
        <v>62</v>
      </c>
      <c r="E237" s="108"/>
      <c r="F237" s="22">
        <v>141</v>
      </c>
      <c r="G237" s="23" t="s">
        <v>73</v>
      </c>
      <c r="H237" s="24" t="s">
        <v>602</v>
      </c>
      <c r="I237" s="743"/>
      <c r="J237" s="520"/>
      <c r="K237" s="25">
        <v>10000</v>
      </c>
      <c r="L237" s="18">
        <f t="shared" si="9"/>
        <v>5946739</v>
      </c>
      <c r="M237" s="12">
        <f t="shared" si="10"/>
        <v>10000</v>
      </c>
      <c r="N237" s="12">
        <f t="shared" si="11"/>
        <v>5946739</v>
      </c>
    </row>
    <row r="238" spans="1:14" ht="18" customHeight="1" x14ac:dyDescent="0.15">
      <c r="A238" s="827"/>
      <c r="B238" s="27"/>
      <c r="C238" s="28">
        <v>41269</v>
      </c>
      <c r="D238" s="1142" t="s">
        <v>31</v>
      </c>
      <c r="E238" s="108"/>
      <c r="F238" s="22">
        <v>111</v>
      </c>
      <c r="G238" s="23" t="s">
        <v>73</v>
      </c>
      <c r="H238" s="30" t="s">
        <v>180</v>
      </c>
      <c r="I238" s="743"/>
      <c r="J238" s="520"/>
      <c r="K238" s="25">
        <v>10800</v>
      </c>
      <c r="L238" s="18">
        <f t="shared" si="9"/>
        <v>5957539</v>
      </c>
      <c r="M238" s="12">
        <f t="shared" si="10"/>
        <v>10800</v>
      </c>
      <c r="N238" s="12">
        <f t="shared" si="11"/>
        <v>5957539</v>
      </c>
    </row>
    <row r="239" spans="1:14" ht="18" customHeight="1" x14ac:dyDescent="0.15">
      <c r="A239" s="827"/>
      <c r="B239" s="27"/>
      <c r="C239" s="28">
        <v>41269</v>
      </c>
      <c r="D239" s="1142" t="s">
        <v>36</v>
      </c>
      <c r="E239" s="108"/>
      <c r="F239" s="22">
        <v>121</v>
      </c>
      <c r="G239" s="23" t="s">
        <v>73</v>
      </c>
      <c r="H239" s="30" t="s">
        <v>603</v>
      </c>
      <c r="I239" s="743"/>
      <c r="J239" s="520"/>
      <c r="K239" s="25">
        <v>10000</v>
      </c>
      <c r="L239" s="18">
        <f t="shared" si="9"/>
        <v>5967539</v>
      </c>
      <c r="M239" s="12">
        <f t="shared" si="10"/>
        <v>10000</v>
      </c>
      <c r="N239" s="12">
        <f t="shared" si="11"/>
        <v>5967539</v>
      </c>
    </row>
    <row r="240" spans="1:14" ht="18" customHeight="1" x14ac:dyDescent="0.15">
      <c r="A240" s="827"/>
      <c r="B240" s="27"/>
      <c r="C240" s="28">
        <v>41269</v>
      </c>
      <c r="D240" s="1142" t="s">
        <v>62</v>
      </c>
      <c r="E240" s="108"/>
      <c r="F240" s="22">
        <v>141</v>
      </c>
      <c r="G240" s="23" t="s">
        <v>73</v>
      </c>
      <c r="H240" s="30" t="s">
        <v>603</v>
      </c>
      <c r="I240" s="743"/>
      <c r="J240" s="520"/>
      <c r="K240" s="25">
        <v>10000</v>
      </c>
      <c r="L240" s="18">
        <f t="shared" si="9"/>
        <v>5977539</v>
      </c>
      <c r="M240" s="12">
        <f t="shared" si="10"/>
        <v>10000</v>
      </c>
      <c r="N240" s="12">
        <f t="shared" si="11"/>
        <v>5977539</v>
      </c>
    </row>
    <row r="241" spans="1:14" ht="18" customHeight="1" x14ac:dyDescent="0.15">
      <c r="A241" s="827"/>
      <c r="B241" s="27"/>
      <c r="C241" s="28">
        <v>41269</v>
      </c>
      <c r="D241" s="1142" t="s">
        <v>31</v>
      </c>
      <c r="E241" s="108"/>
      <c r="F241" s="22">
        <v>111</v>
      </c>
      <c r="G241" s="23" t="s">
        <v>73</v>
      </c>
      <c r="H241" s="24" t="s">
        <v>181</v>
      </c>
      <c r="I241" s="743"/>
      <c r="J241" s="520"/>
      <c r="K241" s="25">
        <v>38400</v>
      </c>
      <c r="L241" s="18">
        <f t="shared" si="9"/>
        <v>6015939</v>
      </c>
      <c r="M241" s="12">
        <f t="shared" si="10"/>
        <v>38400</v>
      </c>
      <c r="N241" s="12">
        <f t="shared" si="11"/>
        <v>6015939</v>
      </c>
    </row>
    <row r="242" spans="1:14" ht="18" customHeight="1" x14ac:dyDescent="0.15">
      <c r="A242" s="827"/>
      <c r="B242" s="27"/>
      <c r="C242" s="28">
        <v>41269</v>
      </c>
      <c r="D242" s="1142" t="s">
        <v>36</v>
      </c>
      <c r="E242" s="108"/>
      <c r="F242" s="22">
        <v>121</v>
      </c>
      <c r="G242" s="23" t="s">
        <v>73</v>
      </c>
      <c r="H242" s="24" t="s">
        <v>604</v>
      </c>
      <c r="I242" s="743"/>
      <c r="J242" s="520"/>
      <c r="K242" s="25">
        <v>10000</v>
      </c>
      <c r="L242" s="18">
        <f t="shared" si="9"/>
        <v>6025939</v>
      </c>
      <c r="M242" s="12">
        <f t="shared" si="10"/>
        <v>10000</v>
      </c>
      <c r="N242" s="12">
        <f t="shared" si="11"/>
        <v>6025939</v>
      </c>
    </row>
    <row r="243" spans="1:14" ht="18" customHeight="1" x14ac:dyDescent="0.15">
      <c r="A243" s="827"/>
      <c r="B243" s="27"/>
      <c r="C243" s="28">
        <v>41269</v>
      </c>
      <c r="D243" s="1142" t="s">
        <v>62</v>
      </c>
      <c r="E243" s="108"/>
      <c r="F243" s="22">
        <v>141</v>
      </c>
      <c r="G243" s="23" t="s">
        <v>73</v>
      </c>
      <c r="H243" s="24" t="s">
        <v>605</v>
      </c>
      <c r="I243" s="743"/>
      <c r="J243" s="520"/>
      <c r="K243" s="29">
        <v>10000</v>
      </c>
      <c r="L243" s="18">
        <f t="shared" si="9"/>
        <v>6035939</v>
      </c>
      <c r="M243" s="12">
        <f t="shared" si="10"/>
        <v>10000</v>
      </c>
      <c r="N243" s="12">
        <f t="shared" si="11"/>
        <v>6035939</v>
      </c>
    </row>
    <row r="244" spans="1:14" ht="18" customHeight="1" x14ac:dyDescent="0.15">
      <c r="A244" s="827"/>
      <c r="B244" s="27"/>
      <c r="C244" s="28">
        <v>41269</v>
      </c>
      <c r="D244" s="1142" t="s">
        <v>31</v>
      </c>
      <c r="E244" s="108"/>
      <c r="F244" s="22">
        <v>111</v>
      </c>
      <c r="G244" s="23" t="s">
        <v>73</v>
      </c>
      <c r="H244" s="24" t="s">
        <v>182</v>
      </c>
      <c r="I244" s="743"/>
      <c r="J244" s="520"/>
      <c r="K244" s="25">
        <v>46800</v>
      </c>
      <c r="L244" s="18">
        <f t="shared" si="9"/>
        <v>6082739</v>
      </c>
      <c r="M244" s="12">
        <f t="shared" si="10"/>
        <v>46800</v>
      </c>
      <c r="N244" s="12">
        <f t="shared" si="11"/>
        <v>6082739</v>
      </c>
    </row>
    <row r="245" spans="1:14" ht="18" customHeight="1" x14ac:dyDescent="0.15">
      <c r="A245" s="827"/>
      <c r="B245" s="27"/>
      <c r="C245" s="28">
        <v>41269</v>
      </c>
      <c r="D245" s="1142" t="s">
        <v>36</v>
      </c>
      <c r="E245" s="108"/>
      <c r="F245" s="22">
        <v>121</v>
      </c>
      <c r="G245" s="23" t="s">
        <v>73</v>
      </c>
      <c r="H245" s="24" t="s">
        <v>606</v>
      </c>
      <c r="I245" s="743"/>
      <c r="J245" s="520"/>
      <c r="K245" s="25">
        <v>10000</v>
      </c>
      <c r="L245" s="18">
        <f t="shared" si="9"/>
        <v>6092739</v>
      </c>
      <c r="M245" s="12">
        <f t="shared" si="10"/>
        <v>10000</v>
      </c>
      <c r="N245" s="12">
        <f t="shared" si="11"/>
        <v>6092739</v>
      </c>
    </row>
    <row r="246" spans="1:14" ht="18" customHeight="1" x14ac:dyDescent="0.15">
      <c r="A246" s="827"/>
      <c r="B246" s="27"/>
      <c r="C246" s="28">
        <v>41269</v>
      </c>
      <c r="D246" s="1142" t="s">
        <v>62</v>
      </c>
      <c r="E246" s="108"/>
      <c r="F246" s="22">
        <v>141</v>
      </c>
      <c r="G246" s="23" t="s">
        <v>73</v>
      </c>
      <c r="H246" s="24" t="s">
        <v>607</v>
      </c>
      <c r="I246" s="743"/>
      <c r="J246" s="520"/>
      <c r="K246" s="25">
        <v>30000</v>
      </c>
      <c r="L246" s="18">
        <f t="shared" si="9"/>
        <v>6122739</v>
      </c>
      <c r="M246" s="12">
        <f t="shared" si="10"/>
        <v>30000</v>
      </c>
      <c r="N246" s="12">
        <f t="shared" si="11"/>
        <v>6122739</v>
      </c>
    </row>
    <row r="247" spans="1:14" ht="18" customHeight="1" x14ac:dyDescent="0.15">
      <c r="A247" s="827"/>
      <c r="B247" s="27"/>
      <c r="C247" s="28">
        <v>41269</v>
      </c>
      <c r="D247" s="1142" t="s">
        <v>31</v>
      </c>
      <c r="E247" s="108"/>
      <c r="F247" s="22">
        <v>111</v>
      </c>
      <c r="G247" s="23" t="s">
        <v>73</v>
      </c>
      <c r="H247" s="24" t="s">
        <v>183</v>
      </c>
      <c r="I247" s="743"/>
      <c r="J247" s="520"/>
      <c r="K247" s="25">
        <v>29600</v>
      </c>
      <c r="L247" s="18">
        <f t="shared" si="9"/>
        <v>6152339</v>
      </c>
      <c r="M247" s="12">
        <f t="shared" si="10"/>
        <v>29600</v>
      </c>
      <c r="N247" s="12">
        <f t="shared" si="11"/>
        <v>6152339</v>
      </c>
    </row>
    <row r="248" spans="1:14" ht="18" customHeight="1" x14ac:dyDescent="0.15">
      <c r="A248" s="827"/>
      <c r="B248" s="27"/>
      <c r="C248" s="28">
        <v>41269</v>
      </c>
      <c r="D248" s="1142" t="s">
        <v>36</v>
      </c>
      <c r="E248" s="108"/>
      <c r="F248" s="22">
        <v>121</v>
      </c>
      <c r="G248" s="23" t="s">
        <v>73</v>
      </c>
      <c r="H248" s="24" t="s">
        <v>183</v>
      </c>
      <c r="I248" s="743"/>
      <c r="J248" s="520"/>
      <c r="K248" s="25">
        <v>10000</v>
      </c>
      <c r="L248" s="18">
        <f t="shared" si="9"/>
        <v>6162339</v>
      </c>
      <c r="M248" s="12">
        <f t="shared" si="10"/>
        <v>10000</v>
      </c>
      <c r="N248" s="12">
        <f t="shared" si="11"/>
        <v>6162339</v>
      </c>
    </row>
    <row r="249" spans="1:14" ht="18" customHeight="1" x14ac:dyDescent="0.15">
      <c r="A249" s="827"/>
      <c r="B249" s="27"/>
      <c r="C249" s="28">
        <v>41269</v>
      </c>
      <c r="D249" s="1142" t="s">
        <v>62</v>
      </c>
      <c r="E249" s="108"/>
      <c r="F249" s="22">
        <v>141</v>
      </c>
      <c r="G249" s="23" t="s">
        <v>73</v>
      </c>
      <c r="H249" s="24" t="s">
        <v>183</v>
      </c>
      <c r="I249" s="743"/>
      <c r="J249" s="520"/>
      <c r="K249" s="25">
        <v>50000</v>
      </c>
      <c r="L249" s="18">
        <f t="shared" si="9"/>
        <v>6212339</v>
      </c>
      <c r="M249" s="12">
        <f t="shared" si="10"/>
        <v>50000</v>
      </c>
      <c r="N249" s="12">
        <f t="shared" si="11"/>
        <v>6212339</v>
      </c>
    </row>
    <row r="250" spans="1:14" ht="18" customHeight="1" x14ac:dyDescent="0.15">
      <c r="A250" s="827"/>
      <c r="B250" s="27"/>
      <c r="C250" s="28">
        <v>41270</v>
      </c>
      <c r="D250" s="1142" t="s">
        <v>31</v>
      </c>
      <c r="E250" s="108"/>
      <c r="F250" s="22">
        <v>111</v>
      </c>
      <c r="G250" s="23" t="s">
        <v>100</v>
      </c>
      <c r="H250" s="24" t="s">
        <v>184</v>
      </c>
      <c r="I250" s="743"/>
      <c r="J250" s="520"/>
      <c r="K250" s="25">
        <v>2800</v>
      </c>
      <c r="L250" s="18">
        <f t="shared" si="9"/>
        <v>6215139</v>
      </c>
      <c r="M250" s="12">
        <f t="shared" si="10"/>
        <v>2800</v>
      </c>
      <c r="N250" s="12">
        <f t="shared" si="11"/>
        <v>6215139</v>
      </c>
    </row>
    <row r="251" spans="1:14" ht="18" customHeight="1" x14ac:dyDescent="0.15">
      <c r="A251" s="827"/>
      <c r="B251" s="27"/>
      <c r="C251" s="28">
        <v>41270</v>
      </c>
      <c r="D251" s="1142" t="s">
        <v>36</v>
      </c>
      <c r="E251" s="108"/>
      <c r="F251" s="22">
        <v>121</v>
      </c>
      <c r="G251" s="23" t="s">
        <v>32</v>
      </c>
      <c r="H251" s="24" t="s">
        <v>608</v>
      </c>
      <c r="I251" s="743"/>
      <c r="J251" s="520"/>
      <c r="K251" s="25">
        <v>10000</v>
      </c>
      <c r="L251" s="18">
        <f t="shared" si="9"/>
        <v>6225139</v>
      </c>
      <c r="M251" s="12">
        <f t="shared" si="10"/>
        <v>10000</v>
      </c>
      <c r="N251" s="12">
        <f t="shared" si="11"/>
        <v>6225139</v>
      </c>
    </row>
    <row r="252" spans="1:14" ht="18" customHeight="1" x14ac:dyDescent="0.15">
      <c r="A252" s="827"/>
      <c r="B252" s="27"/>
      <c r="C252" s="28">
        <v>41270</v>
      </c>
      <c r="D252" s="1142" t="s">
        <v>62</v>
      </c>
      <c r="E252" s="108"/>
      <c r="F252" s="22">
        <v>141</v>
      </c>
      <c r="G252" s="23" t="s">
        <v>32</v>
      </c>
      <c r="H252" s="24" t="s">
        <v>608</v>
      </c>
      <c r="I252" s="743"/>
      <c r="J252" s="520"/>
      <c r="K252" s="25">
        <v>30000</v>
      </c>
      <c r="L252" s="18">
        <f t="shared" si="9"/>
        <v>6255139</v>
      </c>
      <c r="M252" s="12">
        <f t="shared" si="10"/>
        <v>30000</v>
      </c>
      <c r="N252" s="12">
        <f t="shared" si="11"/>
        <v>6255139</v>
      </c>
    </row>
    <row r="253" spans="1:14" ht="18" customHeight="1" x14ac:dyDescent="0.15">
      <c r="A253" s="827"/>
      <c r="B253" s="27"/>
      <c r="C253" s="28">
        <v>41271</v>
      </c>
      <c r="D253" s="1142" t="s">
        <v>31</v>
      </c>
      <c r="E253" s="108"/>
      <c r="F253" s="22">
        <v>111</v>
      </c>
      <c r="G253" s="23" t="s">
        <v>92</v>
      </c>
      <c r="H253" s="24" t="s">
        <v>185</v>
      </c>
      <c r="I253" s="743"/>
      <c r="J253" s="520"/>
      <c r="K253" s="25">
        <v>76800</v>
      </c>
      <c r="L253" s="18">
        <f t="shared" si="9"/>
        <v>6331939</v>
      </c>
      <c r="M253" s="12">
        <f t="shared" si="10"/>
        <v>76800</v>
      </c>
      <c r="N253" s="12">
        <f t="shared" si="11"/>
        <v>6331939</v>
      </c>
    </row>
    <row r="254" spans="1:14" ht="18" customHeight="1" x14ac:dyDescent="0.15">
      <c r="A254" s="827"/>
      <c r="B254" s="27"/>
      <c r="C254" s="28">
        <v>41271</v>
      </c>
      <c r="D254" s="1142" t="s">
        <v>36</v>
      </c>
      <c r="E254" s="108"/>
      <c r="F254" s="22">
        <v>121</v>
      </c>
      <c r="G254" s="23" t="s">
        <v>92</v>
      </c>
      <c r="H254" s="24" t="s">
        <v>609</v>
      </c>
      <c r="I254" s="743"/>
      <c r="J254" s="520"/>
      <c r="K254" s="25">
        <v>10000</v>
      </c>
      <c r="L254" s="18">
        <f t="shared" si="9"/>
        <v>6341939</v>
      </c>
      <c r="M254" s="12">
        <f t="shared" si="10"/>
        <v>10000</v>
      </c>
      <c r="N254" s="12">
        <f t="shared" si="11"/>
        <v>6341939</v>
      </c>
    </row>
    <row r="255" spans="1:14" ht="18" customHeight="1" x14ac:dyDescent="0.15">
      <c r="A255" s="827"/>
      <c r="B255" s="27"/>
      <c r="C255" s="28">
        <v>41271</v>
      </c>
      <c r="D255" s="1142" t="s">
        <v>62</v>
      </c>
      <c r="E255" s="108"/>
      <c r="F255" s="22">
        <v>141</v>
      </c>
      <c r="G255" s="23" t="s">
        <v>92</v>
      </c>
      <c r="H255" s="24" t="s">
        <v>609</v>
      </c>
      <c r="I255" s="743"/>
      <c r="J255" s="520"/>
      <c r="K255" s="25">
        <v>30000</v>
      </c>
      <c r="L255" s="18">
        <f t="shared" si="9"/>
        <v>6371939</v>
      </c>
      <c r="M255" s="12">
        <f t="shared" si="10"/>
        <v>30000</v>
      </c>
      <c r="N255" s="12">
        <f t="shared" si="11"/>
        <v>6371939</v>
      </c>
    </row>
    <row r="256" spans="1:14" ht="18" customHeight="1" x14ac:dyDescent="0.15">
      <c r="A256" s="827"/>
      <c r="B256" s="27"/>
      <c r="C256" s="28">
        <v>41271</v>
      </c>
      <c r="D256" s="1142" t="s">
        <v>62</v>
      </c>
      <c r="E256" s="108"/>
      <c r="F256" s="22">
        <v>141</v>
      </c>
      <c r="G256" s="23" t="s">
        <v>100</v>
      </c>
      <c r="H256" s="24" t="s">
        <v>186</v>
      </c>
      <c r="I256" s="743"/>
      <c r="J256" s="520"/>
      <c r="K256" s="25">
        <v>30000</v>
      </c>
      <c r="L256" s="18">
        <f t="shared" si="9"/>
        <v>6401939</v>
      </c>
      <c r="M256" s="12">
        <f t="shared" si="10"/>
        <v>30000</v>
      </c>
      <c r="N256" s="12">
        <f t="shared" si="11"/>
        <v>6401939</v>
      </c>
    </row>
    <row r="257" spans="1:14" ht="18" customHeight="1" thickBot="1" x14ac:dyDescent="0.2">
      <c r="A257" s="831"/>
      <c r="B257" s="31" t="s">
        <v>187</v>
      </c>
      <c r="C257" s="46">
        <v>41271</v>
      </c>
      <c r="D257" s="1147" t="s">
        <v>62</v>
      </c>
      <c r="E257" s="717"/>
      <c r="F257" s="47">
        <v>141</v>
      </c>
      <c r="G257" s="48" t="s">
        <v>100</v>
      </c>
      <c r="H257" s="49" t="s">
        <v>188</v>
      </c>
      <c r="I257" s="748"/>
      <c r="J257" s="523"/>
      <c r="K257" s="50">
        <v>10000</v>
      </c>
      <c r="L257" s="50">
        <f t="shared" si="9"/>
        <v>6411939</v>
      </c>
      <c r="M257" s="12">
        <f t="shared" si="10"/>
        <v>10000</v>
      </c>
      <c r="N257" s="12">
        <f t="shared" si="11"/>
        <v>6411939</v>
      </c>
    </row>
    <row r="258" spans="1:14" ht="18" customHeight="1" thickTop="1" x14ac:dyDescent="0.15">
      <c r="A258" s="829"/>
      <c r="B258" s="37" t="s">
        <v>189</v>
      </c>
      <c r="C258" s="38">
        <v>41282</v>
      </c>
      <c r="D258" s="1148" t="s">
        <v>113</v>
      </c>
      <c r="E258" s="713"/>
      <c r="F258" s="15">
        <v>132</v>
      </c>
      <c r="G258" s="16" t="s">
        <v>69</v>
      </c>
      <c r="H258" s="17" t="s">
        <v>190</v>
      </c>
      <c r="I258" s="742" t="s">
        <v>191</v>
      </c>
      <c r="J258" s="519"/>
      <c r="K258" s="18">
        <v>90000</v>
      </c>
      <c r="L258" s="18">
        <f t="shared" si="9"/>
        <v>6501939</v>
      </c>
      <c r="M258" s="12">
        <f t="shared" si="10"/>
        <v>90000</v>
      </c>
      <c r="N258" s="12">
        <f t="shared" si="11"/>
        <v>6501939</v>
      </c>
    </row>
    <row r="259" spans="1:14" ht="18" customHeight="1" x14ac:dyDescent="0.15">
      <c r="A259" s="827"/>
      <c r="B259" s="27"/>
      <c r="C259" s="28">
        <v>41283</v>
      </c>
      <c r="D259" s="1142" t="s">
        <v>141</v>
      </c>
      <c r="E259" s="108"/>
      <c r="F259" s="22">
        <v>132</v>
      </c>
      <c r="G259" s="23" t="s">
        <v>192</v>
      </c>
      <c r="H259" s="24" t="s">
        <v>193</v>
      </c>
      <c r="I259" s="743"/>
      <c r="J259" s="520"/>
      <c r="K259" s="25">
        <v>10000</v>
      </c>
      <c r="L259" s="18">
        <f t="shared" si="9"/>
        <v>6511939</v>
      </c>
      <c r="M259" s="12">
        <f t="shared" si="10"/>
        <v>10000</v>
      </c>
      <c r="N259" s="12">
        <f t="shared" si="11"/>
        <v>6511939</v>
      </c>
    </row>
    <row r="260" spans="1:14" ht="18" customHeight="1" x14ac:dyDescent="0.15">
      <c r="A260" s="827"/>
      <c r="B260" s="27"/>
      <c r="C260" s="28">
        <v>41283</v>
      </c>
      <c r="D260" s="1141" t="s">
        <v>96</v>
      </c>
      <c r="E260" s="108"/>
      <c r="F260" s="22">
        <v>241</v>
      </c>
      <c r="G260" s="23" t="s">
        <v>139</v>
      </c>
      <c r="H260" s="24" t="s">
        <v>98</v>
      </c>
      <c r="I260" s="743" t="s">
        <v>194</v>
      </c>
      <c r="J260" s="520">
        <v>600000</v>
      </c>
      <c r="K260" s="25"/>
      <c r="L260" s="18">
        <f t="shared" si="9"/>
        <v>5911939</v>
      </c>
      <c r="M260" s="12">
        <f t="shared" si="10"/>
        <v>-600000</v>
      </c>
      <c r="N260" s="12">
        <f t="shared" si="11"/>
        <v>5911939</v>
      </c>
    </row>
    <row r="261" spans="1:14" ht="18" customHeight="1" x14ac:dyDescent="0.15">
      <c r="A261" s="827"/>
      <c r="B261" s="27"/>
      <c r="C261" s="28">
        <v>41290</v>
      </c>
      <c r="D261" s="1142" t="s">
        <v>113</v>
      </c>
      <c r="E261" s="108"/>
      <c r="F261" s="22">
        <v>112</v>
      </c>
      <c r="G261" s="23" t="s">
        <v>73</v>
      </c>
      <c r="H261" s="24" t="s">
        <v>195</v>
      </c>
      <c r="I261" s="743" t="s">
        <v>191</v>
      </c>
      <c r="J261" s="520"/>
      <c r="K261" s="25">
        <v>43600</v>
      </c>
      <c r="L261" s="18">
        <f t="shared" si="9"/>
        <v>5955539</v>
      </c>
      <c r="M261" s="12">
        <f t="shared" si="10"/>
        <v>43600</v>
      </c>
      <c r="N261" s="12">
        <f t="shared" si="11"/>
        <v>5955539</v>
      </c>
    </row>
    <row r="262" spans="1:14" ht="18" customHeight="1" x14ac:dyDescent="0.15">
      <c r="A262" s="827"/>
      <c r="B262" s="27"/>
      <c r="C262" s="28">
        <v>41290</v>
      </c>
      <c r="D262" s="1142" t="s">
        <v>113</v>
      </c>
      <c r="E262" s="108"/>
      <c r="F262" s="22">
        <v>122</v>
      </c>
      <c r="G262" s="23" t="s">
        <v>73</v>
      </c>
      <c r="H262" s="24" t="s">
        <v>610</v>
      </c>
      <c r="I262" s="743" t="s">
        <v>50</v>
      </c>
      <c r="J262" s="520"/>
      <c r="K262" s="25">
        <v>10000</v>
      </c>
      <c r="L262" s="18">
        <f t="shared" si="9"/>
        <v>5965539</v>
      </c>
      <c r="M262" s="12">
        <f t="shared" si="10"/>
        <v>10000</v>
      </c>
      <c r="N262" s="12">
        <f t="shared" si="11"/>
        <v>5965539</v>
      </c>
    </row>
    <row r="263" spans="1:14" ht="18" customHeight="1" x14ac:dyDescent="0.15">
      <c r="A263" s="827"/>
      <c r="B263" s="27"/>
      <c r="C263" s="28">
        <v>41290</v>
      </c>
      <c r="D263" s="1142" t="s">
        <v>113</v>
      </c>
      <c r="E263" s="108"/>
      <c r="F263" s="22">
        <v>141</v>
      </c>
      <c r="G263" s="23" t="s">
        <v>73</v>
      </c>
      <c r="H263" s="24" t="s">
        <v>610</v>
      </c>
      <c r="I263" s="743" t="s">
        <v>50</v>
      </c>
      <c r="J263" s="520"/>
      <c r="K263" s="25">
        <v>10000</v>
      </c>
      <c r="L263" s="18">
        <f t="shared" si="9"/>
        <v>5975539</v>
      </c>
      <c r="M263" s="12">
        <f t="shared" si="10"/>
        <v>10000</v>
      </c>
      <c r="N263" s="12">
        <f t="shared" si="11"/>
        <v>5975539</v>
      </c>
    </row>
    <row r="264" spans="1:14" ht="18" customHeight="1" x14ac:dyDescent="0.15">
      <c r="A264" s="827"/>
      <c r="B264" s="27"/>
      <c r="C264" s="28">
        <v>41291</v>
      </c>
      <c r="D264" s="1142" t="s">
        <v>113</v>
      </c>
      <c r="E264" s="108"/>
      <c r="F264" s="22">
        <v>112</v>
      </c>
      <c r="G264" s="23" t="s">
        <v>73</v>
      </c>
      <c r="H264" s="24" t="s">
        <v>196</v>
      </c>
      <c r="I264" s="743" t="s">
        <v>191</v>
      </c>
      <c r="J264" s="520"/>
      <c r="K264" s="25">
        <v>49800</v>
      </c>
      <c r="L264" s="18">
        <f t="shared" si="9"/>
        <v>6025339</v>
      </c>
      <c r="M264" s="12">
        <f t="shared" si="10"/>
        <v>49800</v>
      </c>
      <c r="N264" s="12">
        <f t="shared" si="11"/>
        <v>6025339</v>
      </c>
    </row>
    <row r="265" spans="1:14" ht="18" customHeight="1" x14ac:dyDescent="0.15">
      <c r="A265" s="827"/>
      <c r="B265" s="27"/>
      <c r="C265" s="28">
        <v>41291</v>
      </c>
      <c r="D265" s="1142" t="s">
        <v>113</v>
      </c>
      <c r="E265" s="108"/>
      <c r="F265" s="22">
        <v>122</v>
      </c>
      <c r="G265" s="23" t="s">
        <v>73</v>
      </c>
      <c r="H265" s="24" t="s">
        <v>611</v>
      </c>
      <c r="I265" s="743" t="s">
        <v>61</v>
      </c>
      <c r="J265" s="520"/>
      <c r="K265" s="25">
        <v>10000</v>
      </c>
      <c r="L265" s="18">
        <f t="shared" ref="L265:L328" si="12">IF(C265="","",N265)</f>
        <v>6035339</v>
      </c>
      <c r="M265" s="12">
        <f t="shared" si="10"/>
        <v>10000</v>
      </c>
      <c r="N265" s="12">
        <f t="shared" si="11"/>
        <v>6035339</v>
      </c>
    </row>
    <row r="266" spans="1:14" ht="18" customHeight="1" x14ac:dyDescent="0.15">
      <c r="A266" s="827"/>
      <c r="B266" s="27"/>
      <c r="C266" s="28">
        <v>41291</v>
      </c>
      <c r="D266" s="1142" t="s">
        <v>113</v>
      </c>
      <c r="E266" s="108"/>
      <c r="F266" s="22">
        <v>141</v>
      </c>
      <c r="G266" s="23" t="s">
        <v>73</v>
      </c>
      <c r="H266" s="24" t="s">
        <v>196</v>
      </c>
      <c r="I266" s="743" t="s">
        <v>61</v>
      </c>
      <c r="J266" s="520"/>
      <c r="K266" s="25">
        <v>30000</v>
      </c>
      <c r="L266" s="18">
        <f t="shared" si="12"/>
        <v>6065339</v>
      </c>
      <c r="M266" s="12">
        <f t="shared" ref="M266:M329" si="13">K266-J266</f>
        <v>30000</v>
      </c>
      <c r="N266" s="12">
        <f t="shared" ref="N266:N329" si="14">N265+M266</f>
        <v>6065339</v>
      </c>
    </row>
    <row r="267" spans="1:14" ht="18" customHeight="1" x14ac:dyDescent="0.15">
      <c r="A267" s="827"/>
      <c r="B267" s="27"/>
      <c r="C267" s="28">
        <v>41309</v>
      </c>
      <c r="D267" s="1142" t="s">
        <v>113</v>
      </c>
      <c r="E267" s="108"/>
      <c r="F267" s="22">
        <v>132</v>
      </c>
      <c r="G267" s="23" t="s">
        <v>99</v>
      </c>
      <c r="H267" s="24" t="s">
        <v>197</v>
      </c>
      <c r="I267" s="743" t="s">
        <v>191</v>
      </c>
      <c r="J267" s="520"/>
      <c r="K267" s="25">
        <v>35000</v>
      </c>
      <c r="L267" s="18">
        <f t="shared" si="12"/>
        <v>6100339</v>
      </c>
      <c r="M267" s="12">
        <f t="shared" si="13"/>
        <v>35000</v>
      </c>
      <c r="N267" s="12">
        <f t="shared" si="14"/>
        <v>6100339</v>
      </c>
    </row>
    <row r="268" spans="1:14" ht="18" customHeight="1" x14ac:dyDescent="0.15">
      <c r="A268" s="827"/>
      <c r="B268" s="27"/>
      <c r="C268" s="28">
        <v>41323</v>
      </c>
      <c r="D268" s="1142" t="s">
        <v>15</v>
      </c>
      <c r="E268" s="108"/>
      <c r="F268" s="22">
        <v>161</v>
      </c>
      <c r="G268" s="23" t="s">
        <v>16</v>
      </c>
      <c r="H268" s="24" t="s">
        <v>17</v>
      </c>
      <c r="I268" s="743"/>
      <c r="J268" s="520"/>
      <c r="K268" s="25">
        <v>577</v>
      </c>
      <c r="L268" s="18">
        <f t="shared" si="12"/>
        <v>6100916</v>
      </c>
      <c r="M268" s="12">
        <f t="shared" si="13"/>
        <v>577</v>
      </c>
      <c r="N268" s="12">
        <f t="shared" si="14"/>
        <v>6100916</v>
      </c>
    </row>
    <row r="269" spans="1:14" ht="18" customHeight="1" x14ac:dyDescent="0.15">
      <c r="A269" s="827"/>
      <c r="B269" s="27"/>
      <c r="C269" s="28">
        <v>41323</v>
      </c>
      <c r="D269" s="1142" t="s">
        <v>141</v>
      </c>
      <c r="E269" s="108"/>
      <c r="F269" s="22">
        <v>132</v>
      </c>
      <c r="G269" s="23" t="s">
        <v>103</v>
      </c>
      <c r="H269" s="24" t="s">
        <v>190</v>
      </c>
      <c r="I269" s="743" t="s">
        <v>191</v>
      </c>
      <c r="J269" s="520"/>
      <c r="K269" s="25">
        <v>40000</v>
      </c>
      <c r="L269" s="18">
        <f t="shared" si="12"/>
        <v>6140916</v>
      </c>
      <c r="M269" s="12">
        <f t="shared" si="13"/>
        <v>40000</v>
      </c>
      <c r="N269" s="12">
        <f t="shared" si="14"/>
        <v>6140916</v>
      </c>
    </row>
    <row r="270" spans="1:14" ht="18" customHeight="1" x14ac:dyDescent="0.15">
      <c r="A270" s="827"/>
      <c r="B270" s="27"/>
      <c r="C270" s="28">
        <v>41324</v>
      </c>
      <c r="D270" s="1142" t="s">
        <v>62</v>
      </c>
      <c r="E270" s="108"/>
      <c r="F270" s="22">
        <v>151</v>
      </c>
      <c r="G270" s="23" t="s">
        <v>73</v>
      </c>
      <c r="H270" s="30" t="s">
        <v>198</v>
      </c>
      <c r="I270" s="743"/>
      <c r="J270" s="520"/>
      <c r="K270" s="25">
        <v>1060000</v>
      </c>
      <c r="L270" s="18">
        <f t="shared" si="12"/>
        <v>7200916</v>
      </c>
      <c r="M270" s="12">
        <f t="shared" si="13"/>
        <v>1060000</v>
      </c>
      <c r="N270" s="12">
        <f t="shared" si="14"/>
        <v>7200916</v>
      </c>
    </row>
    <row r="271" spans="1:14" ht="18" customHeight="1" x14ac:dyDescent="0.15">
      <c r="A271" s="827"/>
      <c r="B271" s="27"/>
      <c r="C271" s="28">
        <v>41460</v>
      </c>
      <c r="D271" s="1142" t="s">
        <v>141</v>
      </c>
      <c r="E271" s="108"/>
      <c r="F271" s="22">
        <v>132</v>
      </c>
      <c r="G271" s="23" t="s">
        <v>125</v>
      </c>
      <c r="H271" s="24" t="s">
        <v>190</v>
      </c>
      <c r="I271" s="743" t="s">
        <v>191</v>
      </c>
      <c r="J271" s="520"/>
      <c r="K271" s="25">
        <v>35000</v>
      </c>
      <c r="L271" s="18">
        <f t="shared" si="12"/>
        <v>7235916</v>
      </c>
      <c r="M271" s="12">
        <f t="shared" si="13"/>
        <v>35000</v>
      </c>
      <c r="N271" s="12">
        <f t="shared" si="14"/>
        <v>7235916</v>
      </c>
    </row>
    <row r="272" spans="1:14" ht="18" customHeight="1" x14ac:dyDescent="0.15">
      <c r="A272" s="827"/>
      <c r="B272" s="26"/>
      <c r="C272" s="20">
        <v>41331</v>
      </c>
      <c r="D272" s="1142" t="s">
        <v>31</v>
      </c>
      <c r="E272" s="108"/>
      <c r="F272" s="22">
        <v>112</v>
      </c>
      <c r="G272" s="23" t="s">
        <v>199</v>
      </c>
      <c r="H272" s="24" t="s">
        <v>200</v>
      </c>
      <c r="I272" s="743" t="s">
        <v>191</v>
      </c>
      <c r="J272" s="520"/>
      <c r="K272" s="25">
        <v>25800</v>
      </c>
      <c r="L272" s="18">
        <f t="shared" si="12"/>
        <v>7261716</v>
      </c>
      <c r="M272" s="12">
        <f t="shared" si="13"/>
        <v>25800</v>
      </c>
      <c r="N272" s="12">
        <f t="shared" si="14"/>
        <v>7261716</v>
      </c>
    </row>
    <row r="273" spans="1:14" ht="18" customHeight="1" x14ac:dyDescent="0.15">
      <c r="A273" s="827"/>
      <c r="B273" s="27"/>
      <c r="C273" s="28">
        <v>41331</v>
      </c>
      <c r="D273" s="1142" t="s">
        <v>36</v>
      </c>
      <c r="E273" s="108"/>
      <c r="F273" s="22">
        <v>122</v>
      </c>
      <c r="G273" s="23" t="s">
        <v>199</v>
      </c>
      <c r="H273" s="24" t="s">
        <v>612</v>
      </c>
      <c r="I273" s="743" t="s">
        <v>61</v>
      </c>
      <c r="J273" s="520"/>
      <c r="K273" s="25">
        <v>10000</v>
      </c>
      <c r="L273" s="18">
        <f t="shared" si="12"/>
        <v>7271716</v>
      </c>
      <c r="M273" s="12">
        <f t="shared" si="13"/>
        <v>10000</v>
      </c>
      <c r="N273" s="12">
        <f t="shared" si="14"/>
        <v>7271716</v>
      </c>
    </row>
    <row r="274" spans="1:14" ht="18" customHeight="1" x14ac:dyDescent="0.15">
      <c r="A274" s="827"/>
      <c r="B274" s="27"/>
      <c r="C274" s="28">
        <v>41331</v>
      </c>
      <c r="D274" s="1142" t="s">
        <v>62</v>
      </c>
      <c r="E274" s="108"/>
      <c r="F274" s="22">
        <v>141</v>
      </c>
      <c r="G274" s="23" t="s">
        <v>199</v>
      </c>
      <c r="H274" s="24" t="s">
        <v>612</v>
      </c>
      <c r="I274" s="743" t="s">
        <v>61</v>
      </c>
      <c r="J274" s="520"/>
      <c r="K274" s="25">
        <v>10000</v>
      </c>
      <c r="L274" s="18">
        <f t="shared" si="12"/>
        <v>7281716</v>
      </c>
      <c r="M274" s="12">
        <f t="shared" si="13"/>
        <v>10000</v>
      </c>
      <c r="N274" s="12">
        <f t="shared" si="14"/>
        <v>7281716</v>
      </c>
    </row>
    <row r="275" spans="1:14" ht="18" customHeight="1" x14ac:dyDescent="0.15">
      <c r="A275" s="827"/>
      <c r="B275" s="26"/>
      <c r="C275" s="20">
        <v>41339</v>
      </c>
      <c r="D275" s="1142" t="s">
        <v>31</v>
      </c>
      <c r="E275" s="108"/>
      <c r="F275" s="22">
        <v>111</v>
      </c>
      <c r="G275" s="23" t="s">
        <v>201</v>
      </c>
      <c r="H275" s="24" t="s">
        <v>202</v>
      </c>
      <c r="I275" s="743"/>
      <c r="J275" s="520"/>
      <c r="K275" s="25">
        <v>49400</v>
      </c>
      <c r="L275" s="18">
        <f t="shared" si="12"/>
        <v>7331116</v>
      </c>
      <c r="M275" s="12">
        <f t="shared" si="13"/>
        <v>49400</v>
      </c>
      <c r="N275" s="12">
        <f t="shared" si="14"/>
        <v>7331116</v>
      </c>
    </row>
    <row r="276" spans="1:14" ht="18" customHeight="1" x14ac:dyDescent="0.15">
      <c r="A276" s="827"/>
      <c r="B276" s="27"/>
      <c r="C276" s="28">
        <v>41339</v>
      </c>
      <c r="D276" s="1142" t="s">
        <v>36</v>
      </c>
      <c r="E276" s="108"/>
      <c r="F276" s="22">
        <v>121</v>
      </c>
      <c r="G276" s="23" t="s">
        <v>201</v>
      </c>
      <c r="H276" s="24" t="s">
        <v>202</v>
      </c>
      <c r="I276" s="743"/>
      <c r="J276" s="520"/>
      <c r="K276" s="25">
        <v>10000</v>
      </c>
      <c r="L276" s="18">
        <f t="shared" si="12"/>
        <v>7341116</v>
      </c>
      <c r="M276" s="12">
        <f t="shared" si="13"/>
        <v>10000</v>
      </c>
      <c r="N276" s="12">
        <f t="shared" si="14"/>
        <v>7341116</v>
      </c>
    </row>
    <row r="277" spans="1:14" ht="18" customHeight="1" x14ac:dyDescent="0.15">
      <c r="A277" s="827"/>
      <c r="B277" s="27"/>
      <c r="C277" s="28">
        <v>41339</v>
      </c>
      <c r="D277" s="1142" t="s">
        <v>62</v>
      </c>
      <c r="E277" s="108"/>
      <c r="F277" s="22">
        <v>141</v>
      </c>
      <c r="G277" s="23" t="s">
        <v>201</v>
      </c>
      <c r="H277" s="24" t="s">
        <v>202</v>
      </c>
      <c r="I277" s="743"/>
      <c r="J277" s="520"/>
      <c r="K277" s="25">
        <v>10000</v>
      </c>
      <c r="L277" s="18">
        <f t="shared" si="12"/>
        <v>7351116</v>
      </c>
      <c r="M277" s="12">
        <f t="shared" si="13"/>
        <v>10000</v>
      </c>
      <c r="N277" s="12">
        <f t="shared" si="14"/>
        <v>7351116</v>
      </c>
    </row>
    <row r="278" spans="1:14" ht="18" customHeight="1" x14ac:dyDescent="0.15">
      <c r="A278" s="827"/>
      <c r="B278" s="26"/>
      <c r="C278" s="20">
        <v>41340</v>
      </c>
      <c r="D278" s="1141" t="s">
        <v>96</v>
      </c>
      <c r="E278" s="714"/>
      <c r="F278" s="22">
        <v>251</v>
      </c>
      <c r="G278" s="23" t="s">
        <v>97</v>
      </c>
      <c r="H278" s="24" t="s">
        <v>203</v>
      </c>
      <c r="I278" s="743" t="s">
        <v>204</v>
      </c>
      <c r="J278" s="520">
        <v>1060000</v>
      </c>
      <c r="K278" s="25"/>
      <c r="L278" s="18">
        <f t="shared" si="12"/>
        <v>6291116</v>
      </c>
      <c r="M278" s="12">
        <f t="shared" si="13"/>
        <v>-1060000</v>
      </c>
      <c r="N278" s="12">
        <f t="shared" si="14"/>
        <v>6291116</v>
      </c>
    </row>
    <row r="279" spans="1:14" ht="18" customHeight="1" x14ac:dyDescent="0.15">
      <c r="A279" s="827"/>
      <c r="B279" s="27"/>
      <c r="C279" s="28">
        <v>41344</v>
      </c>
      <c r="D279" s="1142" t="s">
        <v>31</v>
      </c>
      <c r="E279" s="108"/>
      <c r="F279" s="22">
        <v>111</v>
      </c>
      <c r="G279" s="23" t="s">
        <v>100</v>
      </c>
      <c r="H279" s="24" t="s">
        <v>205</v>
      </c>
      <c r="I279" s="743"/>
      <c r="J279" s="520"/>
      <c r="K279" s="25">
        <v>9600</v>
      </c>
      <c r="L279" s="18">
        <f t="shared" si="12"/>
        <v>6300716</v>
      </c>
      <c r="M279" s="12">
        <f t="shared" si="13"/>
        <v>9600</v>
      </c>
      <c r="N279" s="12">
        <f t="shared" si="14"/>
        <v>6300716</v>
      </c>
    </row>
    <row r="280" spans="1:14" ht="18" customHeight="1" x14ac:dyDescent="0.15">
      <c r="A280" s="827"/>
      <c r="B280" s="27"/>
      <c r="C280" s="28">
        <v>41344</v>
      </c>
      <c r="D280" s="1142" t="s">
        <v>36</v>
      </c>
      <c r="E280" s="108"/>
      <c r="F280" s="22">
        <v>121</v>
      </c>
      <c r="G280" s="23" t="s">
        <v>32</v>
      </c>
      <c r="H280" s="24" t="s">
        <v>613</v>
      </c>
      <c r="I280" s="743"/>
      <c r="J280" s="520"/>
      <c r="K280" s="25">
        <v>10000</v>
      </c>
      <c r="L280" s="18">
        <f t="shared" si="12"/>
        <v>6310716</v>
      </c>
      <c r="M280" s="12">
        <f t="shared" si="13"/>
        <v>10000</v>
      </c>
      <c r="N280" s="12">
        <f t="shared" si="14"/>
        <v>6310716</v>
      </c>
    </row>
    <row r="281" spans="1:14" ht="18" customHeight="1" x14ac:dyDescent="0.15">
      <c r="A281" s="827"/>
      <c r="B281" s="27"/>
      <c r="C281" s="28">
        <v>41344</v>
      </c>
      <c r="D281" s="1142" t="s">
        <v>62</v>
      </c>
      <c r="E281" s="108"/>
      <c r="F281" s="22">
        <v>141</v>
      </c>
      <c r="G281" s="23" t="s">
        <v>32</v>
      </c>
      <c r="H281" s="24" t="s">
        <v>613</v>
      </c>
      <c r="I281" s="743"/>
      <c r="J281" s="520"/>
      <c r="K281" s="25">
        <v>30000</v>
      </c>
      <c r="L281" s="18">
        <f t="shared" si="12"/>
        <v>6340716</v>
      </c>
      <c r="M281" s="12">
        <f t="shared" si="13"/>
        <v>30000</v>
      </c>
      <c r="N281" s="12">
        <f t="shared" si="14"/>
        <v>6340716</v>
      </c>
    </row>
    <row r="282" spans="1:14" ht="18" customHeight="1" x14ac:dyDescent="0.15">
      <c r="A282" s="827"/>
      <c r="B282" s="27"/>
      <c r="C282" s="28">
        <v>41344</v>
      </c>
      <c r="D282" s="1142" t="s">
        <v>120</v>
      </c>
      <c r="E282" s="108"/>
      <c r="F282" s="22">
        <v>132</v>
      </c>
      <c r="G282" s="23" t="s">
        <v>73</v>
      </c>
      <c r="H282" s="24" t="s">
        <v>206</v>
      </c>
      <c r="I282" s="743" t="s">
        <v>207</v>
      </c>
      <c r="J282" s="520"/>
      <c r="K282" s="25">
        <v>40000</v>
      </c>
      <c r="L282" s="18">
        <f t="shared" si="12"/>
        <v>6380716</v>
      </c>
      <c r="M282" s="12">
        <f t="shared" si="13"/>
        <v>40000</v>
      </c>
      <c r="N282" s="12">
        <f t="shared" si="14"/>
        <v>6380716</v>
      </c>
    </row>
    <row r="283" spans="1:14" ht="18" customHeight="1" x14ac:dyDescent="0.15">
      <c r="A283" s="827"/>
      <c r="B283" s="27"/>
      <c r="C283" s="28">
        <v>41344</v>
      </c>
      <c r="D283" s="1142" t="s">
        <v>31</v>
      </c>
      <c r="E283" s="108"/>
      <c r="F283" s="22">
        <v>112</v>
      </c>
      <c r="G283" s="23" t="s">
        <v>89</v>
      </c>
      <c r="H283" s="30" t="s">
        <v>208</v>
      </c>
      <c r="I283" s="743" t="s">
        <v>191</v>
      </c>
      <c r="J283" s="520"/>
      <c r="K283" s="25">
        <v>4800</v>
      </c>
      <c r="L283" s="18">
        <f t="shared" si="12"/>
        <v>6385516</v>
      </c>
      <c r="M283" s="12">
        <f t="shared" si="13"/>
        <v>4800</v>
      </c>
      <c r="N283" s="12">
        <f t="shared" si="14"/>
        <v>6385516</v>
      </c>
    </row>
    <row r="284" spans="1:14" ht="18" customHeight="1" x14ac:dyDescent="0.15">
      <c r="A284" s="827"/>
      <c r="B284" s="27"/>
      <c r="C284" s="28">
        <v>41344</v>
      </c>
      <c r="D284" s="1142" t="s">
        <v>36</v>
      </c>
      <c r="E284" s="108"/>
      <c r="F284" s="22">
        <v>122</v>
      </c>
      <c r="G284" s="23" t="s">
        <v>89</v>
      </c>
      <c r="H284" s="30" t="s">
        <v>614</v>
      </c>
      <c r="I284" s="743" t="s">
        <v>50</v>
      </c>
      <c r="J284" s="520"/>
      <c r="K284" s="25">
        <v>10000</v>
      </c>
      <c r="L284" s="18">
        <f t="shared" si="12"/>
        <v>6395516</v>
      </c>
      <c r="M284" s="12">
        <f t="shared" si="13"/>
        <v>10000</v>
      </c>
      <c r="N284" s="12">
        <f t="shared" si="14"/>
        <v>6395516</v>
      </c>
    </row>
    <row r="285" spans="1:14" ht="18" customHeight="1" x14ac:dyDescent="0.15">
      <c r="A285" s="827"/>
      <c r="B285" s="27"/>
      <c r="C285" s="28">
        <v>41344</v>
      </c>
      <c r="D285" s="1142" t="s">
        <v>62</v>
      </c>
      <c r="E285" s="108"/>
      <c r="F285" s="22">
        <v>141</v>
      </c>
      <c r="G285" s="23" t="s">
        <v>89</v>
      </c>
      <c r="H285" s="30" t="s">
        <v>615</v>
      </c>
      <c r="I285" s="743" t="s">
        <v>61</v>
      </c>
      <c r="J285" s="520"/>
      <c r="K285" s="25">
        <v>50000</v>
      </c>
      <c r="L285" s="18">
        <f t="shared" si="12"/>
        <v>6445516</v>
      </c>
      <c r="M285" s="12">
        <f t="shared" si="13"/>
        <v>50000</v>
      </c>
      <c r="N285" s="12">
        <f t="shared" si="14"/>
        <v>6445516</v>
      </c>
    </row>
    <row r="286" spans="1:14" ht="18" customHeight="1" x14ac:dyDescent="0.15">
      <c r="A286" s="827"/>
      <c r="B286" s="27"/>
      <c r="C286" s="28">
        <v>41344</v>
      </c>
      <c r="D286" s="1142" t="s">
        <v>31</v>
      </c>
      <c r="E286" s="108"/>
      <c r="F286" s="22">
        <v>112</v>
      </c>
      <c r="G286" s="23" t="s">
        <v>89</v>
      </c>
      <c r="H286" s="30" t="s">
        <v>209</v>
      </c>
      <c r="I286" s="743" t="s">
        <v>191</v>
      </c>
      <c r="J286" s="520"/>
      <c r="K286" s="25">
        <v>2000</v>
      </c>
      <c r="L286" s="18">
        <f t="shared" si="12"/>
        <v>6447516</v>
      </c>
      <c r="M286" s="12">
        <f t="shared" si="13"/>
        <v>2000</v>
      </c>
      <c r="N286" s="12">
        <f t="shared" si="14"/>
        <v>6447516</v>
      </c>
    </row>
    <row r="287" spans="1:14" ht="18" customHeight="1" x14ac:dyDescent="0.15">
      <c r="A287" s="827"/>
      <c r="B287" s="27"/>
      <c r="C287" s="28">
        <v>41344</v>
      </c>
      <c r="D287" s="1142" t="s">
        <v>36</v>
      </c>
      <c r="E287" s="108"/>
      <c r="F287" s="22">
        <v>122</v>
      </c>
      <c r="G287" s="23" t="s">
        <v>89</v>
      </c>
      <c r="H287" s="30" t="s">
        <v>616</v>
      </c>
      <c r="I287" s="743" t="s">
        <v>61</v>
      </c>
      <c r="J287" s="520"/>
      <c r="K287" s="25">
        <v>10000</v>
      </c>
      <c r="L287" s="18">
        <f t="shared" si="12"/>
        <v>6457516</v>
      </c>
      <c r="M287" s="12">
        <f t="shared" si="13"/>
        <v>10000</v>
      </c>
      <c r="N287" s="12">
        <f t="shared" si="14"/>
        <v>6457516</v>
      </c>
    </row>
    <row r="288" spans="1:14" ht="18" customHeight="1" x14ac:dyDescent="0.15">
      <c r="A288" s="827"/>
      <c r="B288" s="27"/>
      <c r="C288" s="28">
        <v>41344</v>
      </c>
      <c r="D288" s="1142" t="s">
        <v>62</v>
      </c>
      <c r="E288" s="108"/>
      <c r="F288" s="22">
        <v>141</v>
      </c>
      <c r="G288" s="23" t="s">
        <v>89</v>
      </c>
      <c r="H288" s="30" t="s">
        <v>617</v>
      </c>
      <c r="I288" s="743" t="s">
        <v>61</v>
      </c>
      <c r="J288" s="520"/>
      <c r="K288" s="25">
        <v>10000</v>
      </c>
      <c r="L288" s="18">
        <f t="shared" si="12"/>
        <v>6467516</v>
      </c>
      <c r="M288" s="12">
        <f t="shared" si="13"/>
        <v>10000</v>
      </c>
      <c r="N288" s="12">
        <f t="shared" si="14"/>
        <v>6467516</v>
      </c>
    </row>
    <row r="289" spans="1:14" ht="18" customHeight="1" x14ac:dyDescent="0.15">
      <c r="A289" s="827"/>
      <c r="B289" s="27"/>
      <c r="C289" s="28">
        <v>41344</v>
      </c>
      <c r="D289" s="1142" t="s">
        <v>31</v>
      </c>
      <c r="E289" s="108"/>
      <c r="F289" s="22">
        <v>112</v>
      </c>
      <c r="G289" s="23" t="s">
        <v>89</v>
      </c>
      <c r="H289" s="30" t="s">
        <v>210</v>
      </c>
      <c r="I289" s="743" t="s">
        <v>191</v>
      </c>
      <c r="J289" s="520"/>
      <c r="K289" s="25">
        <v>3200</v>
      </c>
      <c r="L289" s="18">
        <f t="shared" si="12"/>
        <v>6470716</v>
      </c>
      <c r="M289" s="12">
        <f t="shared" si="13"/>
        <v>3200</v>
      </c>
      <c r="N289" s="12">
        <f t="shared" si="14"/>
        <v>6470716</v>
      </c>
    </row>
    <row r="290" spans="1:14" ht="18" customHeight="1" x14ac:dyDescent="0.15">
      <c r="A290" s="827"/>
      <c r="B290" s="27"/>
      <c r="C290" s="28">
        <v>41344</v>
      </c>
      <c r="D290" s="1142" t="s">
        <v>36</v>
      </c>
      <c r="E290" s="108"/>
      <c r="F290" s="22">
        <v>122</v>
      </c>
      <c r="G290" s="23" t="s">
        <v>89</v>
      </c>
      <c r="H290" s="30" t="s">
        <v>618</v>
      </c>
      <c r="I290" s="743" t="s">
        <v>61</v>
      </c>
      <c r="J290" s="520"/>
      <c r="K290" s="25">
        <v>10000</v>
      </c>
      <c r="L290" s="18">
        <f t="shared" si="12"/>
        <v>6480716</v>
      </c>
      <c r="M290" s="12">
        <f t="shared" si="13"/>
        <v>10000</v>
      </c>
      <c r="N290" s="12">
        <f t="shared" si="14"/>
        <v>6480716</v>
      </c>
    </row>
    <row r="291" spans="1:14" ht="18" customHeight="1" x14ac:dyDescent="0.15">
      <c r="A291" s="827"/>
      <c r="B291" s="27"/>
      <c r="C291" s="28">
        <v>41344</v>
      </c>
      <c r="D291" s="1142" t="s">
        <v>62</v>
      </c>
      <c r="E291" s="108"/>
      <c r="F291" s="22">
        <v>141</v>
      </c>
      <c r="G291" s="23" t="s">
        <v>89</v>
      </c>
      <c r="H291" s="30" t="s">
        <v>619</v>
      </c>
      <c r="I291" s="743" t="s">
        <v>50</v>
      </c>
      <c r="J291" s="520"/>
      <c r="K291" s="25">
        <v>10000</v>
      </c>
      <c r="L291" s="18">
        <f t="shared" si="12"/>
        <v>6490716</v>
      </c>
      <c r="M291" s="12">
        <f t="shared" si="13"/>
        <v>10000</v>
      </c>
      <c r="N291" s="12">
        <f t="shared" si="14"/>
        <v>6490716</v>
      </c>
    </row>
    <row r="292" spans="1:14" ht="18" customHeight="1" x14ac:dyDescent="0.15">
      <c r="A292" s="827"/>
      <c r="B292" s="27"/>
      <c r="C292" s="28">
        <v>41346</v>
      </c>
      <c r="D292" s="1141" t="s">
        <v>211</v>
      </c>
      <c r="E292" s="108"/>
      <c r="F292" s="22">
        <v>231</v>
      </c>
      <c r="G292" s="23" t="s">
        <v>212</v>
      </c>
      <c r="H292" s="30" t="s">
        <v>213</v>
      </c>
      <c r="I292" s="743"/>
      <c r="J292" s="520">
        <v>11340</v>
      </c>
      <c r="K292" s="25"/>
      <c r="L292" s="18">
        <f t="shared" si="12"/>
        <v>6479376</v>
      </c>
      <c r="M292" s="12">
        <f t="shared" si="13"/>
        <v>-11340</v>
      </c>
      <c r="N292" s="12">
        <f t="shared" si="14"/>
        <v>6479376</v>
      </c>
    </row>
    <row r="293" spans="1:14" ht="18" customHeight="1" x14ac:dyDescent="0.15">
      <c r="A293" s="827"/>
      <c r="B293" s="27"/>
      <c r="C293" s="28">
        <v>41362</v>
      </c>
      <c r="D293" s="1142" t="s">
        <v>36</v>
      </c>
      <c r="E293" s="108"/>
      <c r="F293" s="22">
        <v>122</v>
      </c>
      <c r="G293" s="23" t="s">
        <v>82</v>
      </c>
      <c r="H293" s="30" t="s">
        <v>214</v>
      </c>
      <c r="I293" s="743" t="s">
        <v>191</v>
      </c>
      <c r="J293" s="520"/>
      <c r="K293" s="25">
        <v>10000</v>
      </c>
      <c r="L293" s="18">
        <f t="shared" si="12"/>
        <v>6489376</v>
      </c>
      <c r="M293" s="12">
        <f t="shared" si="13"/>
        <v>10000</v>
      </c>
      <c r="N293" s="12">
        <f t="shared" si="14"/>
        <v>6489376</v>
      </c>
    </row>
    <row r="294" spans="1:14" ht="18" customHeight="1" thickBot="1" x14ac:dyDescent="0.2">
      <c r="A294" s="830"/>
      <c r="B294" s="39" t="s">
        <v>215</v>
      </c>
      <c r="C294" s="40">
        <v>41362</v>
      </c>
      <c r="D294" s="1146" t="s">
        <v>96</v>
      </c>
      <c r="E294" s="718"/>
      <c r="F294" s="41">
        <v>241</v>
      </c>
      <c r="G294" s="42" t="s">
        <v>139</v>
      </c>
      <c r="H294" s="43" t="s">
        <v>98</v>
      </c>
      <c r="I294" s="745" t="s">
        <v>216</v>
      </c>
      <c r="J294" s="522">
        <v>160000</v>
      </c>
      <c r="K294" s="44"/>
      <c r="L294" s="44">
        <f t="shared" si="12"/>
        <v>6329376</v>
      </c>
      <c r="M294" s="12">
        <f t="shared" si="13"/>
        <v>-160000</v>
      </c>
      <c r="N294" s="12">
        <f t="shared" si="14"/>
        <v>6329376</v>
      </c>
    </row>
    <row r="295" spans="1:14" ht="18" customHeight="1" thickTop="1" x14ac:dyDescent="0.15">
      <c r="A295" s="829"/>
      <c r="B295" s="45" t="s">
        <v>217</v>
      </c>
      <c r="C295" s="38">
        <v>41369</v>
      </c>
      <c r="D295" s="1140" t="s">
        <v>3</v>
      </c>
      <c r="E295" s="713"/>
      <c r="F295" s="15">
        <v>211</v>
      </c>
      <c r="G295" s="16" t="s">
        <v>97</v>
      </c>
      <c r="H295" s="17" t="s">
        <v>218</v>
      </c>
      <c r="I295" s="742"/>
      <c r="J295" s="519">
        <v>265000</v>
      </c>
      <c r="K295" s="18"/>
      <c r="L295" s="18">
        <f t="shared" si="12"/>
        <v>6064376</v>
      </c>
      <c r="M295" s="12">
        <f t="shared" si="13"/>
        <v>-265000</v>
      </c>
      <c r="N295" s="12">
        <f t="shared" si="14"/>
        <v>6064376</v>
      </c>
    </row>
    <row r="296" spans="1:14" ht="18" customHeight="1" x14ac:dyDescent="0.15">
      <c r="A296" s="827"/>
      <c r="B296" s="27"/>
      <c r="C296" s="28">
        <v>41374</v>
      </c>
      <c r="D296" s="1142" t="s">
        <v>141</v>
      </c>
      <c r="E296" s="108"/>
      <c r="F296" s="22">
        <v>131</v>
      </c>
      <c r="G296" s="23" t="s">
        <v>219</v>
      </c>
      <c r="H296" s="30" t="s">
        <v>220</v>
      </c>
      <c r="I296" s="743"/>
      <c r="J296" s="520"/>
      <c r="K296" s="25">
        <v>20000</v>
      </c>
      <c r="L296" s="18">
        <f t="shared" si="12"/>
        <v>6084376</v>
      </c>
      <c r="M296" s="12">
        <f t="shared" si="13"/>
        <v>20000</v>
      </c>
      <c r="N296" s="12">
        <f t="shared" si="14"/>
        <v>6084376</v>
      </c>
    </row>
    <row r="297" spans="1:14" ht="18" customHeight="1" x14ac:dyDescent="0.15">
      <c r="A297" s="827"/>
      <c r="B297" s="26"/>
      <c r="C297" s="20">
        <v>41376</v>
      </c>
      <c r="D297" s="1142" t="s">
        <v>141</v>
      </c>
      <c r="E297" s="108"/>
      <c r="F297" s="22">
        <v>131</v>
      </c>
      <c r="G297" s="23" t="s">
        <v>95</v>
      </c>
      <c r="H297" s="30" t="s">
        <v>220</v>
      </c>
      <c r="I297" s="743"/>
      <c r="J297" s="520"/>
      <c r="K297" s="25">
        <v>20000</v>
      </c>
      <c r="L297" s="18">
        <f t="shared" si="12"/>
        <v>6104376</v>
      </c>
      <c r="M297" s="12">
        <f t="shared" si="13"/>
        <v>20000</v>
      </c>
      <c r="N297" s="12">
        <f t="shared" si="14"/>
        <v>6104376</v>
      </c>
    </row>
    <row r="298" spans="1:14" ht="18" customHeight="1" x14ac:dyDescent="0.15">
      <c r="A298" s="827"/>
      <c r="B298" s="27"/>
      <c r="C298" s="28">
        <v>41379</v>
      </c>
      <c r="D298" s="1141" t="s">
        <v>211</v>
      </c>
      <c r="E298" s="108"/>
      <c r="F298" s="22">
        <v>231</v>
      </c>
      <c r="G298" s="23" t="s">
        <v>221</v>
      </c>
      <c r="H298" s="30" t="s">
        <v>222</v>
      </c>
      <c r="I298" s="743"/>
      <c r="J298" s="520">
        <v>420</v>
      </c>
      <c r="K298" s="25"/>
      <c r="L298" s="18">
        <f t="shared" si="12"/>
        <v>6103956</v>
      </c>
      <c r="M298" s="12">
        <f t="shared" si="13"/>
        <v>-420</v>
      </c>
      <c r="N298" s="12">
        <f t="shared" si="14"/>
        <v>6103956</v>
      </c>
    </row>
    <row r="299" spans="1:14" ht="18" customHeight="1" x14ac:dyDescent="0.15">
      <c r="A299" s="827"/>
      <c r="B299" s="27"/>
      <c r="C299" s="28">
        <v>41380</v>
      </c>
      <c r="D299" s="1142" t="s">
        <v>141</v>
      </c>
      <c r="E299" s="108"/>
      <c r="F299" s="22">
        <v>131</v>
      </c>
      <c r="G299" s="23" t="s">
        <v>148</v>
      </c>
      <c r="H299" s="30" t="s">
        <v>220</v>
      </c>
      <c r="I299" s="743"/>
      <c r="J299" s="520"/>
      <c r="K299" s="25">
        <v>10000</v>
      </c>
      <c r="L299" s="18">
        <f t="shared" si="12"/>
        <v>6113956</v>
      </c>
      <c r="M299" s="12">
        <f t="shared" si="13"/>
        <v>10000</v>
      </c>
      <c r="N299" s="12">
        <f t="shared" si="14"/>
        <v>6113956</v>
      </c>
    </row>
    <row r="300" spans="1:14" ht="18" customHeight="1" x14ac:dyDescent="0.15">
      <c r="A300" s="827"/>
      <c r="B300" s="26"/>
      <c r="C300" s="20">
        <v>41381</v>
      </c>
      <c r="D300" s="1141" t="s">
        <v>211</v>
      </c>
      <c r="E300" s="108"/>
      <c r="F300" s="22">
        <v>231</v>
      </c>
      <c r="G300" s="23" t="s">
        <v>212</v>
      </c>
      <c r="H300" s="30" t="s">
        <v>223</v>
      </c>
      <c r="I300" s="743"/>
      <c r="J300" s="520">
        <v>12840</v>
      </c>
      <c r="K300" s="25"/>
      <c r="L300" s="18">
        <f t="shared" si="12"/>
        <v>6101116</v>
      </c>
      <c r="M300" s="12">
        <f t="shared" si="13"/>
        <v>-12840</v>
      </c>
      <c r="N300" s="12">
        <f t="shared" si="14"/>
        <v>6101116</v>
      </c>
    </row>
    <row r="301" spans="1:14" ht="18" customHeight="1" x14ac:dyDescent="0.15">
      <c r="A301" s="827"/>
      <c r="B301" s="27"/>
      <c r="C301" s="28">
        <v>41386</v>
      </c>
      <c r="D301" s="1142" t="s">
        <v>141</v>
      </c>
      <c r="E301" s="108"/>
      <c r="F301" s="22">
        <v>131</v>
      </c>
      <c r="G301" s="23" t="s">
        <v>100</v>
      </c>
      <c r="H301" s="30" t="s">
        <v>220</v>
      </c>
      <c r="I301" s="743"/>
      <c r="J301" s="520"/>
      <c r="K301" s="25">
        <v>20000</v>
      </c>
      <c r="L301" s="18">
        <f t="shared" si="12"/>
        <v>6121116</v>
      </c>
      <c r="M301" s="12">
        <f t="shared" si="13"/>
        <v>20000</v>
      </c>
      <c r="N301" s="12">
        <f t="shared" si="14"/>
        <v>6121116</v>
      </c>
    </row>
    <row r="302" spans="1:14" ht="18" customHeight="1" x14ac:dyDescent="0.15">
      <c r="A302" s="827"/>
      <c r="B302" s="27"/>
      <c r="C302" s="27" t="s">
        <v>224</v>
      </c>
      <c r="D302" s="1142" t="s">
        <v>141</v>
      </c>
      <c r="E302" s="108"/>
      <c r="F302" s="22">
        <v>131</v>
      </c>
      <c r="G302" s="23" t="s">
        <v>73</v>
      </c>
      <c r="H302" s="30" t="s">
        <v>220</v>
      </c>
      <c r="I302" s="743"/>
      <c r="J302" s="520"/>
      <c r="K302" s="25">
        <v>40000</v>
      </c>
      <c r="L302" s="18">
        <f t="shared" si="12"/>
        <v>6161116</v>
      </c>
      <c r="M302" s="12">
        <f t="shared" si="13"/>
        <v>40000</v>
      </c>
      <c r="N302" s="12">
        <f t="shared" si="14"/>
        <v>6161116</v>
      </c>
    </row>
    <row r="303" spans="1:14" ht="18" customHeight="1" x14ac:dyDescent="0.15">
      <c r="A303" s="827"/>
      <c r="B303" s="26"/>
      <c r="C303" s="20">
        <v>41395</v>
      </c>
      <c r="D303" s="1142" t="s">
        <v>141</v>
      </c>
      <c r="E303" s="108"/>
      <c r="F303" s="22">
        <v>131</v>
      </c>
      <c r="G303" s="23" t="s">
        <v>104</v>
      </c>
      <c r="H303" s="30" t="s">
        <v>220</v>
      </c>
      <c r="I303" s="743"/>
      <c r="J303" s="520"/>
      <c r="K303" s="25">
        <v>20000</v>
      </c>
      <c r="L303" s="18">
        <f t="shared" si="12"/>
        <v>6181116</v>
      </c>
      <c r="M303" s="12">
        <f t="shared" si="13"/>
        <v>20000</v>
      </c>
      <c r="N303" s="12">
        <f t="shared" si="14"/>
        <v>6181116</v>
      </c>
    </row>
    <row r="304" spans="1:14" ht="18" customHeight="1" x14ac:dyDescent="0.15">
      <c r="A304" s="827"/>
      <c r="B304" s="27"/>
      <c r="C304" s="28">
        <v>41395</v>
      </c>
      <c r="D304" s="1142" t="s">
        <v>141</v>
      </c>
      <c r="E304" s="108"/>
      <c r="F304" s="22">
        <v>131</v>
      </c>
      <c r="G304" s="23" t="s">
        <v>162</v>
      </c>
      <c r="H304" s="30" t="s">
        <v>220</v>
      </c>
      <c r="I304" s="743"/>
      <c r="J304" s="520"/>
      <c r="K304" s="25">
        <v>20000</v>
      </c>
      <c r="L304" s="18">
        <f t="shared" si="12"/>
        <v>6201116</v>
      </c>
      <c r="M304" s="12">
        <f t="shared" si="13"/>
        <v>20000</v>
      </c>
      <c r="N304" s="12">
        <f t="shared" si="14"/>
        <v>6201116</v>
      </c>
    </row>
    <row r="305" spans="1:14" ht="18" customHeight="1" x14ac:dyDescent="0.15">
      <c r="A305" s="827"/>
      <c r="B305" s="27"/>
      <c r="C305" s="28">
        <v>41437</v>
      </c>
      <c r="D305" s="1142" t="s">
        <v>141</v>
      </c>
      <c r="E305" s="108"/>
      <c r="F305" s="22">
        <v>131</v>
      </c>
      <c r="G305" s="23" t="s">
        <v>225</v>
      </c>
      <c r="H305" s="30" t="s">
        <v>220</v>
      </c>
      <c r="I305" s="743"/>
      <c r="J305" s="520"/>
      <c r="K305" s="25">
        <v>40000</v>
      </c>
      <c r="L305" s="18">
        <f t="shared" si="12"/>
        <v>6241116</v>
      </c>
      <c r="M305" s="12">
        <f t="shared" si="13"/>
        <v>40000</v>
      </c>
      <c r="N305" s="12">
        <f t="shared" si="14"/>
        <v>6241116</v>
      </c>
    </row>
    <row r="306" spans="1:14" ht="18" customHeight="1" x14ac:dyDescent="0.15">
      <c r="A306" s="827"/>
      <c r="B306" s="27"/>
      <c r="C306" s="28">
        <v>41449</v>
      </c>
      <c r="D306" s="1142" t="s">
        <v>113</v>
      </c>
      <c r="E306" s="108"/>
      <c r="F306" s="22">
        <v>132</v>
      </c>
      <c r="G306" s="23" t="s">
        <v>226</v>
      </c>
      <c r="H306" s="30"/>
      <c r="I306" s="743" t="s">
        <v>191</v>
      </c>
      <c r="J306" s="520"/>
      <c r="K306" s="25">
        <v>20000</v>
      </c>
      <c r="L306" s="18">
        <f t="shared" si="12"/>
        <v>6261116</v>
      </c>
      <c r="M306" s="12">
        <f t="shared" si="13"/>
        <v>20000</v>
      </c>
      <c r="N306" s="12">
        <f t="shared" si="14"/>
        <v>6261116</v>
      </c>
    </row>
    <row r="307" spans="1:14" ht="18" customHeight="1" x14ac:dyDescent="0.15">
      <c r="A307" s="827"/>
      <c r="B307" s="27"/>
      <c r="C307" s="28">
        <v>41449</v>
      </c>
      <c r="D307" s="1142" t="s">
        <v>141</v>
      </c>
      <c r="E307" s="108"/>
      <c r="F307" s="22">
        <v>131</v>
      </c>
      <c r="G307" s="23" t="s">
        <v>226</v>
      </c>
      <c r="H307" s="30" t="s">
        <v>220</v>
      </c>
      <c r="I307" s="743"/>
      <c r="J307" s="520"/>
      <c r="K307" s="25">
        <v>20000</v>
      </c>
      <c r="L307" s="18">
        <f t="shared" si="12"/>
        <v>6281116</v>
      </c>
      <c r="M307" s="12">
        <f t="shared" si="13"/>
        <v>20000</v>
      </c>
      <c r="N307" s="12">
        <f t="shared" si="14"/>
        <v>6281116</v>
      </c>
    </row>
    <row r="308" spans="1:14" ht="18" customHeight="1" x14ac:dyDescent="0.15">
      <c r="A308" s="827"/>
      <c r="B308" s="26"/>
      <c r="C308" s="20">
        <v>41460</v>
      </c>
      <c r="D308" s="1142" t="s">
        <v>31</v>
      </c>
      <c r="E308" s="108"/>
      <c r="F308" s="22">
        <v>111</v>
      </c>
      <c r="G308" s="23" t="s">
        <v>227</v>
      </c>
      <c r="H308" s="30" t="s">
        <v>228</v>
      </c>
      <c r="I308" s="743"/>
      <c r="J308" s="520"/>
      <c r="K308" s="25">
        <v>63600</v>
      </c>
      <c r="L308" s="18">
        <f t="shared" si="12"/>
        <v>6344716</v>
      </c>
      <c r="M308" s="12">
        <f t="shared" si="13"/>
        <v>63600</v>
      </c>
      <c r="N308" s="12">
        <f t="shared" si="14"/>
        <v>6344716</v>
      </c>
    </row>
    <row r="309" spans="1:14" ht="18" customHeight="1" x14ac:dyDescent="0.15">
      <c r="A309" s="827"/>
      <c r="B309" s="27"/>
      <c r="C309" s="28">
        <v>41460</v>
      </c>
      <c r="D309" s="1144" t="s">
        <v>36</v>
      </c>
      <c r="E309" s="714"/>
      <c r="F309" s="21">
        <v>121</v>
      </c>
      <c r="G309" s="23" t="s">
        <v>227</v>
      </c>
      <c r="H309" s="30" t="s">
        <v>228</v>
      </c>
      <c r="I309" s="743"/>
      <c r="J309" s="520"/>
      <c r="K309" s="25">
        <v>10000</v>
      </c>
      <c r="L309" s="18">
        <f t="shared" si="12"/>
        <v>6354716</v>
      </c>
      <c r="M309" s="12">
        <f t="shared" si="13"/>
        <v>10000</v>
      </c>
      <c r="N309" s="12">
        <f t="shared" si="14"/>
        <v>6354716</v>
      </c>
    </row>
    <row r="310" spans="1:14" ht="18" customHeight="1" x14ac:dyDescent="0.15">
      <c r="A310" s="827"/>
      <c r="B310" s="27"/>
      <c r="C310" s="28">
        <v>41460</v>
      </c>
      <c r="D310" s="1142" t="s">
        <v>62</v>
      </c>
      <c r="E310" s="108"/>
      <c r="F310" s="22">
        <v>141</v>
      </c>
      <c r="G310" s="23" t="s">
        <v>227</v>
      </c>
      <c r="H310" s="30" t="s">
        <v>229</v>
      </c>
      <c r="I310" s="743"/>
      <c r="J310" s="520"/>
      <c r="K310" s="25">
        <v>30000</v>
      </c>
      <c r="L310" s="18">
        <f t="shared" si="12"/>
        <v>6384716</v>
      </c>
      <c r="M310" s="12">
        <f t="shared" si="13"/>
        <v>30000</v>
      </c>
      <c r="N310" s="12">
        <f t="shared" si="14"/>
        <v>6384716</v>
      </c>
    </row>
    <row r="311" spans="1:14" ht="18" customHeight="1" x14ac:dyDescent="0.15">
      <c r="A311" s="827"/>
      <c r="B311" s="27"/>
      <c r="C311" s="28">
        <v>41460</v>
      </c>
      <c r="D311" s="1142" t="s">
        <v>62</v>
      </c>
      <c r="E311" s="108"/>
      <c r="F311" s="22">
        <v>151</v>
      </c>
      <c r="G311" s="23" t="s">
        <v>227</v>
      </c>
      <c r="H311" s="30" t="s">
        <v>48</v>
      </c>
      <c r="I311" s="743"/>
      <c r="J311" s="520"/>
      <c r="K311" s="25">
        <v>10000</v>
      </c>
      <c r="L311" s="18">
        <f t="shared" si="12"/>
        <v>6394716</v>
      </c>
      <c r="M311" s="12">
        <f t="shared" si="13"/>
        <v>10000</v>
      </c>
      <c r="N311" s="12">
        <f t="shared" si="14"/>
        <v>6394716</v>
      </c>
    </row>
    <row r="312" spans="1:14" ht="18" customHeight="1" x14ac:dyDescent="0.15">
      <c r="A312" s="827"/>
      <c r="B312" s="27"/>
      <c r="C312" s="28">
        <v>41465</v>
      </c>
      <c r="D312" s="1142" t="s">
        <v>141</v>
      </c>
      <c r="E312" s="108"/>
      <c r="F312" s="22">
        <v>131</v>
      </c>
      <c r="G312" s="23" t="s">
        <v>64</v>
      </c>
      <c r="H312" s="30" t="s">
        <v>220</v>
      </c>
      <c r="I312" s="743"/>
      <c r="J312" s="520"/>
      <c r="K312" s="25">
        <v>140000</v>
      </c>
      <c r="L312" s="18">
        <f t="shared" si="12"/>
        <v>6534716</v>
      </c>
      <c r="M312" s="12">
        <f t="shared" si="13"/>
        <v>140000</v>
      </c>
      <c r="N312" s="12">
        <f t="shared" si="14"/>
        <v>6534716</v>
      </c>
    </row>
    <row r="313" spans="1:14" ht="18" customHeight="1" x14ac:dyDescent="0.15">
      <c r="A313" s="827"/>
      <c r="B313" s="27"/>
      <c r="C313" s="28">
        <v>41467</v>
      </c>
      <c r="D313" s="1142" t="s">
        <v>31</v>
      </c>
      <c r="E313" s="108"/>
      <c r="F313" s="22">
        <v>111</v>
      </c>
      <c r="G313" s="23" t="s">
        <v>148</v>
      </c>
      <c r="H313" s="30" t="s">
        <v>230</v>
      </c>
      <c r="I313" s="743"/>
      <c r="J313" s="520"/>
      <c r="K313" s="25">
        <v>3200</v>
      </c>
      <c r="L313" s="18">
        <f t="shared" si="12"/>
        <v>6537916</v>
      </c>
      <c r="M313" s="12">
        <f t="shared" si="13"/>
        <v>3200</v>
      </c>
      <c r="N313" s="12">
        <f t="shared" si="14"/>
        <v>6537916</v>
      </c>
    </row>
    <row r="314" spans="1:14" ht="18" customHeight="1" x14ac:dyDescent="0.15">
      <c r="A314" s="827"/>
      <c r="B314" s="27"/>
      <c r="C314" s="28">
        <v>41467</v>
      </c>
      <c r="D314" s="1142" t="s">
        <v>36</v>
      </c>
      <c r="E314" s="108"/>
      <c r="F314" s="22">
        <v>121</v>
      </c>
      <c r="G314" s="23" t="s">
        <v>28</v>
      </c>
      <c r="H314" s="30" t="s">
        <v>620</v>
      </c>
      <c r="I314" s="743"/>
      <c r="J314" s="520"/>
      <c r="K314" s="25">
        <v>10000</v>
      </c>
      <c r="L314" s="18">
        <f t="shared" si="12"/>
        <v>6547916</v>
      </c>
      <c r="M314" s="12">
        <f t="shared" si="13"/>
        <v>10000</v>
      </c>
      <c r="N314" s="12">
        <f t="shared" si="14"/>
        <v>6547916</v>
      </c>
    </row>
    <row r="315" spans="1:14" ht="18" customHeight="1" x14ac:dyDescent="0.15">
      <c r="A315" s="827"/>
      <c r="B315" s="27"/>
      <c r="C315" s="28">
        <v>41467</v>
      </c>
      <c r="D315" s="1142" t="s">
        <v>62</v>
      </c>
      <c r="E315" s="108"/>
      <c r="F315" s="22">
        <v>141</v>
      </c>
      <c r="G315" s="23" t="s">
        <v>28</v>
      </c>
      <c r="H315" s="30" t="s">
        <v>620</v>
      </c>
      <c r="I315" s="743"/>
      <c r="J315" s="520"/>
      <c r="K315" s="25">
        <v>50000</v>
      </c>
      <c r="L315" s="18">
        <f t="shared" si="12"/>
        <v>6597916</v>
      </c>
      <c r="M315" s="12">
        <f t="shared" si="13"/>
        <v>50000</v>
      </c>
      <c r="N315" s="12">
        <f t="shared" si="14"/>
        <v>6597916</v>
      </c>
    </row>
    <row r="316" spans="1:14" ht="18" customHeight="1" x14ac:dyDescent="0.15">
      <c r="A316" s="827"/>
      <c r="B316" s="27"/>
      <c r="C316" s="28">
        <v>41472</v>
      </c>
      <c r="D316" s="1141" t="s">
        <v>3</v>
      </c>
      <c r="E316" s="108"/>
      <c r="F316" s="22">
        <v>211</v>
      </c>
      <c r="G316" s="23" t="s">
        <v>97</v>
      </c>
      <c r="H316" s="30" t="s">
        <v>231</v>
      </c>
      <c r="I316" s="743" t="s">
        <v>232</v>
      </c>
      <c r="J316" s="520">
        <v>1000000</v>
      </c>
      <c r="K316" s="25"/>
      <c r="L316" s="18">
        <f t="shared" si="12"/>
        <v>5597916</v>
      </c>
      <c r="M316" s="12">
        <f t="shared" si="13"/>
        <v>-1000000</v>
      </c>
      <c r="N316" s="12">
        <f t="shared" si="14"/>
        <v>5597916</v>
      </c>
    </row>
    <row r="317" spans="1:14" ht="18" customHeight="1" x14ac:dyDescent="0.15">
      <c r="A317" s="827"/>
      <c r="B317" s="27"/>
      <c r="C317" s="28">
        <v>41472</v>
      </c>
      <c r="D317" s="1141" t="s">
        <v>21</v>
      </c>
      <c r="E317" s="108"/>
      <c r="F317" s="22">
        <v>221</v>
      </c>
      <c r="G317" s="23" t="s">
        <v>4</v>
      </c>
      <c r="H317" s="30" t="s">
        <v>233</v>
      </c>
      <c r="I317" s="743" t="s">
        <v>234</v>
      </c>
      <c r="J317" s="520">
        <v>400000</v>
      </c>
      <c r="K317" s="25"/>
      <c r="L317" s="18">
        <f t="shared" si="12"/>
        <v>5197916</v>
      </c>
      <c r="M317" s="12">
        <f t="shared" si="13"/>
        <v>-400000</v>
      </c>
      <c r="N317" s="12">
        <f t="shared" si="14"/>
        <v>5197916</v>
      </c>
    </row>
    <row r="318" spans="1:14" ht="18" customHeight="1" x14ac:dyDescent="0.15">
      <c r="A318" s="827"/>
      <c r="B318" s="27"/>
      <c r="C318" s="28">
        <v>41480</v>
      </c>
      <c r="D318" s="1142" t="s">
        <v>31</v>
      </c>
      <c r="E318" s="108"/>
      <c r="F318" s="22">
        <v>111</v>
      </c>
      <c r="G318" s="23" t="s">
        <v>100</v>
      </c>
      <c r="H318" s="30" t="s">
        <v>235</v>
      </c>
      <c r="I318" s="743"/>
      <c r="J318" s="520"/>
      <c r="K318" s="25">
        <v>2400</v>
      </c>
      <c r="L318" s="18">
        <f t="shared" si="12"/>
        <v>5200316</v>
      </c>
      <c r="M318" s="12">
        <f t="shared" si="13"/>
        <v>2400</v>
      </c>
      <c r="N318" s="12">
        <f t="shared" si="14"/>
        <v>5200316</v>
      </c>
    </row>
    <row r="319" spans="1:14" ht="18" customHeight="1" x14ac:dyDescent="0.15">
      <c r="A319" s="827"/>
      <c r="B319" s="27"/>
      <c r="C319" s="28">
        <v>41480</v>
      </c>
      <c r="D319" s="1142" t="s">
        <v>36</v>
      </c>
      <c r="E319" s="108"/>
      <c r="F319" s="22">
        <v>121</v>
      </c>
      <c r="G319" s="23" t="s">
        <v>32</v>
      </c>
      <c r="H319" s="30" t="s">
        <v>621</v>
      </c>
      <c r="I319" s="743"/>
      <c r="J319" s="520"/>
      <c r="K319" s="25">
        <v>10000</v>
      </c>
      <c r="L319" s="18">
        <f t="shared" si="12"/>
        <v>5210316</v>
      </c>
      <c r="M319" s="12">
        <f t="shared" si="13"/>
        <v>10000</v>
      </c>
      <c r="N319" s="12">
        <f t="shared" si="14"/>
        <v>5210316</v>
      </c>
    </row>
    <row r="320" spans="1:14" ht="18" customHeight="1" x14ac:dyDescent="0.15">
      <c r="A320" s="827"/>
      <c r="B320" s="27"/>
      <c r="C320" s="28">
        <v>41480</v>
      </c>
      <c r="D320" s="1142" t="s">
        <v>62</v>
      </c>
      <c r="E320" s="108"/>
      <c r="F320" s="22">
        <v>141</v>
      </c>
      <c r="G320" s="23" t="s">
        <v>32</v>
      </c>
      <c r="H320" s="30" t="s">
        <v>621</v>
      </c>
      <c r="I320" s="743"/>
      <c r="J320" s="520"/>
      <c r="K320" s="25">
        <v>50000</v>
      </c>
      <c r="L320" s="18">
        <f t="shared" si="12"/>
        <v>5260316</v>
      </c>
      <c r="M320" s="12">
        <f t="shared" si="13"/>
        <v>50000</v>
      </c>
      <c r="N320" s="12">
        <f t="shared" si="14"/>
        <v>5260316</v>
      </c>
    </row>
    <row r="321" spans="1:14" ht="18" customHeight="1" x14ac:dyDescent="0.15">
      <c r="A321" s="827"/>
      <c r="B321" s="27"/>
      <c r="C321" s="28">
        <v>41487</v>
      </c>
      <c r="D321" s="1142" t="s">
        <v>141</v>
      </c>
      <c r="E321" s="108"/>
      <c r="F321" s="22">
        <v>131</v>
      </c>
      <c r="G321" s="23" t="s">
        <v>164</v>
      </c>
      <c r="H321" s="30" t="s">
        <v>220</v>
      </c>
      <c r="I321" s="743"/>
      <c r="J321" s="520"/>
      <c r="K321" s="25">
        <v>30000</v>
      </c>
      <c r="L321" s="18">
        <f t="shared" si="12"/>
        <v>5290316</v>
      </c>
      <c r="M321" s="12">
        <f t="shared" si="13"/>
        <v>30000</v>
      </c>
      <c r="N321" s="12">
        <f t="shared" si="14"/>
        <v>5290316</v>
      </c>
    </row>
    <row r="322" spans="1:14" ht="18" customHeight="1" x14ac:dyDescent="0.15">
      <c r="A322" s="827"/>
      <c r="B322" s="27"/>
      <c r="C322" s="28">
        <v>41487</v>
      </c>
      <c r="D322" s="1142" t="s">
        <v>31</v>
      </c>
      <c r="E322" s="108"/>
      <c r="F322" s="22">
        <v>111</v>
      </c>
      <c r="G322" s="23" t="s">
        <v>73</v>
      </c>
      <c r="H322" s="30" t="s">
        <v>236</v>
      </c>
      <c r="I322" s="743"/>
      <c r="J322" s="520"/>
      <c r="K322" s="25">
        <v>88200</v>
      </c>
      <c r="L322" s="18">
        <f t="shared" si="12"/>
        <v>5378516</v>
      </c>
      <c r="M322" s="12">
        <f t="shared" si="13"/>
        <v>88200</v>
      </c>
      <c r="N322" s="12">
        <f t="shared" si="14"/>
        <v>5378516</v>
      </c>
    </row>
    <row r="323" spans="1:14" ht="18" customHeight="1" x14ac:dyDescent="0.15">
      <c r="A323" s="827"/>
      <c r="B323" s="27"/>
      <c r="C323" s="28">
        <v>41487</v>
      </c>
      <c r="D323" s="1142" t="s">
        <v>36</v>
      </c>
      <c r="E323" s="108"/>
      <c r="F323" s="22">
        <v>121</v>
      </c>
      <c r="G323" s="23" t="s">
        <v>73</v>
      </c>
      <c r="H323" s="30" t="s">
        <v>236</v>
      </c>
      <c r="I323" s="743"/>
      <c r="J323" s="520"/>
      <c r="K323" s="25">
        <v>10000</v>
      </c>
      <c r="L323" s="18">
        <f t="shared" si="12"/>
        <v>5388516</v>
      </c>
      <c r="M323" s="12">
        <f t="shared" si="13"/>
        <v>10000</v>
      </c>
      <c r="N323" s="12">
        <f t="shared" si="14"/>
        <v>5388516</v>
      </c>
    </row>
    <row r="324" spans="1:14" ht="18" customHeight="1" x14ac:dyDescent="0.15">
      <c r="A324" s="827"/>
      <c r="B324" s="27"/>
      <c r="C324" s="28">
        <v>41487</v>
      </c>
      <c r="D324" s="1142" t="s">
        <v>62</v>
      </c>
      <c r="E324" s="108"/>
      <c r="F324" s="22">
        <v>141</v>
      </c>
      <c r="G324" s="23" t="s">
        <v>73</v>
      </c>
      <c r="H324" s="30" t="s">
        <v>236</v>
      </c>
      <c r="I324" s="743"/>
      <c r="J324" s="520"/>
      <c r="K324" s="25">
        <v>30000</v>
      </c>
      <c r="L324" s="18">
        <f t="shared" si="12"/>
        <v>5418516</v>
      </c>
      <c r="M324" s="12">
        <f t="shared" si="13"/>
        <v>30000</v>
      </c>
      <c r="N324" s="12">
        <f t="shared" si="14"/>
        <v>5418516</v>
      </c>
    </row>
    <row r="325" spans="1:14" ht="18" customHeight="1" x14ac:dyDescent="0.15">
      <c r="A325" s="827"/>
      <c r="B325" s="27"/>
      <c r="C325" s="28">
        <v>41493</v>
      </c>
      <c r="D325" s="1141" t="s">
        <v>96</v>
      </c>
      <c r="E325" s="714"/>
      <c r="F325" s="22">
        <v>251</v>
      </c>
      <c r="G325" s="23" t="s">
        <v>227</v>
      </c>
      <c r="H325" s="24" t="s">
        <v>237</v>
      </c>
      <c r="I325" s="743"/>
      <c r="J325" s="520">
        <v>10000</v>
      </c>
      <c r="K325" s="25"/>
      <c r="L325" s="18">
        <f t="shared" si="12"/>
        <v>5408516</v>
      </c>
      <c r="M325" s="12">
        <f t="shared" si="13"/>
        <v>-10000</v>
      </c>
      <c r="N325" s="12">
        <f t="shared" si="14"/>
        <v>5408516</v>
      </c>
    </row>
    <row r="326" spans="1:14" ht="18" customHeight="1" x14ac:dyDescent="0.15">
      <c r="A326" s="827"/>
      <c r="B326" s="27"/>
      <c r="C326" s="28">
        <v>41493</v>
      </c>
      <c r="D326" s="1141" t="s">
        <v>7</v>
      </c>
      <c r="E326" s="108"/>
      <c r="F326" s="22">
        <v>231</v>
      </c>
      <c r="G326" s="23" t="s">
        <v>622</v>
      </c>
      <c r="H326" s="24" t="s">
        <v>47</v>
      </c>
      <c r="I326" s="743"/>
      <c r="J326" s="520">
        <v>210</v>
      </c>
      <c r="K326" s="25"/>
      <c r="L326" s="18">
        <f t="shared" si="12"/>
        <v>5408306</v>
      </c>
      <c r="M326" s="12">
        <f t="shared" si="13"/>
        <v>-210</v>
      </c>
      <c r="N326" s="12">
        <f t="shared" si="14"/>
        <v>5408306</v>
      </c>
    </row>
    <row r="327" spans="1:14" ht="18" customHeight="1" x14ac:dyDescent="0.15">
      <c r="A327" s="827"/>
      <c r="B327" s="27"/>
      <c r="C327" s="28">
        <v>41493</v>
      </c>
      <c r="D327" s="1142" t="s">
        <v>62</v>
      </c>
      <c r="E327" s="108"/>
      <c r="F327" s="22">
        <v>151</v>
      </c>
      <c r="G327" s="23" t="s">
        <v>64</v>
      </c>
      <c r="H327" s="30" t="s">
        <v>238</v>
      </c>
      <c r="I327" s="743"/>
      <c r="J327" s="520"/>
      <c r="K327" s="25">
        <v>39200</v>
      </c>
      <c r="L327" s="18">
        <f t="shared" si="12"/>
        <v>5447506</v>
      </c>
      <c r="M327" s="12">
        <f t="shared" si="13"/>
        <v>39200</v>
      </c>
      <c r="N327" s="12">
        <f t="shared" si="14"/>
        <v>5447506</v>
      </c>
    </row>
    <row r="328" spans="1:14" ht="18" customHeight="1" x14ac:dyDescent="0.15">
      <c r="A328" s="827"/>
      <c r="B328" s="27"/>
      <c r="C328" s="28">
        <v>41493</v>
      </c>
      <c r="D328" s="1141" t="s">
        <v>96</v>
      </c>
      <c r="E328" s="714"/>
      <c r="F328" s="22">
        <v>251</v>
      </c>
      <c r="G328" s="23" t="s">
        <v>64</v>
      </c>
      <c r="H328" s="24" t="s">
        <v>239</v>
      </c>
      <c r="I328" s="743"/>
      <c r="J328" s="520">
        <v>39200</v>
      </c>
      <c r="K328" s="25"/>
      <c r="L328" s="18">
        <f t="shared" si="12"/>
        <v>5408306</v>
      </c>
      <c r="M328" s="12">
        <f t="shared" si="13"/>
        <v>-39200</v>
      </c>
      <c r="N328" s="12">
        <f t="shared" si="14"/>
        <v>5408306</v>
      </c>
    </row>
    <row r="329" spans="1:14" ht="18" customHeight="1" x14ac:dyDescent="0.15">
      <c r="A329" s="827"/>
      <c r="B329" s="27"/>
      <c r="C329" s="28">
        <v>41505</v>
      </c>
      <c r="D329" s="1142" t="s">
        <v>15</v>
      </c>
      <c r="E329" s="108"/>
      <c r="F329" s="22">
        <v>161</v>
      </c>
      <c r="G329" s="23" t="s">
        <v>16</v>
      </c>
      <c r="H329" s="24" t="s">
        <v>17</v>
      </c>
      <c r="I329" s="743"/>
      <c r="J329" s="520"/>
      <c r="K329" s="25">
        <v>616</v>
      </c>
      <c r="L329" s="18">
        <f t="shared" ref="L329:L392" si="15">IF(C329="","",N329)</f>
        <v>5408922</v>
      </c>
      <c r="M329" s="12">
        <f t="shared" si="13"/>
        <v>616</v>
      </c>
      <c r="N329" s="12">
        <f t="shared" si="14"/>
        <v>5408922</v>
      </c>
    </row>
    <row r="330" spans="1:14" ht="18" customHeight="1" x14ac:dyDescent="0.15">
      <c r="A330" s="827"/>
      <c r="B330" s="26"/>
      <c r="C330" s="20">
        <v>41519</v>
      </c>
      <c r="D330" s="1142" t="s">
        <v>31</v>
      </c>
      <c r="E330" s="108"/>
      <c r="F330" s="22">
        <v>111</v>
      </c>
      <c r="G330" s="23" t="s">
        <v>240</v>
      </c>
      <c r="H330" s="30" t="s">
        <v>241</v>
      </c>
      <c r="I330" s="743"/>
      <c r="J330" s="520"/>
      <c r="K330" s="25">
        <v>44400</v>
      </c>
      <c r="L330" s="18">
        <f t="shared" si="15"/>
        <v>5453322</v>
      </c>
      <c r="M330" s="12">
        <f t="shared" ref="M330:M393" si="16">K330-J330</f>
        <v>44400</v>
      </c>
      <c r="N330" s="12">
        <f t="shared" ref="N330:N393" si="17">N329+M330</f>
        <v>5453322</v>
      </c>
    </row>
    <row r="331" spans="1:14" ht="18" customHeight="1" x14ac:dyDescent="0.15">
      <c r="A331" s="827"/>
      <c r="B331" s="27"/>
      <c r="C331" s="28">
        <v>41519</v>
      </c>
      <c r="D331" s="1142" t="s">
        <v>36</v>
      </c>
      <c r="E331" s="108"/>
      <c r="F331" s="22">
        <v>121</v>
      </c>
      <c r="G331" s="23" t="s">
        <v>240</v>
      </c>
      <c r="H331" s="30" t="s">
        <v>241</v>
      </c>
      <c r="I331" s="743"/>
      <c r="J331" s="520"/>
      <c r="K331" s="25">
        <v>10000</v>
      </c>
      <c r="L331" s="18">
        <f t="shared" si="15"/>
        <v>5463322</v>
      </c>
      <c r="M331" s="12">
        <f t="shared" si="16"/>
        <v>10000</v>
      </c>
      <c r="N331" s="12">
        <f t="shared" si="17"/>
        <v>5463322</v>
      </c>
    </row>
    <row r="332" spans="1:14" ht="18" customHeight="1" x14ac:dyDescent="0.15">
      <c r="A332" s="827"/>
      <c r="B332" s="27"/>
      <c r="C332" s="28">
        <v>41519</v>
      </c>
      <c r="D332" s="1142" t="s">
        <v>62</v>
      </c>
      <c r="E332" s="108"/>
      <c r="F332" s="22">
        <v>141</v>
      </c>
      <c r="G332" s="23" t="s">
        <v>240</v>
      </c>
      <c r="H332" s="30" t="s">
        <v>241</v>
      </c>
      <c r="I332" s="743"/>
      <c r="J332" s="520"/>
      <c r="K332" s="25">
        <v>10000</v>
      </c>
      <c r="L332" s="18">
        <f t="shared" si="15"/>
        <v>5473322</v>
      </c>
      <c r="M332" s="12">
        <f t="shared" si="16"/>
        <v>10000</v>
      </c>
      <c r="N332" s="12">
        <f t="shared" si="17"/>
        <v>5473322</v>
      </c>
    </row>
    <row r="333" spans="1:14" ht="18" customHeight="1" x14ac:dyDescent="0.15">
      <c r="A333" s="827"/>
      <c r="B333" s="27"/>
      <c r="C333" s="28">
        <v>41526</v>
      </c>
      <c r="D333" s="1142" t="s">
        <v>62</v>
      </c>
      <c r="E333" s="108"/>
      <c r="F333" s="22">
        <v>151</v>
      </c>
      <c r="G333" s="23" t="s">
        <v>199</v>
      </c>
      <c r="H333" s="30" t="s">
        <v>48</v>
      </c>
      <c r="I333" s="743"/>
      <c r="J333" s="520"/>
      <c r="K333" s="25">
        <v>44000</v>
      </c>
      <c r="L333" s="18">
        <f t="shared" si="15"/>
        <v>5517322</v>
      </c>
      <c r="M333" s="12">
        <f t="shared" si="16"/>
        <v>44000</v>
      </c>
      <c r="N333" s="12">
        <f t="shared" si="17"/>
        <v>5517322</v>
      </c>
    </row>
    <row r="334" spans="1:14" ht="18" customHeight="1" x14ac:dyDescent="0.15">
      <c r="A334" s="827"/>
      <c r="B334" s="27"/>
      <c r="C334" s="28">
        <v>41536</v>
      </c>
      <c r="D334" s="1142" t="s">
        <v>62</v>
      </c>
      <c r="E334" s="108"/>
      <c r="F334" s="22">
        <v>141</v>
      </c>
      <c r="G334" s="23" t="s">
        <v>142</v>
      </c>
      <c r="H334" s="24" t="s">
        <v>242</v>
      </c>
      <c r="I334" s="743" t="s">
        <v>243</v>
      </c>
      <c r="J334" s="520"/>
      <c r="K334" s="25">
        <v>30000</v>
      </c>
      <c r="L334" s="18">
        <f t="shared" si="15"/>
        <v>5547322</v>
      </c>
      <c r="M334" s="12">
        <f t="shared" si="16"/>
        <v>30000</v>
      </c>
      <c r="N334" s="12">
        <f t="shared" si="17"/>
        <v>5547322</v>
      </c>
    </row>
    <row r="335" spans="1:14" ht="18" customHeight="1" x14ac:dyDescent="0.15">
      <c r="A335" s="827"/>
      <c r="B335" s="27"/>
      <c r="C335" s="28">
        <v>41536</v>
      </c>
      <c r="D335" s="1142" t="s">
        <v>31</v>
      </c>
      <c r="E335" s="108"/>
      <c r="F335" s="22">
        <v>111</v>
      </c>
      <c r="G335" s="23" t="s">
        <v>69</v>
      </c>
      <c r="H335" s="30" t="s">
        <v>244</v>
      </c>
      <c r="I335" s="743"/>
      <c r="J335" s="520"/>
      <c r="K335" s="25">
        <v>2400</v>
      </c>
      <c r="L335" s="18">
        <f t="shared" si="15"/>
        <v>5549722</v>
      </c>
      <c r="M335" s="12">
        <f t="shared" si="16"/>
        <v>2400</v>
      </c>
      <c r="N335" s="12">
        <f t="shared" si="17"/>
        <v>5549722</v>
      </c>
    </row>
    <row r="336" spans="1:14" ht="18" customHeight="1" x14ac:dyDescent="0.15">
      <c r="A336" s="827"/>
      <c r="B336" s="27"/>
      <c r="C336" s="28">
        <v>41536</v>
      </c>
      <c r="D336" s="1142" t="s">
        <v>36</v>
      </c>
      <c r="E336" s="108"/>
      <c r="F336" s="22">
        <v>121</v>
      </c>
      <c r="G336" s="23" t="s">
        <v>69</v>
      </c>
      <c r="H336" s="30" t="s">
        <v>623</v>
      </c>
      <c r="I336" s="743"/>
      <c r="J336" s="520"/>
      <c r="K336" s="25">
        <v>10000</v>
      </c>
      <c r="L336" s="18">
        <f t="shared" si="15"/>
        <v>5559722</v>
      </c>
      <c r="M336" s="12">
        <f t="shared" si="16"/>
        <v>10000</v>
      </c>
      <c r="N336" s="12">
        <f t="shared" si="17"/>
        <v>5559722</v>
      </c>
    </row>
    <row r="337" spans="1:14" ht="18" customHeight="1" x14ac:dyDescent="0.15">
      <c r="A337" s="827"/>
      <c r="B337" s="27"/>
      <c r="C337" s="28">
        <v>41536</v>
      </c>
      <c r="D337" s="1142" t="s">
        <v>62</v>
      </c>
      <c r="E337" s="108"/>
      <c r="F337" s="22">
        <v>141</v>
      </c>
      <c r="G337" s="23" t="s">
        <v>69</v>
      </c>
      <c r="H337" s="30" t="s">
        <v>623</v>
      </c>
      <c r="I337" s="743"/>
      <c r="J337" s="520"/>
      <c r="K337" s="25">
        <v>50000</v>
      </c>
      <c r="L337" s="18">
        <f t="shared" si="15"/>
        <v>5609722</v>
      </c>
      <c r="M337" s="12">
        <f t="shared" si="16"/>
        <v>50000</v>
      </c>
      <c r="N337" s="12">
        <f t="shared" si="17"/>
        <v>5609722</v>
      </c>
    </row>
    <row r="338" spans="1:14" ht="18" customHeight="1" x14ac:dyDescent="0.15">
      <c r="A338" s="827"/>
      <c r="B338" s="27"/>
      <c r="C338" s="28">
        <v>41550</v>
      </c>
      <c r="D338" s="1142" t="s">
        <v>31</v>
      </c>
      <c r="E338" s="108"/>
      <c r="F338" s="22">
        <v>111</v>
      </c>
      <c r="G338" s="23" t="s">
        <v>99</v>
      </c>
      <c r="H338" s="30" t="s">
        <v>245</v>
      </c>
      <c r="I338" s="743" t="s">
        <v>246</v>
      </c>
      <c r="J338" s="520"/>
      <c r="K338" s="25">
        <v>2400</v>
      </c>
      <c r="L338" s="18">
        <f t="shared" si="15"/>
        <v>5612122</v>
      </c>
      <c r="M338" s="12">
        <f t="shared" si="16"/>
        <v>2400</v>
      </c>
      <c r="N338" s="12">
        <f t="shared" si="17"/>
        <v>5612122</v>
      </c>
    </row>
    <row r="339" spans="1:14" ht="18" customHeight="1" x14ac:dyDescent="0.15">
      <c r="A339" s="827"/>
      <c r="B339" s="27"/>
      <c r="C339" s="28">
        <v>41550</v>
      </c>
      <c r="D339" s="1142" t="s">
        <v>62</v>
      </c>
      <c r="E339" s="108"/>
      <c r="F339" s="22">
        <v>141</v>
      </c>
      <c r="G339" s="23" t="s">
        <v>61</v>
      </c>
      <c r="H339" s="30" t="s">
        <v>624</v>
      </c>
      <c r="I339" s="743"/>
      <c r="J339" s="520"/>
      <c r="K339" s="25">
        <v>10000</v>
      </c>
      <c r="L339" s="18">
        <f t="shared" si="15"/>
        <v>5622122</v>
      </c>
      <c r="M339" s="12">
        <f t="shared" si="16"/>
        <v>10000</v>
      </c>
      <c r="N339" s="12">
        <f t="shared" si="17"/>
        <v>5622122</v>
      </c>
    </row>
    <row r="340" spans="1:14" ht="18" customHeight="1" x14ac:dyDescent="0.15">
      <c r="A340" s="827"/>
      <c r="B340" s="27"/>
      <c r="C340" s="28">
        <v>41550</v>
      </c>
      <c r="D340" s="1142" t="s">
        <v>62</v>
      </c>
      <c r="E340" s="108"/>
      <c r="F340" s="22">
        <v>141</v>
      </c>
      <c r="G340" s="23" t="s">
        <v>61</v>
      </c>
      <c r="H340" s="30" t="s">
        <v>625</v>
      </c>
      <c r="I340" s="743"/>
      <c r="J340" s="520"/>
      <c r="K340" s="25">
        <v>9000</v>
      </c>
      <c r="L340" s="18">
        <f t="shared" si="15"/>
        <v>5631122</v>
      </c>
      <c r="M340" s="12">
        <f t="shared" si="16"/>
        <v>9000</v>
      </c>
      <c r="N340" s="12">
        <f t="shared" si="17"/>
        <v>5631122</v>
      </c>
    </row>
    <row r="341" spans="1:14" ht="18" customHeight="1" x14ac:dyDescent="0.15">
      <c r="A341" s="827"/>
      <c r="B341" s="27"/>
      <c r="C341" s="28">
        <v>41558</v>
      </c>
      <c r="D341" s="1142" t="s">
        <v>141</v>
      </c>
      <c r="E341" s="108"/>
      <c r="F341" s="22">
        <v>131</v>
      </c>
      <c r="G341" s="23" t="s">
        <v>88</v>
      </c>
      <c r="H341" s="30" t="s">
        <v>220</v>
      </c>
      <c r="I341" s="743"/>
      <c r="J341" s="520"/>
      <c r="K341" s="25">
        <v>10000</v>
      </c>
      <c r="L341" s="18">
        <f t="shared" si="15"/>
        <v>5641122</v>
      </c>
      <c r="M341" s="12">
        <f t="shared" si="16"/>
        <v>10000</v>
      </c>
      <c r="N341" s="12">
        <f t="shared" si="17"/>
        <v>5641122</v>
      </c>
    </row>
    <row r="342" spans="1:14" ht="18" customHeight="1" x14ac:dyDescent="0.15">
      <c r="A342" s="827"/>
      <c r="B342" s="27"/>
      <c r="C342" s="28">
        <v>41572</v>
      </c>
      <c r="D342" s="1141" t="s">
        <v>3</v>
      </c>
      <c r="E342" s="108"/>
      <c r="F342" s="22">
        <v>211</v>
      </c>
      <c r="G342" s="23" t="s">
        <v>247</v>
      </c>
      <c r="H342" s="30" t="s">
        <v>248</v>
      </c>
      <c r="I342" s="743"/>
      <c r="J342" s="520">
        <v>81145</v>
      </c>
      <c r="K342" s="25"/>
      <c r="L342" s="18">
        <f t="shared" si="15"/>
        <v>5559977</v>
      </c>
      <c r="M342" s="12">
        <f t="shared" si="16"/>
        <v>-81145</v>
      </c>
      <c r="N342" s="12">
        <f t="shared" si="17"/>
        <v>5559977</v>
      </c>
    </row>
    <row r="343" spans="1:14" ht="18" customHeight="1" x14ac:dyDescent="0.15">
      <c r="A343" s="827"/>
      <c r="B343" s="27"/>
      <c r="C343" s="28">
        <v>41572</v>
      </c>
      <c r="D343" s="1141" t="s">
        <v>3</v>
      </c>
      <c r="E343" s="108"/>
      <c r="F343" s="22">
        <v>211</v>
      </c>
      <c r="G343" s="23" t="s">
        <v>225</v>
      </c>
      <c r="H343" s="30" t="s">
        <v>249</v>
      </c>
      <c r="I343" s="743"/>
      <c r="J343" s="520">
        <v>30000</v>
      </c>
      <c r="K343" s="25"/>
      <c r="L343" s="18">
        <f t="shared" si="15"/>
        <v>5529977</v>
      </c>
      <c r="M343" s="12">
        <f t="shared" si="16"/>
        <v>-30000</v>
      </c>
      <c r="N343" s="12">
        <f t="shared" si="17"/>
        <v>5529977</v>
      </c>
    </row>
    <row r="344" spans="1:14" ht="18" customHeight="1" x14ac:dyDescent="0.15">
      <c r="A344" s="827"/>
      <c r="B344" s="27"/>
      <c r="C344" s="28">
        <v>41572</v>
      </c>
      <c r="D344" s="1141" t="s">
        <v>3</v>
      </c>
      <c r="E344" s="108"/>
      <c r="F344" s="22">
        <v>211</v>
      </c>
      <c r="G344" s="23" t="s">
        <v>225</v>
      </c>
      <c r="H344" s="30" t="s">
        <v>250</v>
      </c>
      <c r="I344" s="743"/>
      <c r="J344" s="520">
        <v>50000</v>
      </c>
      <c r="K344" s="25"/>
      <c r="L344" s="18">
        <f t="shared" si="15"/>
        <v>5479977</v>
      </c>
      <c r="M344" s="12">
        <f t="shared" si="16"/>
        <v>-50000</v>
      </c>
      <c r="N344" s="12">
        <f t="shared" si="17"/>
        <v>5479977</v>
      </c>
    </row>
    <row r="345" spans="1:14" ht="18" customHeight="1" x14ac:dyDescent="0.15">
      <c r="A345" s="827"/>
      <c r="B345" s="27"/>
      <c r="C345" s="28">
        <v>41572</v>
      </c>
      <c r="D345" s="1141" t="s">
        <v>7</v>
      </c>
      <c r="E345" s="108"/>
      <c r="F345" s="22">
        <v>231</v>
      </c>
      <c r="G345" s="23" t="s">
        <v>622</v>
      </c>
      <c r="H345" s="24" t="s">
        <v>47</v>
      </c>
      <c r="I345" s="743"/>
      <c r="J345" s="520">
        <v>420</v>
      </c>
      <c r="K345" s="25"/>
      <c r="L345" s="18">
        <f t="shared" si="15"/>
        <v>5479557</v>
      </c>
      <c r="M345" s="12">
        <f t="shared" si="16"/>
        <v>-420</v>
      </c>
      <c r="N345" s="12">
        <f t="shared" si="17"/>
        <v>5479557</v>
      </c>
    </row>
    <row r="346" spans="1:14" ht="18" customHeight="1" x14ac:dyDescent="0.15">
      <c r="A346" s="827"/>
      <c r="B346" s="27"/>
      <c r="C346" s="28">
        <v>41600</v>
      </c>
      <c r="D346" s="1141" t="s">
        <v>96</v>
      </c>
      <c r="E346" s="714"/>
      <c r="F346" s="22">
        <v>251</v>
      </c>
      <c r="G346" s="23" t="s">
        <v>199</v>
      </c>
      <c r="H346" s="24" t="s">
        <v>251</v>
      </c>
      <c r="I346" s="743"/>
      <c r="J346" s="520">
        <v>43580</v>
      </c>
      <c r="K346" s="25"/>
      <c r="L346" s="18">
        <f t="shared" si="15"/>
        <v>5435977</v>
      </c>
      <c r="M346" s="12">
        <f t="shared" si="16"/>
        <v>-43580</v>
      </c>
      <c r="N346" s="12">
        <f t="shared" si="17"/>
        <v>5435977</v>
      </c>
    </row>
    <row r="347" spans="1:14" ht="18" customHeight="1" x14ac:dyDescent="0.15">
      <c r="A347" s="827"/>
      <c r="B347" s="27"/>
      <c r="C347" s="28">
        <v>41600</v>
      </c>
      <c r="D347" s="1149"/>
      <c r="E347" s="108"/>
      <c r="F347" s="22">
        <v>251</v>
      </c>
      <c r="G347" s="23" t="s">
        <v>199</v>
      </c>
      <c r="H347" s="30" t="s">
        <v>252</v>
      </c>
      <c r="I347" s="743"/>
      <c r="J347" s="520">
        <v>420</v>
      </c>
      <c r="K347" s="25"/>
      <c r="L347" s="18">
        <f t="shared" si="15"/>
        <v>5435557</v>
      </c>
      <c r="M347" s="12">
        <f t="shared" si="16"/>
        <v>-420</v>
      </c>
      <c r="N347" s="12">
        <f t="shared" si="17"/>
        <v>5435557</v>
      </c>
    </row>
    <row r="348" spans="1:14" ht="18" customHeight="1" x14ac:dyDescent="0.15">
      <c r="A348" s="827"/>
      <c r="B348" s="27"/>
      <c r="C348" s="28">
        <v>41604</v>
      </c>
      <c r="D348" s="1142" t="s">
        <v>31</v>
      </c>
      <c r="E348" s="108"/>
      <c r="F348" s="22">
        <v>111</v>
      </c>
      <c r="G348" s="23" t="s">
        <v>148</v>
      </c>
      <c r="H348" s="30" t="s">
        <v>253</v>
      </c>
      <c r="I348" s="743"/>
      <c r="J348" s="520"/>
      <c r="K348" s="25">
        <v>3200</v>
      </c>
      <c r="L348" s="18">
        <f t="shared" si="15"/>
        <v>5438757</v>
      </c>
      <c r="M348" s="12">
        <f t="shared" si="16"/>
        <v>3200</v>
      </c>
      <c r="N348" s="12">
        <f t="shared" si="17"/>
        <v>5438757</v>
      </c>
    </row>
    <row r="349" spans="1:14" ht="18" customHeight="1" x14ac:dyDescent="0.15">
      <c r="A349" s="827"/>
      <c r="B349" s="27"/>
      <c r="C349" s="28">
        <v>41604</v>
      </c>
      <c r="D349" s="1142" t="s">
        <v>36</v>
      </c>
      <c r="E349" s="108"/>
      <c r="F349" s="22">
        <v>121</v>
      </c>
      <c r="G349" s="23" t="s">
        <v>28</v>
      </c>
      <c r="H349" s="30" t="s">
        <v>253</v>
      </c>
      <c r="I349" s="743"/>
      <c r="J349" s="520"/>
      <c r="K349" s="25">
        <v>10000</v>
      </c>
      <c r="L349" s="18">
        <f t="shared" si="15"/>
        <v>5448757</v>
      </c>
      <c r="M349" s="12">
        <f t="shared" si="16"/>
        <v>10000</v>
      </c>
      <c r="N349" s="12">
        <f t="shared" si="17"/>
        <v>5448757</v>
      </c>
    </row>
    <row r="350" spans="1:14" ht="18" customHeight="1" x14ac:dyDescent="0.15">
      <c r="A350" s="827"/>
      <c r="B350" s="27"/>
      <c r="C350" s="28">
        <v>41604</v>
      </c>
      <c r="D350" s="1142" t="s">
        <v>62</v>
      </c>
      <c r="E350" s="108"/>
      <c r="F350" s="22">
        <v>141</v>
      </c>
      <c r="G350" s="23" t="s">
        <v>28</v>
      </c>
      <c r="H350" s="30" t="s">
        <v>253</v>
      </c>
      <c r="I350" s="743"/>
      <c r="J350" s="520"/>
      <c r="K350" s="25">
        <v>10000</v>
      </c>
      <c r="L350" s="18">
        <f t="shared" si="15"/>
        <v>5458757</v>
      </c>
      <c r="M350" s="12">
        <f t="shared" si="16"/>
        <v>10000</v>
      </c>
      <c r="N350" s="12">
        <f t="shared" si="17"/>
        <v>5458757</v>
      </c>
    </row>
    <row r="351" spans="1:14" ht="18" customHeight="1" x14ac:dyDescent="0.15">
      <c r="A351" s="827"/>
      <c r="B351" s="27"/>
      <c r="C351" s="28">
        <v>41612</v>
      </c>
      <c r="D351" s="1141" t="s">
        <v>96</v>
      </c>
      <c r="E351" s="714"/>
      <c r="F351" s="22">
        <v>241</v>
      </c>
      <c r="G351" s="23" t="s">
        <v>255</v>
      </c>
      <c r="H351" s="30" t="s">
        <v>256</v>
      </c>
      <c r="I351" s="743"/>
      <c r="J351" s="520">
        <v>239000</v>
      </c>
      <c r="K351" s="25"/>
      <c r="L351" s="18">
        <f t="shared" si="15"/>
        <v>5219757</v>
      </c>
      <c r="M351" s="12">
        <f t="shared" si="16"/>
        <v>-239000</v>
      </c>
      <c r="N351" s="12">
        <f t="shared" si="17"/>
        <v>5219757</v>
      </c>
    </row>
    <row r="352" spans="1:14" ht="18" customHeight="1" x14ac:dyDescent="0.15">
      <c r="A352" s="827"/>
      <c r="B352" s="26"/>
      <c r="C352" s="20">
        <v>41618</v>
      </c>
      <c r="D352" s="1142" t="s">
        <v>62</v>
      </c>
      <c r="E352" s="108"/>
      <c r="F352" s="22">
        <v>141</v>
      </c>
      <c r="G352" s="23" t="s">
        <v>142</v>
      </c>
      <c r="H352" s="30" t="s">
        <v>257</v>
      </c>
      <c r="I352" s="743" t="s">
        <v>243</v>
      </c>
      <c r="J352" s="520"/>
      <c r="K352" s="25">
        <v>10000</v>
      </c>
      <c r="L352" s="18">
        <f t="shared" si="15"/>
        <v>5229757</v>
      </c>
      <c r="M352" s="12">
        <f t="shared" si="16"/>
        <v>10000</v>
      </c>
      <c r="N352" s="12">
        <f t="shared" si="17"/>
        <v>5229757</v>
      </c>
    </row>
    <row r="353" spans="1:14" ht="18" customHeight="1" x14ac:dyDescent="0.15">
      <c r="A353" s="827"/>
      <c r="B353" s="27"/>
      <c r="C353" s="28">
        <v>41632</v>
      </c>
      <c r="D353" s="1142" t="s">
        <v>31</v>
      </c>
      <c r="E353" s="108"/>
      <c r="F353" s="22">
        <v>111</v>
      </c>
      <c r="G353" s="23" t="s">
        <v>258</v>
      </c>
      <c r="H353" s="30" t="s">
        <v>259</v>
      </c>
      <c r="I353" s="743"/>
      <c r="J353" s="520"/>
      <c r="K353" s="25">
        <v>25600</v>
      </c>
      <c r="L353" s="18">
        <f t="shared" si="15"/>
        <v>5255357</v>
      </c>
      <c r="M353" s="12">
        <f t="shared" si="16"/>
        <v>25600</v>
      </c>
      <c r="N353" s="12">
        <f t="shared" si="17"/>
        <v>5255357</v>
      </c>
    </row>
    <row r="354" spans="1:14" ht="18" customHeight="1" x14ac:dyDescent="0.15">
      <c r="A354" s="827"/>
      <c r="B354" s="27"/>
      <c r="C354" s="28">
        <v>41632</v>
      </c>
      <c r="D354" s="1142" t="s">
        <v>36</v>
      </c>
      <c r="E354" s="108"/>
      <c r="F354" s="22">
        <v>121</v>
      </c>
      <c r="G354" s="23" t="s">
        <v>240</v>
      </c>
      <c r="H354" s="30" t="s">
        <v>626</v>
      </c>
      <c r="I354" s="743"/>
      <c r="J354" s="520"/>
      <c r="K354" s="25">
        <v>10000</v>
      </c>
      <c r="L354" s="18">
        <f t="shared" si="15"/>
        <v>5265357</v>
      </c>
      <c r="M354" s="12">
        <f t="shared" si="16"/>
        <v>10000</v>
      </c>
      <c r="N354" s="12">
        <f t="shared" si="17"/>
        <v>5265357</v>
      </c>
    </row>
    <row r="355" spans="1:14" ht="18" customHeight="1" x14ac:dyDescent="0.15">
      <c r="A355" s="827"/>
      <c r="B355" s="27"/>
      <c r="C355" s="28">
        <v>41632</v>
      </c>
      <c r="D355" s="1142" t="s">
        <v>62</v>
      </c>
      <c r="E355" s="108"/>
      <c r="F355" s="22">
        <v>141</v>
      </c>
      <c r="G355" s="23" t="s">
        <v>240</v>
      </c>
      <c r="H355" s="30" t="s">
        <v>626</v>
      </c>
      <c r="I355" s="743"/>
      <c r="J355" s="520"/>
      <c r="K355" s="25">
        <v>50000</v>
      </c>
      <c r="L355" s="18">
        <f t="shared" si="15"/>
        <v>5315357</v>
      </c>
      <c r="M355" s="12">
        <f t="shared" si="16"/>
        <v>50000</v>
      </c>
      <c r="N355" s="12">
        <f t="shared" si="17"/>
        <v>5315357</v>
      </c>
    </row>
    <row r="356" spans="1:14" ht="18" customHeight="1" x14ac:dyDescent="0.15">
      <c r="A356" s="827"/>
      <c r="B356" s="27"/>
      <c r="C356" s="28">
        <v>41632</v>
      </c>
      <c r="D356" s="1142" t="s">
        <v>31</v>
      </c>
      <c r="E356" s="108"/>
      <c r="F356" s="22">
        <v>111</v>
      </c>
      <c r="G356" s="23" t="s">
        <v>240</v>
      </c>
      <c r="H356" s="30" t="s">
        <v>260</v>
      </c>
      <c r="I356" s="743"/>
      <c r="J356" s="520"/>
      <c r="K356" s="25">
        <v>46800</v>
      </c>
      <c r="L356" s="18">
        <f t="shared" si="15"/>
        <v>5362157</v>
      </c>
      <c r="M356" s="12">
        <f t="shared" si="16"/>
        <v>46800</v>
      </c>
      <c r="N356" s="12">
        <f t="shared" si="17"/>
        <v>5362157</v>
      </c>
    </row>
    <row r="357" spans="1:14" ht="18" customHeight="1" x14ac:dyDescent="0.15">
      <c r="A357" s="827"/>
      <c r="B357" s="27"/>
      <c r="C357" s="28">
        <v>41632</v>
      </c>
      <c r="D357" s="1142" t="s">
        <v>36</v>
      </c>
      <c r="E357" s="108"/>
      <c r="F357" s="22">
        <v>121</v>
      </c>
      <c r="G357" s="23" t="s">
        <v>240</v>
      </c>
      <c r="H357" s="30" t="s">
        <v>627</v>
      </c>
      <c r="I357" s="743"/>
      <c r="J357" s="520"/>
      <c r="K357" s="25">
        <v>10000</v>
      </c>
      <c r="L357" s="18">
        <f t="shared" si="15"/>
        <v>5372157</v>
      </c>
      <c r="M357" s="12">
        <f t="shared" si="16"/>
        <v>10000</v>
      </c>
      <c r="N357" s="12">
        <f t="shared" si="17"/>
        <v>5372157</v>
      </c>
    </row>
    <row r="358" spans="1:14" ht="18" customHeight="1" x14ac:dyDescent="0.15">
      <c r="A358" s="827"/>
      <c r="B358" s="27"/>
      <c r="C358" s="28">
        <v>41632</v>
      </c>
      <c r="D358" s="1142" t="s">
        <v>62</v>
      </c>
      <c r="E358" s="108"/>
      <c r="F358" s="22">
        <v>141</v>
      </c>
      <c r="G358" s="23" t="s">
        <v>240</v>
      </c>
      <c r="H358" s="30" t="s">
        <v>627</v>
      </c>
      <c r="I358" s="743"/>
      <c r="J358" s="520"/>
      <c r="K358" s="25">
        <v>30000</v>
      </c>
      <c r="L358" s="18">
        <f t="shared" si="15"/>
        <v>5402157</v>
      </c>
      <c r="M358" s="12">
        <f t="shared" si="16"/>
        <v>30000</v>
      </c>
      <c r="N358" s="12">
        <f t="shared" si="17"/>
        <v>5402157</v>
      </c>
    </row>
    <row r="359" spans="1:14" ht="18" customHeight="1" x14ac:dyDescent="0.15">
      <c r="A359" s="827"/>
      <c r="B359" s="27"/>
      <c r="C359" s="28">
        <v>41632</v>
      </c>
      <c r="D359" s="1142" t="s">
        <v>76</v>
      </c>
      <c r="E359" s="719"/>
      <c r="F359" s="51">
        <v>111</v>
      </c>
      <c r="G359" s="23" t="s">
        <v>240</v>
      </c>
      <c r="H359" s="30" t="s">
        <v>261</v>
      </c>
      <c r="I359" s="743"/>
      <c r="J359" s="520"/>
      <c r="K359" s="25">
        <v>19400</v>
      </c>
      <c r="L359" s="18">
        <f t="shared" si="15"/>
        <v>5421557</v>
      </c>
      <c r="M359" s="12">
        <f t="shared" si="16"/>
        <v>19400</v>
      </c>
      <c r="N359" s="12">
        <f t="shared" si="17"/>
        <v>5421557</v>
      </c>
    </row>
    <row r="360" spans="1:14" ht="18" customHeight="1" x14ac:dyDescent="0.15">
      <c r="A360" s="827"/>
      <c r="B360" s="27"/>
      <c r="C360" s="28">
        <v>41632</v>
      </c>
      <c r="D360" s="1142" t="s">
        <v>79</v>
      </c>
      <c r="E360" s="719"/>
      <c r="F360" s="51">
        <v>121</v>
      </c>
      <c r="G360" s="23" t="s">
        <v>240</v>
      </c>
      <c r="H360" s="30" t="s">
        <v>628</v>
      </c>
      <c r="I360" s="743"/>
      <c r="J360" s="520"/>
      <c r="K360" s="25">
        <v>10000</v>
      </c>
      <c r="L360" s="18">
        <f t="shared" si="15"/>
        <v>5431557</v>
      </c>
      <c r="M360" s="12">
        <f t="shared" si="16"/>
        <v>10000</v>
      </c>
      <c r="N360" s="12">
        <f t="shared" si="17"/>
        <v>5431557</v>
      </c>
    </row>
    <row r="361" spans="1:14" ht="18" customHeight="1" x14ac:dyDescent="0.15">
      <c r="A361" s="827"/>
      <c r="B361" s="27"/>
      <c r="C361" s="28">
        <v>41632</v>
      </c>
      <c r="D361" s="1144" t="s">
        <v>62</v>
      </c>
      <c r="E361" s="720"/>
      <c r="F361" s="51">
        <v>141</v>
      </c>
      <c r="G361" s="23" t="s">
        <v>240</v>
      </c>
      <c r="H361" s="30" t="s">
        <v>628</v>
      </c>
      <c r="I361" s="743"/>
      <c r="J361" s="520"/>
      <c r="K361" s="25">
        <v>10000</v>
      </c>
      <c r="L361" s="18">
        <f t="shared" si="15"/>
        <v>5441557</v>
      </c>
      <c r="M361" s="12">
        <f t="shared" si="16"/>
        <v>10000</v>
      </c>
      <c r="N361" s="12">
        <f t="shared" si="17"/>
        <v>5441557</v>
      </c>
    </row>
    <row r="362" spans="1:14" ht="18" customHeight="1" x14ac:dyDescent="0.15">
      <c r="A362" s="827"/>
      <c r="B362" s="27"/>
      <c r="C362" s="28">
        <v>41632</v>
      </c>
      <c r="D362" s="1142" t="s">
        <v>31</v>
      </c>
      <c r="E362" s="108"/>
      <c r="F362" s="22">
        <v>111</v>
      </c>
      <c r="G362" s="23" t="s">
        <v>240</v>
      </c>
      <c r="H362" s="30" t="s">
        <v>262</v>
      </c>
      <c r="I362" s="743"/>
      <c r="J362" s="520"/>
      <c r="K362" s="25">
        <v>45600</v>
      </c>
      <c r="L362" s="18">
        <f t="shared" si="15"/>
        <v>5487157</v>
      </c>
      <c r="M362" s="12">
        <f t="shared" si="16"/>
        <v>45600</v>
      </c>
      <c r="N362" s="12">
        <f t="shared" si="17"/>
        <v>5487157</v>
      </c>
    </row>
    <row r="363" spans="1:14" ht="18" customHeight="1" x14ac:dyDescent="0.15">
      <c r="A363" s="827"/>
      <c r="B363" s="27"/>
      <c r="C363" s="28">
        <v>41632</v>
      </c>
      <c r="D363" s="1142" t="s">
        <v>36</v>
      </c>
      <c r="E363" s="108"/>
      <c r="F363" s="22">
        <v>121</v>
      </c>
      <c r="G363" s="23" t="s">
        <v>240</v>
      </c>
      <c r="H363" s="30" t="s">
        <v>629</v>
      </c>
      <c r="I363" s="743"/>
      <c r="J363" s="520"/>
      <c r="K363" s="25">
        <v>10000</v>
      </c>
      <c r="L363" s="18">
        <f t="shared" si="15"/>
        <v>5497157</v>
      </c>
      <c r="M363" s="12">
        <f t="shared" si="16"/>
        <v>10000</v>
      </c>
      <c r="N363" s="12">
        <f t="shared" si="17"/>
        <v>5497157</v>
      </c>
    </row>
    <row r="364" spans="1:14" ht="18" customHeight="1" x14ac:dyDescent="0.15">
      <c r="A364" s="827"/>
      <c r="B364" s="27"/>
      <c r="C364" s="28">
        <v>41632</v>
      </c>
      <c r="D364" s="1142" t="s">
        <v>62</v>
      </c>
      <c r="E364" s="108"/>
      <c r="F364" s="22">
        <v>141</v>
      </c>
      <c r="G364" s="23" t="s">
        <v>240</v>
      </c>
      <c r="H364" s="30" t="s">
        <v>629</v>
      </c>
      <c r="I364" s="743"/>
      <c r="J364" s="520"/>
      <c r="K364" s="25">
        <v>10000</v>
      </c>
      <c r="L364" s="18">
        <f t="shared" si="15"/>
        <v>5507157</v>
      </c>
      <c r="M364" s="12">
        <f t="shared" si="16"/>
        <v>10000</v>
      </c>
      <c r="N364" s="12">
        <f t="shared" si="17"/>
        <v>5507157</v>
      </c>
    </row>
    <row r="365" spans="1:14" ht="18" customHeight="1" x14ac:dyDescent="0.15">
      <c r="A365" s="827"/>
      <c r="B365" s="27"/>
      <c r="C365" s="28">
        <v>41632</v>
      </c>
      <c r="D365" s="1142" t="s">
        <v>31</v>
      </c>
      <c r="E365" s="108"/>
      <c r="F365" s="22">
        <v>111</v>
      </c>
      <c r="G365" s="23" t="s">
        <v>240</v>
      </c>
      <c r="H365" s="30" t="s">
        <v>263</v>
      </c>
      <c r="I365" s="743"/>
      <c r="J365" s="520"/>
      <c r="K365" s="25">
        <v>35400</v>
      </c>
      <c r="L365" s="18">
        <f t="shared" si="15"/>
        <v>5542557</v>
      </c>
      <c r="M365" s="12">
        <f t="shared" si="16"/>
        <v>35400</v>
      </c>
      <c r="N365" s="12">
        <f t="shared" si="17"/>
        <v>5542557</v>
      </c>
    </row>
    <row r="366" spans="1:14" ht="18" customHeight="1" x14ac:dyDescent="0.15">
      <c r="A366" s="827"/>
      <c r="B366" s="27"/>
      <c r="C366" s="28">
        <v>41632</v>
      </c>
      <c r="D366" s="1142" t="s">
        <v>36</v>
      </c>
      <c r="E366" s="108"/>
      <c r="F366" s="22">
        <v>121</v>
      </c>
      <c r="G366" s="23" t="s">
        <v>240</v>
      </c>
      <c r="H366" s="30" t="s">
        <v>630</v>
      </c>
      <c r="I366" s="743"/>
      <c r="J366" s="520"/>
      <c r="K366" s="25">
        <v>10000</v>
      </c>
      <c r="L366" s="18">
        <f t="shared" si="15"/>
        <v>5552557</v>
      </c>
      <c r="M366" s="12">
        <f t="shared" si="16"/>
        <v>10000</v>
      </c>
      <c r="N366" s="12">
        <f t="shared" si="17"/>
        <v>5552557</v>
      </c>
    </row>
    <row r="367" spans="1:14" ht="18" customHeight="1" x14ac:dyDescent="0.15">
      <c r="A367" s="827"/>
      <c r="B367" s="27"/>
      <c r="C367" s="28">
        <v>41632</v>
      </c>
      <c r="D367" s="1142" t="s">
        <v>62</v>
      </c>
      <c r="E367" s="108"/>
      <c r="F367" s="22">
        <v>141</v>
      </c>
      <c r="G367" s="23" t="s">
        <v>240</v>
      </c>
      <c r="H367" s="30" t="s">
        <v>630</v>
      </c>
      <c r="I367" s="743"/>
      <c r="J367" s="520"/>
      <c r="K367" s="25">
        <v>30000</v>
      </c>
      <c r="L367" s="18">
        <f t="shared" si="15"/>
        <v>5582557</v>
      </c>
      <c r="M367" s="12">
        <f t="shared" si="16"/>
        <v>30000</v>
      </c>
      <c r="N367" s="12">
        <f t="shared" si="17"/>
        <v>5582557</v>
      </c>
    </row>
    <row r="368" spans="1:14" ht="18" customHeight="1" x14ac:dyDescent="0.15">
      <c r="A368" s="827"/>
      <c r="B368" s="27"/>
      <c r="C368" s="28">
        <v>41632</v>
      </c>
      <c r="D368" s="1142" t="s">
        <v>31</v>
      </c>
      <c r="E368" s="108"/>
      <c r="F368" s="22">
        <v>111</v>
      </c>
      <c r="G368" s="23" t="s">
        <v>240</v>
      </c>
      <c r="H368" s="30" t="s">
        <v>264</v>
      </c>
      <c r="I368" s="743"/>
      <c r="J368" s="520"/>
      <c r="K368" s="25">
        <v>51600</v>
      </c>
      <c r="L368" s="18">
        <f t="shared" si="15"/>
        <v>5634157</v>
      </c>
      <c r="M368" s="12">
        <f t="shared" si="16"/>
        <v>51600</v>
      </c>
      <c r="N368" s="12">
        <f t="shared" si="17"/>
        <v>5634157</v>
      </c>
    </row>
    <row r="369" spans="1:14" ht="18" customHeight="1" x14ac:dyDescent="0.15">
      <c r="A369" s="827"/>
      <c r="B369" s="27"/>
      <c r="C369" s="28">
        <v>41632</v>
      </c>
      <c r="D369" s="1142" t="s">
        <v>36</v>
      </c>
      <c r="E369" s="108"/>
      <c r="F369" s="22">
        <v>121</v>
      </c>
      <c r="G369" s="23" t="s">
        <v>240</v>
      </c>
      <c r="H369" s="30" t="s">
        <v>631</v>
      </c>
      <c r="I369" s="743"/>
      <c r="J369" s="520"/>
      <c r="K369" s="25">
        <v>10000</v>
      </c>
      <c r="L369" s="18">
        <f t="shared" si="15"/>
        <v>5644157</v>
      </c>
      <c r="M369" s="12">
        <f t="shared" si="16"/>
        <v>10000</v>
      </c>
      <c r="N369" s="12">
        <f t="shared" si="17"/>
        <v>5644157</v>
      </c>
    </row>
    <row r="370" spans="1:14" ht="18" customHeight="1" x14ac:dyDescent="0.15">
      <c r="A370" s="827"/>
      <c r="B370" s="27"/>
      <c r="C370" s="28">
        <v>41632</v>
      </c>
      <c r="D370" s="1142" t="s">
        <v>62</v>
      </c>
      <c r="E370" s="108"/>
      <c r="F370" s="22">
        <v>141</v>
      </c>
      <c r="G370" s="23" t="s">
        <v>240</v>
      </c>
      <c r="H370" s="30" t="s">
        <v>631</v>
      </c>
      <c r="I370" s="743"/>
      <c r="J370" s="520"/>
      <c r="K370" s="25">
        <v>30000</v>
      </c>
      <c r="L370" s="18">
        <f t="shared" si="15"/>
        <v>5674157</v>
      </c>
      <c r="M370" s="12">
        <f t="shared" si="16"/>
        <v>30000</v>
      </c>
      <c r="N370" s="12">
        <f t="shared" si="17"/>
        <v>5674157</v>
      </c>
    </row>
    <row r="371" spans="1:14" ht="18" customHeight="1" x14ac:dyDescent="0.15">
      <c r="A371" s="827"/>
      <c r="B371" s="27"/>
      <c r="C371" s="28">
        <v>41632</v>
      </c>
      <c r="D371" s="1142" t="s">
        <v>31</v>
      </c>
      <c r="E371" s="108"/>
      <c r="F371" s="22">
        <v>111</v>
      </c>
      <c r="G371" s="23" t="s">
        <v>240</v>
      </c>
      <c r="H371" s="30" t="s">
        <v>266</v>
      </c>
      <c r="I371" s="743"/>
      <c r="J371" s="520"/>
      <c r="K371" s="25">
        <v>38400</v>
      </c>
      <c r="L371" s="18">
        <f t="shared" si="15"/>
        <v>5712557</v>
      </c>
      <c r="M371" s="12">
        <f t="shared" si="16"/>
        <v>38400</v>
      </c>
      <c r="N371" s="12">
        <f t="shared" si="17"/>
        <v>5712557</v>
      </c>
    </row>
    <row r="372" spans="1:14" ht="18" customHeight="1" x14ac:dyDescent="0.15">
      <c r="A372" s="827"/>
      <c r="B372" s="27"/>
      <c r="C372" s="28">
        <v>41632</v>
      </c>
      <c r="D372" s="1142" t="s">
        <v>36</v>
      </c>
      <c r="E372" s="108"/>
      <c r="F372" s="22">
        <v>121</v>
      </c>
      <c r="G372" s="23" t="s">
        <v>240</v>
      </c>
      <c r="H372" s="30" t="s">
        <v>632</v>
      </c>
      <c r="I372" s="743"/>
      <c r="J372" s="520"/>
      <c r="K372" s="25">
        <v>10000</v>
      </c>
      <c r="L372" s="18">
        <f t="shared" si="15"/>
        <v>5722557</v>
      </c>
      <c r="M372" s="12">
        <f t="shared" si="16"/>
        <v>10000</v>
      </c>
      <c r="N372" s="12">
        <f t="shared" si="17"/>
        <v>5722557</v>
      </c>
    </row>
    <row r="373" spans="1:14" ht="18" customHeight="1" x14ac:dyDescent="0.15">
      <c r="A373" s="827"/>
      <c r="B373" s="27"/>
      <c r="C373" s="28">
        <v>41632</v>
      </c>
      <c r="D373" s="1142" t="s">
        <v>62</v>
      </c>
      <c r="E373" s="108"/>
      <c r="F373" s="22">
        <v>141</v>
      </c>
      <c r="G373" s="23" t="s">
        <v>240</v>
      </c>
      <c r="H373" s="30" t="s">
        <v>632</v>
      </c>
      <c r="I373" s="743"/>
      <c r="J373" s="520"/>
      <c r="K373" s="25">
        <v>50000</v>
      </c>
      <c r="L373" s="18">
        <f t="shared" si="15"/>
        <v>5772557</v>
      </c>
      <c r="M373" s="12">
        <f t="shared" si="16"/>
        <v>50000</v>
      </c>
      <c r="N373" s="12">
        <f t="shared" si="17"/>
        <v>5772557</v>
      </c>
    </row>
    <row r="374" spans="1:14" ht="18" customHeight="1" x14ac:dyDescent="0.15">
      <c r="A374" s="827"/>
      <c r="B374" s="27"/>
      <c r="C374" s="28">
        <v>41632</v>
      </c>
      <c r="D374" s="1142" t="s">
        <v>62</v>
      </c>
      <c r="E374" s="108"/>
      <c r="F374" s="22">
        <v>151</v>
      </c>
      <c r="G374" s="23" t="s">
        <v>240</v>
      </c>
      <c r="H374" s="30" t="s">
        <v>267</v>
      </c>
      <c r="I374" s="743"/>
      <c r="J374" s="520"/>
      <c r="K374" s="25">
        <v>128200</v>
      </c>
      <c r="L374" s="18">
        <f t="shared" si="15"/>
        <v>5900757</v>
      </c>
      <c r="M374" s="12">
        <f t="shared" si="16"/>
        <v>128200</v>
      </c>
      <c r="N374" s="12">
        <f t="shared" si="17"/>
        <v>5900757</v>
      </c>
    </row>
    <row r="375" spans="1:14" ht="18" customHeight="1" x14ac:dyDescent="0.15">
      <c r="A375" s="827"/>
      <c r="B375" s="27"/>
      <c r="C375" s="28">
        <v>41632</v>
      </c>
      <c r="D375" s="1142" t="s">
        <v>62</v>
      </c>
      <c r="E375" s="108"/>
      <c r="F375" s="22">
        <v>151</v>
      </c>
      <c r="G375" s="23" t="s">
        <v>258</v>
      </c>
      <c r="H375" s="30" t="s">
        <v>268</v>
      </c>
      <c r="I375" s="743"/>
      <c r="J375" s="520"/>
      <c r="K375" s="25">
        <v>20000</v>
      </c>
      <c r="L375" s="18">
        <f t="shared" si="15"/>
        <v>5920757</v>
      </c>
      <c r="M375" s="12">
        <f t="shared" si="16"/>
        <v>20000</v>
      </c>
      <c r="N375" s="12">
        <f t="shared" si="17"/>
        <v>5920757</v>
      </c>
    </row>
    <row r="376" spans="1:14" ht="18" customHeight="1" x14ac:dyDescent="0.15">
      <c r="A376" s="827"/>
      <c r="B376" s="27"/>
      <c r="C376" s="28">
        <v>41632</v>
      </c>
      <c r="D376" s="1142" t="s">
        <v>62</v>
      </c>
      <c r="E376" s="108"/>
      <c r="F376" s="22">
        <v>151</v>
      </c>
      <c r="G376" s="23" t="s">
        <v>240</v>
      </c>
      <c r="H376" s="30" t="s">
        <v>269</v>
      </c>
      <c r="I376" s="743"/>
      <c r="J376" s="520"/>
      <c r="K376" s="25">
        <v>40000</v>
      </c>
      <c r="L376" s="18">
        <f t="shared" si="15"/>
        <v>5960757</v>
      </c>
      <c r="M376" s="12">
        <f t="shared" si="16"/>
        <v>40000</v>
      </c>
      <c r="N376" s="12">
        <f t="shared" si="17"/>
        <v>5960757</v>
      </c>
    </row>
    <row r="377" spans="1:14" ht="18" customHeight="1" x14ac:dyDescent="0.15">
      <c r="A377" s="827"/>
      <c r="B377" s="27"/>
      <c r="C377" s="28">
        <v>41633</v>
      </c>
      <c r="D377" s="1142" t="s">
        <v>31</v>
      </c>
      <c r="E377" s="108"/>
      <c r="F377" s="22">
        <v>111</v>
      </c>
      <c r="G377" s="23" t="s">
        <v>100</v>
      </c>
      <c r="H377" s="30" t="s">
        <v>270</v>
      </c>
      <c r="I377" s="743" t="s">
        <v>271</v>
      </c>
      <c r="J377" s="520"/>
      <c r="K377" s="25">
        <v>2400</v>
      </c>
      <c r="L377" s="18">
        <f t="shared" si="15"/>
        <v>5963157</v>
      </c>
      <c r="M377" s="12">
        <f t="shared" si="16"/>
        <v>2400</v>
      </c>
      <c r="N377" s="12">
        <f t="shared" si="17"/>
        <v>5963157</v>
      </c>
    </row>
    <row r="378" spans="1:14" ht="18" customHeight="1" x14ac:dyDescent="0.15">
      <c r="A378" s="827"/>
      <c r="B378" s="27"/>
      <c r="C378" s="28">
        <v>41633</v>
      </c>
      <c r="D378" s="1142" t="s">
        <v>36</v>
      </c>
      <c r="E378" s="108"/>
      <c r="F378" s="22">
        <v>121</v>
      </c>
      <c r="G378" s="23" t="s">
        <v>32</v>
      </c>
      <c r="H378" s="30" t="s">
        <v>633</v>
      </c>
      <c r="I378" s="743"/>
      <c r="J378" s="520"/>
      <c r="K378" s="25">
        <v>10000</v>
      </c>
      <c r="L378" s="18">
        <f t="shared" si="15"/>
        <v>5973157</v>
      </c>
      <c r="M378" s="12">
        <f t="shared" si="16"/>
        <v>10000</v>
      </c>
      <c r="N378" s="12">
        <f t="shared" si="17"/>
        <v>5973157</v>
      </c>
    </row>
    <row r="379" spans="1:14" ht="18" customHeight="1" x14ac:dyDescent="0.15">
      <c r="A379" s="827"/>
      <c r="B379" s="27"/>
      <c r="C379" s="28">
        <v>41633</v>
      </c>
      <c r="D379" s="1142" t="s">
        <v>62</v>
      </c>
      <c r="E379" s="108"/>
      <c r="F379" s="22">
        <v>141</v>
      </c>
      <c r="G379" s="23" t="s">
        <v>32</v>
      </c>
      <c r="H379" s="30" t="s">
        <v>633</v>
      </c>
      <c r="I379" s="743"/>
      <c r="J379" s="520"/>
      <c r="K379" s="25">
        <v>10000</v>
      </c>
      <c r="L379" s="18">
        <f t="shared" si="15"/>
        <v>5983157</v>
      </c>
      <c r="M379" s="12">
        <f t="shared" si="16"/>
        <v>10000</v>
      </c>
      <c r="N379" s="12">
        <f t="shared" si="17"/>
        <v>5983157</v>
      </c>
    </row>
    <row r="380" spans="1:14" ht="18" customHeight="1" x14ac:dyDescent="0.15">
      <c r="A380" s="827"/>
      <c r="B380" s="27"/>
      <c r="C380" s="28">
        <v>41633</v>
      </c>
      <c r="D380" s="1141" t="s">
        <v>96</v>
      </c>
      <c r="E380" s="714"/>
      <c r="F380" s="22">
        <v>241</v>
      </c>
      <c r="G380" s="23" t="s">
        <v>272</v>
      </c>
      <c r="H380" s="30" t="s">
        <v>256</v>
      </c>
      <c r="I380" s="743" t="s">
        <v>273</v>
      </c>
      <c r="J380" s="520">
        <v>240000</v>
      </c>
      <c r="K380" s="25"/>
      <c r="L380" s="18">
        <f t="shared" si="15"/>
        <v>5743157</v>
      </c>
      <c r="M380" s="12">
        <f t="shared" si="16"/>
        <v>-240000</v>
      </c>
      <c r="N380" s="12">
        <f t="shared" si="17"/>
        <v>5743157</v>
      </c>
    </row>
    <row r="381" spans="1:14" ht="18" customHeight="1" x14ac:dyDescent="0.15">
      <c r="A381" s="827"/>
      <c r="B381" s="27"/>
      <c r="C381" s="28">
        <v>41633</v>
      </c>
      <c r="D381" s="1142" t="s">
        <v>141</v>
      </c>
      <c r="E381" s="108"/>
      <c r="F381" s="22">
        <v>131</v>
      </c>
      <c r="G381" s="23" t="s">
        <v>89</v>
      </c>
      <c r="H381" s="30" t="s">
        <v>220</v>
      </c>
      <c r="I381" s="743"/>
      <c r="J381" s="520"/>
      <c r="K381" s="25">
        <v>150000</v>
      </c>
      <c r="L381" s="18">
        <f t="shared" si="15"/>
        <v>5893157</v>
      </c>
      <c r="M381" s="12">
        <f t="shared" si="16"/>
        <v>150000</v>
      </c>
      <c r="N381" s="12">
        <f t="shared" si="17"/>
        <v>5893157</v>
      </c>
    </row>
    <row r="382" spans="1:14" ht="18" customHeight="1" x14ac:dyDescent="0.15">
      <c r="A382" s="827"/>
      <c r="B382" s="26"/>
      <c r="C382" s="20">
        <v>41634</v>
      </c>
      <c r="D382" s="1142" t="s">
        <v>31</v>
      </c>
      <c r="E382" s="108"/>
      <c r="F382" s="22">
        <v>111</v>
      </c>
      <c r="G382" s="23" t="s">
        <v>274</v>
      </c>
      <c r="H382" s="30" t="s">
        <v>275</v>
      </c>
      <c r="I382" s="743" t="s">
        <v>276</v>
      </c>
      <c r="J382" s="520"/>
      <c r="K382" s="25">
        <v>7800</v>
      </c>
      <c r="L382" s="18">
        <f t="shared" si="15"/>
        <v>5900957</v>
      </c>
      <c r="M382" s="12">
        <f t="shared" si="16"/>
        <v>7800</v>
      </c>
      <c r="N382" s="12">
        <f t="shared" si="17"/>
        <v>5900957</v>
      </c>
    </row>
    <row r="383" spans="1:14" ht="18" customHeight="1" x14ac:dyDescent="0.15">
      <c r="A383" s="827"/>
      <c r="B383" s="27"/>
      <c r="C383" s="28">
        <v>41634</v>
      </c>
      <c r="D383" s="1142" t="s">
        <v>36</v>
      </c>
      <c r="E383" s="108"/>
      <c r="F383" s="22">
        <v>121</v>
      </c>
      <c r="G383" s="23" t="s">
        <v>32</v>
      </c>
      <c r="H383" s="30" t="s">
        <v>634</v>
      </c>
      <c r="I383" s="743"/>
      <c r="J383" s="520"/>
      <c r="K383" s="25">
        <v>10000</v>
      </c>
      <c r="L383" s="18">
        <f t="shared" si="15"/>
        <v>5910957</v>
      </c>
      <c r="M383" s="12">
        <f t="shared" si="16"/>
        <v>10000</v>
      </c>
      <c r="N383" s="12">
        <f t="shared" si="17"/>
        <v>5910957</v>
      </c>
    </row>
    <row r="384" spans="1:14" ht="18" customHeight="1" x14ac:dyDescent="0.15">
      <c r="A384" s="827"/>
      <c r="B384" s="27"/>
      <c r="C384" s="28">
        <v>41634</v>
      </c>
      <c r="D384" s="1142" t="s">
        <v>62</v>
      </c>
      <c r="E384" s="108"/>
      <c r="F384" s="22">
        <v>141</v>
      </c>
      <c r="G384" s="23" t="s">
        <v>32</v>
      </c>
      <c r="H384" s="30" t="s">
        <v>634</v>
      </c>
      <c r="I384" s="743"/>
      <c r="J384" s="520"/>
      <c r="K384" s="25">
        <v>10000</v>
      </c>
      <c r="L384" s="18">
        <f t="shared" si="15"/>
        <v>5920957</v>
      </c>
      <c r="M384" s="12">
        <f t="shared" si="16"/>
        <v>10000</v>
      </c>
      <c r="N384" s="12">
        <f t="shared" si="17"/>
        <v>5920957</v>
      </c>
    </row>
    <row r="385" spans="1:14" ht="18" customHeight="1" x14ac:dyDescent="0.15">
      <c r="A385" s="827"/>
      <c r="B385" s="27"/>
      <c r="C385" s="28">
        <v>41634</v>
      </c>
      <c r="D385" s="1142" t="s">
        <v>31</v>
      </c>
      <c r="E385" s="108"/>
      <c r="F385" s="22">
        <v>111</v>
      </c>
      <c r="G385" s="23" t="s">
        <v>277</v>
      </c>
      <c r="H385" s="30" t="s">
        <v>278</v>
      </c>
      <c r="I385" s="743"/>
      <c r="J385" s="520"/>
      <c r="K385" s="25">
        <v>76800</v>
      </c>
      <c r="L385" s="18">
        <f t="shared" si="15"/>
        <v>5997757</v>
      </c>
      <c r="M385" s="12">
        <f t="shared" si="16"/>
        <v>76800</v>
      </c>
      <c r="N385" s="12">
        <f t="shared" si="17"/>
        <v>5997757</v>
      </c>
    </row>
    <row r="386" spans="1:14" ht="18" customHeight="1" x14ac:dyDescent="0.15">
      <c r="A386" s="827"/>
      <c r="B386" s="27"/>
      <c r="C386" s="28">
        <v>41634</v>
      </c>
      <c r="D386" s="1142" t="s">
        <v>36</v>
      </c>
      <c r="E386" s="108"/>
      <c r="F386" s="22">
        <v>121</v>
      </c>
      <c r="G386" s="23" t="s">
        <v>277</v>
      </c>
      <c r="H386" s="30" t="s">
        <v>635</v>
      </c>
      <c r="I386" s="743"/>
      <c r="J386" s="520"/>
      <c r="K386" s="25">
        <v>10000</v>
      </c>
      <c r="L386" s="18">
        <f t="shared" si="15"/>
        <v>6007757</v>
      </c>
      <c r="M386" s="12">
        <f t="shared" si="16"/>
        <v>10000</v>
      </c>
      <c r="N386" s="12">
        <f t="shared" si="17"/>
        <v>6007757</v>
      </c>
    </row>
    <row r="387" spans="1:14" ht="18" customHeight="1" x14ac:dyDescent="0.15">
      <c r="A387" s="827"/>
      <c r="B387" s="27"/>
      <c r="C387" s="28">
        <v>41634</v>
      </c>
      <c r="D387" s="1142" t="s">
        <v>62</v>
      </c>
      <c r="E387" s="108"/>
      <c r="F387" s="22">
        <v>141</v>
      </c>
      <c r="G387" s="23" t="s">
        <v>277</v>
      </c>
      <c r="H387" s="30" t="s">
        <v>635</v>
      </c>
      <c r="I387" s="743"/>
      <c r="J387" s="520"/>
      <c r="K387" s="25">
        <v>30000</v>
      </c>
      <c r="L387" s="18">
        <f t="shared" si="15"/>
        <v>6037757</v>
      </c>
      <c r="M387" s="12">
        <f t="shared" si="16"/>
        <v>30000</v>
      </c>
      <c r="N387" s="12">
        <f t="shared" si="17"/>
        <v>6037757</v>
      </c>
    </row>
    <row r="388" spans="1:14" ht="18" customHeight="1" x14ac:dyDescent="0.15">
      <c r="A388" s="827"/>
      <c r="B388" s="27"/>
      <c r="C388" s="28">
        <v>41635</v>
      </c>
      <c r="D388" s="1142" t="s">
        <v>31</v>
      </c>
      <c r="E388" s="108"/>
      <c r="F388" s="22">
        <v>111</v>
      </c>
      <c r="G388" s="23" t="s">
        <v>199</v>
      </c>
      <c r="H388" s="30" t="s">
        <v>279</v>
      </c>
      <c r="I388" s="743"/>
      <c r="J388" s="520"/>
      <c r="K388" s="25">
        <v>30600</v>
      </c>
      <c r="L388" s="18">
        <f t="shared" si="15"/>
        <v>6068357</v>
      </c>
      <c r="M388" s="12">
        <f t="shared" si="16"/>
        <v>30600</v>
      </c>
      <c r="N388" s="12">
        <f t="shared" si="17"/>
        <v>6068357</v>
      </c>
    </row>
    <row r="389" spans="1:14" ht="18" customHeight="1" x14ac:dyDescent="0.15">
      <c r="A389" s="827"/>
      <c r="B389" s="27"/>
      <c r="C389" s="28">
        <v>42000</v>
      </c>
      <c r="D389" s="1142" t="s">
        <v>36</v>
      </c>
      <c r="E389" s="108"/>
      <c r="F389" s="22">
        <v>121</v>
      </c>
      <c r="G389" s="23" t="s">
        <v>199</v>
      </c>
      <c r="H389" s="30" t="s">
        <v>636</v>
      </c>
      <c r="I389" s="743"/>
      <c r="J389" s="520"/>
      <c r="K389" s="25">
        <v>10000</v>
      </c>
      <c r="L389" s="18">
        <f t="shared" si="15"/>
        <v>6078357</v>
      </c>
      <c r="M389" s="12">
        <f t="shared" si="16"/>
        <v>10000</v>
      </c>
      <c r="N389" s="12">
        <f t="shared" si="17"/>
        <v>6078357</v>
      </c>
    </row>
    <row r="390" spans="1:14" ht="18" customHeight="1" x14ac:dyDescent="0.15">
      <c r="A390" s="827"/>
      <c r="B390" s="27"/>
      <c r="C390" s="28">
        <v>42000</v>
      </c>
      <c r="D390" s="1142" t="s">
        <v>62</v>
      </c>
      <c r="E390" s="108"/>
      <c r="F390" s="22">
        <v>141</v>
      </c>
      <c r="G390" s="23" t="s">
        <v>199</v>
      </c>
      <c r="H390" s="30" t="s">
        <v>636</v>
      </c>
      <c r="I390" s="743"/>
      <c r="J390" s="520"/>
      <c r="K390" s="25">
        <v>10000</v>
      </c>
      <c r="L390" s="18">
        <f t="shared" si="15"/>
        <v>6088357</v>
      </c>
      <c r="M390" s="12">
        <f t="shared" si="16"/>
        <v>10000</v>
      </c>
      <c r="N390" s="12">
        <f t="shared" si="17"/>
        <v>6088357</v>
      </c>
    </row>
    <row r="391" spans="1:14" ht="18" customHeight="1" thickBot="1" x14ac:dyDescent="0.2">
      <c r="A391" s="831"/>
      <c r="B391" s="31" t="s">
        <v>280</v>
      </c>
      <c r="C391" s="46">
        <v>42003</v>
      </c>
      <c r="D391" s="1147" t="s">
        <v>141</v>
      </c>
      <c r="E391" s="717"/>
      <c r="F391" s="47">
        <v>131</v>
      </c>
      <c r="G391" s="48" t="s">
        <v>281</v>
      </c>
      <c r="H391" s="52" t="s">
        <v>220</v>
      </c>
      <c r="I391" s="748"/>
      <c r="J391" s="523"/>
      <c r="K391" s="50">
        <v>5000</v>
      </c>
      <c r="L391" s="50">
        <f t="shared" si="15"/>
        <v>6093357</v>
      </c>
      <c r="M391" s="12">
        <f t="shared" si="16"/>
        <v>5000</v>
      </c>
      <c r="N391" s="12">
        <f t="shared" si="17"/>
        <v>6093357</v>
      </c>
    </row>
    <row r="392" spans="1:14" ht="18" customHeight="1" thickTop="1" x14ac:dyDescent="0.15">
      <c r="A392" s="829"/>
      <c r="B392" s="37" t="s">
        <v>282</v>
      </c>
      <c r="C392" s="38">
        <v>41646</v>
      </c>
      <c r="D392" s="1148" t="s">
        <v>141</v>
      </c>
      <c r="E392" s="713"/>
      <c r="F392" s="15">
        <v>132</v>
      </c>
      <c r="G392" s="16" t="s">
        <v>69</v>
      </c>
      <c r="H392" s="17" t="s">
        <v>283</v>
      </c>
      <c r="I392" s="742" t="s">
        <v>284</v>
      </c>
      <c r="J392" s="519"/>
      <c r="K392" s="18">
        <v>90000</v>
      </c>
      <c r="L392" s="18">
        <f t="shared" si="15"/>
        <v>6183357</v>
      </c>
      <c r="M392" s="12">
        <f t="shared" si="16"/>
        <v>90000</v>
      </c>
      <c r="N392" s="12">
        <f t="shared" si="17"/>
        <v>6183357</v>
      </c>
    </row>
    <row r="393" spans="1:14" ht="18" customHeight="1" x14ac:dyDescent="0.15">
      <c r="A393" s="827"/>
      <c r="B393" s="27"/>
      <c r="C393" s="28">
        <v>41654</v>
      </c>
      <c r="D393" s="1141" t="s">
        <v>96</v>
      </c>
      <c r="E393" s="714"/>
      <c r="F393" s="22">
        <v>252</v>
      </c>
      <c r="G393" s="23" t="s">
        <v>240</v>
      </c>
      <c r="H393" s="24" t="s">
        <v>285</v>
      </c>
      <c r="I393" s="743"/>
      <c r="J393" s="520">
        <v>187780</v>
      </c>
      <c r="K393" s="25"/>
      <c r="L393" s="18">
        <f t="shared" ref="L393:L456" si="18">IF(C393="","",N393)</f>
        <v>5995577</v>
      </c>
      <c r="M393" s="12">
        <f t="shared" si="16"/>
        <v>-187780</v>
      </c>
      <c r="N393" s="12">
        <f t="shared" si="17"/>
        <v>5995577</v>
      </c>
    </row>
    <row r="394" spans="1:14" ht="18" customHeight="1" x14ac:dyDescent="0.15">
      <c r="A394" s="827"/>
      <c r="B394" s="27"/>
      <c r="C394" s="28">
        <v>41654</v>
      </c>
      <c r="D394" s="1142"/>
      <c r="E394" s="108"/>
      <c r="F394" s="22">
        <v>252</v>
      </c>
      <c r="G394" s="23" t="s">
        <v>240</v>
      </c>
      <c r="H394" s="24" t="s">
        <v>286</v>
      </c>
      <c r="I394" s="743"/>
      <c r="J394" s="520">
        <v>420</v>
      </c>
      <c r="K394" s="25"/>
      <c r="L394" s="18">
        <f t="shared" si="18"/>
        <v>5995157</v>
      </c>
      <c r="M394" s="12">
        <f t="shared" ref="M394:M457" si="19">K394-J394</f>
        <v>-420</v>
      </c>
      <c r="N394" s="12">
        <f t="shared" ref="N394:N457" si="20">N393+M394</f>
        <v>5995157</v>
      </c>
    </row>
    <row r="395" spans="1:14" ht="18" customHeight="1" x14ac:dyDescent="0.15">
      <c r="A395" s="827"/>
      <c r="B395" s="27"/>
      <c r="C395" s="28">
        <v>41687</v>
      </c>
      <c r="D395" s="1142" t="s">
        <v>15</v>
      </c>
      <c r="E395" s="108"/>
      <c r="F395" s="22">
        <v>161</v>
      </c>
      <c r="G395" s="23" t="s">
        <v>16</v>
      </c>
      <c r="H395" s="24" t="s">
        <v>17</v>
      </c>
      <c r="I395" s="743"/>
      <c r="J395" s="520"/>
      <c r="K395" s="25">
        <v>562</v>
      </c>
      <c r="L395" s="18">
        <f t="shared" si="18"/>
        <v>5995719</v>
      </c>
      <c r="M395" s="12">
        <f t="shared" si="19"/>
        <v>562</v>
      </c>
      <c r="N395" s="12">
        <f t="shared" si="20"/>
        <v>5995719</v>
      </c>
    </row>
    <row r="396" spans="1:14" ht="18" customHeight="1" x14ac:dyDescent="0.15">
      <c r="A396" s="827"/>
      <c r="B396" s="27"/>
      <c r="C396" s="28">
        <v>41687</v>
      </c>
      <c r="D396" s="1142" t="s">
        <v>31</v>
      </c>
      <c r="E396" s="108"/>
      <c r="F396" s="22">
        <v>112</v>
      </c>
      <c r="G396" s="53" t="s">
        <v>103</v>
      </c>
      <c r="H396" s="24" t="s">
        <v>287</v>
      </c>
      <c r="I396" s="743" t="s">
        <v>284</v>
      </c>
      <c r="J396" s="520"/>
      <c r="K396" s="25">
        <v>24600</v>
      </c>
      <c r="L396" s="18">
        <f t="shared" si="18"/>
        <v>6020319</v>
      </c>
      <c r="M396" s="12">
        <f t="shared" si="19"/>
        <v>24600</v>
      </c>
      <c r="N396" s="12">
        <f t="shared" si="20"/>
        <v>6020319</v>
      </c>
    </row>
    <row r="397" spans="1:14" ht="18" customHeight="1" x14ac:dyDescent="0.15">
      <c r="A397" s="827"/>
      <c r="B397" s="27"/>
      <c r="C397" s="28">
        <v>41687</v>
      </c>
      <c r="D397" s="1142" t="s">
        <v>36</v>
      </c>
      <c r="E397" s="108"/>
      <c r="F397" s="22">
        <v>122</v>
      </c>
      <c r="G397" s="53" t="s">
        <v>103</v>
      </c>
      <c r="H397" s="24" t="s">
        <v>637</v>
      </c>
      <c r="I397" s="743"/>
      <c r="J397" s="520"/>
      <c r="K397" s="25">
        <v>10000</v>
      </c>
      <c r="L397" s="18">
        <f t="shared" si="18"/>
        <v>6030319</v>
      </c>
      <c r="M397" s="12">
        <f t="shared" si="19"/>
        <v>10000</v>
      </c>
      <c r="N397" s="12">
        <f t="shared" si="20"/>
        <v>6030319</v>
      </c>
    </row>
    <row r="398" spans="1:14" ht="18" customHeight="1" x14ac:dyDescent="0.15">
      <c r="A398" s="827"/>
      <c r="B398" s="27"/>
      <c r="C398" s="28">
        <v>41687</v>
      </c>
      <c r="D398" s="1142" t="s">
        <v>62</v>
      </c>
      <c r="E398" s="108"/>
      <c r="F398" s="22">
        <v>141</v>
      </c>
      <c r="G398" s="53" t="s">
        <v>103</v>
      </c>
      <c r="H398" s="24" t="s">
        <v>637</v>
      </c>
      <c r="I398" s="743"/>
      <c r="J398" s="520"/>
      <c r="K398" s="25">
        <v>10000</v>
      </c>
      <c r="L398" s="18">
        <f t="shared" si="18"/>
        <v>6040319</v>
      </c>
      <c r="M398" s="12">
        <f t="shared" si="19"/>
        <v>10000</v>
      </c>
      <c r="N398" s="12">
        <f t="shared" si="20"/>
        <v>6040319</v>
      </c>
    </row>
    <row r="399" spans="1:14" ht="18" customHeight="1" x14ac:dyDescent="0.15">
      <c r="A399" s="827"/>
      <c r="B399" s="27"/>
      <c r="C399" s="28">
        <v>41691</v>
      </c>
      <c r="D399" s="1142" t="s">
        <v>141</v>
      </c>
      <c r="E399" s="108"/>
      <c r="F399" s="22">
        <v>132</v>
      </c>
      <c r="G399" s="53" t="s">
        <v>125</v>
      </c>
      <c r="H399" s="24" t="s">
        <v>283</v>
      </c>
      <c r="I399" s="743" t="s">
        <v>284</v>
      </c>
      <c r="J399" s="520"/>
      <c r="K399" s="29">
        <v>35000</v>
      </c>
      <c r="L399" s="18">
        <f t="shared" si="18"/>
        <v>6075319</v>
      </c>
      <c r="M399" s="12">
        <f t="shared" si="19"/>
        <v>35000</v>
      </c>
      <c r="N399" s="12">
        <f t="shared" si="20"/>
        <v>6075319</v>
      </c>
    </row>
    <row r="400" spans="1:14" ht="18" customHeight="1" x14ac:dyDescent="0.15">
      <c r="A400" s="827"/>
      <c r="B400" s="27"/>
      <c r="C400" s="28">
        <v>41691</v>
      </c>
      <c r="D400" s="1142" t="s">
        <v>36</v>
      </c>
      <c r="E400" s="108"/>
      <c r="F400" s="22">
        <v>121</v>
      </c>
      <c r="G400" s="23" t="s">
        <v>240</v>
      </c>
      <c r="H400" s="24" t="s">
        <v>288</v>
      </c>
      <c r="I400" s="743"/>
      <c r="J400" s="520"/>
      <c r="K400" s="25">
        <v>10000</v>
      </c>
      <c r="L400" s="18">
        <f t="shared" si="18"/>
        <v>6085319</v>
      </c>
      <c r="M400" s="12">
        <f t="shared" si="19"/>
        <v>10000</v>
      </c>
      <c r="N400" s="12">
        <f t="shared" si="20"/>
        <v>6085319</v>
      </c>
    </row>
    <row r="401" spans="1:14" ht="18" customHeight="1" x14ac:dyDescent="0.15">
      <c r="A401" s="827"/>
      <c r="B401" s="27"/>
      <c r="C401" s="28">
        <v>41723</v>
      </c>
      <c r="D401" s="1142" t="s">
        <v>31</v>
      </c>
      <c r="E401" s="108"/>
      <c r="F401" s="22">
        <v>111</v>
      </c>
      <c r="G401" s="23" t="s">
        <v>265</v>
      </c>
      <c r="H401" s="24" t="s">
        <v>289</v>
      </c>
      <c r="I401" s="743"/>
      <c r="J401" s="520"/>
      <c r="K401" s="25">
        <v>48200</v>
      </c>
      <c r="L401" s="18">
        <f t="shared" si="18"/>
        <v>6133519</v>
      </c>
      <c r="M401" s="12">
        <f t="shared" si="19"/>
        <v>48200</v>
      </c>
      <c r="N401" s="12">
        <f t="shared" si="20"/>
        <v>6133519</v>
      </c>
    </row>
    <row r="402" spans="1:14" ht="18" customHeight="1" x14ac:dyDescent="0.15">
      <c r="A402" s="827"/>
      <c r="B402" s="27"/>
      <c r="C402" s="28">
        <v>41723</v>
      </c>
      <c r="D402" s="1142" t="s">
        <v>36</v>
      </c>
      <c r="E402" s="108"/>
      <c r="F402" s="22">
        <v>121</v>
      </c>
      <c r="G402" s="23" t="s">
        <v>240</v>
      </c>
      <c r="H402" s="24" t="s">
        <v>289</v>
      </c>
      <c r="I402" s="743"/>
      <c r="J402" s="520"/>
      <c r="K402" s="25">
        <v>10000</v>
      </c>
      <c r="L402" s="18">
        <f t="shared" si="18"/>
        <v>6143519</v>
      </c>
      <c r="M402" s="12">
        <f t="shared" si="19"/>
        <v>10000</v>
      </c>
      <c r="N402" s="12">
        <f t="shared" si="20"/>
        <v>6143519</v>
      </c>
    </row>
    <row r="403" spans="1:14" ht="18" customHeight="1" x14ac:dyDescent="0.15">
      <c r="A403" s="827"/>
      <c r="B403" s="27"/>
      <c r="C403" s="28">
        <v>41723</v>
      </c>
      <c r="D403" s="1142" t="s">
        <v>62</v>
      </c>
      <c r="E403" s="108"/>
      <c r="F403" s="22">
        <v>141</v>
      </c>
      <c r="G403" s="23" t="s">
        <v>240</v>
      </c>
      <c r="H403" s="24" t="s">
        <v>289</v>
      </c>
      <c r="I403" s="743"/>
      <c r="J403" s="520"/>
      <c r="K403" s="25">
        <v>30000</v>
      </c>
      <c r="L403" s="18">
        <f t="shared" si="18"/>
        <v>6173519</v>
      </c>
      <c r="M403" s="12">
        <f t="shared" si="19"/>
        <v>30000</v>
      </c>
      <c r="N403" s="12">
        <f t="shared" si="20"/>
        <v>6173519</v>
      </c>
    </row>
    <row r="404" spans="1:14" ht="18" customHeight="1" x14ac:dyDescent="0.15">
      <c r="A404" s="827"/>
      <c r="B404" s="27"/>
      <c r="C404" s="28">
        <v>41726</v>
      </c>
      <c r="D404" s="1142" t="s">
        <v>31</v>
      </c>
      <c r="E404" s="108"/>
      <c r="F404" s="22">
        <v>111</v>
      </c>
      <c r="G404" s="53" t="s">
        <v>201</v>
      </c>
      <c r="H404" s="24" t="s">
        <v>290</v>
      </c>
      <c r="I404" s="743"/>
      <c r="J404" s="520"/>
      <c r="K404" s="25">
        <v>42800</v>
      </c>
      <c r="L404" s="18">
        <f t="shared" si="18"/>
        <v>6216319</v>
      </c>
      <c r="M404" s="12">
        <f t="shared" si="19"/>
        <v>42800</v>
      </c>
      <c r="N404" s="12">
        <f t="shared" si="20"/>
        <v>6216319</v>
      </c>
    </row>
    <row r="405" spans="1:14" ht="18" customHeight="1" x14ac:dyDescent="0.15">
      <c r="A405" s="827"/>
      <c r="B405" s="27"/>
      <c r="C405" s="28">
        <v>41726</v>
      </c>
      <c r="D405" s="1142" t="s">
        <v>36</v>
      </c>
      <c r="E405" s="108"/>
      <c r="F405" s="22">
        <v>121</v>
      </c>
      <c r="G405" s="53" t="s">
        <v>201</v>
      </c>
      <c r="H405" s="24" t="s">
        <v>638</v>
      </c>
      <c r="I405" s="743"/>
      <c r="J405" s="520"/>
      <c r="K405" s="25">
        <v>10000</v>
      </c>
      <c r="L405" s="18">
        <f t="shared" si="18"/>
        <v>6226319</v>
      </c>
      <c r="M405" s="12">
        <f t="shared" si="19"/>
        <v>10000</v>
      </c>
      <c r="N405" s="12">
        <f t="shared" si="20"/>
        <v>6226319</v>
      </c>
    </row>
    <row r="406" spans="1:14" ht="18" customHeight="1" x14ac:dyDescent="0.15">
      <c r="A406" s="827"/>
      <c r="B406" s="27"/>
      <c r="C406" s="28">
        <v>41726</v>
      </c>
      <c r="D406" s="1142" t="s">
        <v>62</v>
      </c>
      <c r="E406" s="108"/>
      <c r="F406" s="22">
        <v>141</v>
      </c>
      <c r="G406" s="53" t="s">
        <v>201</v>
      </c>
      <c r="H406" s="24" t="s">
        <v>638</v>
      </c>
      <c r="I406" s="743"/>
      <c r="J406" s="520"/>
      <c r="K406" s="25">
        <v>10000</v>
      </c>
      <c r="L406" s="18">
        <f t="shared" si="18"/>
        <v>6236319</v>
      </c>
      <c r="M406" s="12">
        <f t="shared" si="19"/>
        <v>10000</v>
      </c>
      <c r="N406" s="12">
        <f t="shared" si="20"/>
        <v>6236319</v>
      </c>
    </row>
    <row r="407" spans="1:14" ht="18" customHeight="1" x14ac:dyDescent="0.15">
      <c r="A407" s="827"/>
      <c r="B407" s="27"/>
      <c r="C407" s="28">
        <v>41726</v>
      </c>
      <c r="D407" s="1142" t="s">
        <v>31</v>
      </c>
      <c r="E407" s="108"/>
      <c r="F407" s="22">
        <v>111</v>
      </c>
      <c r="G407" s="23" t="s">
        <v>274</v>
      </c>
      <c r="H407" s="24" t="s">
        <v>291</v>
      </c>
      <c r="I407" s="743"/>
      <c r="J407" s="520"/>
      <c r="K407" s="25">
        <v>9600</v>
      </c>
      <c r="L407" s="18">
        <f t="shared" si="18"/>
        <v>6245919</v>
      </c>
      <c r="M407" s="12">
        <f t="shared" si="19"/>
        <v>9600</v>
      </c>
      <c r="N407" s="12">
        <f t="shared" si="20"/>
        <v>6245919</v>
      </c>
    </row>
    <row r="408" spans="1:14" ht="18" customHeight="1" x14ac:dyDescent="0.15">
      <c r="A408" s="827"/>
      <c r="B408" s="27"/>
      <c r="C408" s="28">
        <v>41726</v>
      </c>
      <c r="D408" s="1142" t="s">
        <v>36</v>
      </c>
      <c r="E408" s="108"/>
      <c r="F408" s="22">
        <v>121</v>
      </c>
      <c r="G408" s="23" t="s">
        <v>32</v>
      </c>
      <c r="H408" s="24" t="s">
        <v>639</v>
      </c>
      <c r="I408" s="743"/>
      <c r="J408" s="520"/>
      <c r="K408" s="25">
        <v>10000</v>
      </c>
      <c r="L408" s="18">
        <f t="shared" si="18"/>
        <v>6255919</v>
      </c>
      <c r="M408" s="12">
        <f t="shared" si="19"/>
        <v>10000</v>
      </c>
      <c r="N408" s="12">
        <f t="shared" si="20"/>
        <v>6255919</v>
      </c>
    </row>
    <row r="409" spans="1:14" ht="18" customHeight="1" x14ac:dyDescent="0.15">
      <c r="A409" s="827"/>
      <c r="B409" s="27"/>
      <c r="C409" s="28">
        <v>41726</v>
      </c>
      <c r="D409" s="1142" t="s">
        <v>62</v>
      </c>
      <c r="E409" s="108"/>
      <c r="F409" s="22">
        <v>141</v>
      </c>
      <c r="G409" s="23" t="s">
        <v>32</v>
      </c>
      <c r="H409" s="24" t="s">
        <v>639</v>
      </c>
      <c r="I409" s="743"/>
      <c r="J409" s="520"/>
      <c r="K409" s="25">
        <v>30000</v>
      </c>
      <c r="L409" s="18">
        <f t="shared" si="18"/>
        <v>6285919</v>
      </c>
      <c r="M409" s="12">
        <f t="shared" si="19"/>
        <v>30000</v>
      </c>
      <c r="N409" s="12">
        <f t="shared" si="20"/>
        <v>6285919</v>
      </c>
    </row>
    <row r="410" spans="1:14" ht="18" customHeight="1" x14ac:dyDescent="0.15">
      <c r="A410" s="827"/>
      <c r="B410" s="27"/>
      <c r="C410" s="28">
        <v>41726</v>
      </c>
      <c r="D410" s="1142" t="s">
        <v>31</v>
      </c>
      <c r="E410" s="108"/>
      <c r="F410" s="22">
        <v>112</v>
      </c>
      <c r="G410" s="53" t="s">
        <v>89</v>
      </c>
      <c r="H410" s="24" t="s">
        <v>292</v>
      </c>
      <c r="I410" s="749" t="s">
        <v>293</v>
      </c>
      <c r="J410" s="520"/>
      <c r="K410" s="25">
        <v>9600</v>
      </c>
      <c r="L410" s="18">
        <f t="shared" si="18"/>
        <v>6295519</v>
      </c>
      <c r="M410" s="12">
        <f t="shared" si="19"/>
        <v>9600</v>
      </c>
      <c r="N410" s="12">
        <f t="shared" si="20"/>
        <v>6295519</v>
      </c>
    </row>
    <row r="411" spans="1:14" ht="18" customHeight="1" x14ac:dyDescent="0.15">
      <c r="A411" s="827"/>
      <c r="B411" s="27"/>
      <c r="C411" s="28">
        <v>41726</v>
      </c>
      <c r="D411" s="1142" t="s">
        <v>36</v>
      </c>
      <c r="E411" s="108"/>
      <c r="F411" s="22">
        <v>122</v>
      </c>
      <c r="G411" s="53" t="s">
        <v>89</v>
      </c>
      <c r="H411" s="24" t="s">
        <v>640</v>
      </c>
      <c r="I411" s="743" t="s">
        <v>61</v>
      </c>
      <c r="J411" s="520"/>
      <c r="K411" s="25">
        <v>10000</v>
      </c>
      <c r="L411" s="18">
        <f t="shared" si="18"/>
        <v>6305519</v>
      </c>
      <c r="M411" s="12">
        <f t="shared" si="19"/>
        <v>10000</v>
      </c>
      <c r="N411" s="12">
        <f t="shared" si="20"/>
        <v>6305519</v>
      </c>
    </row>
    <row r="412" spans="1:14" ht="18" customHeight="1" x14ac:dyDescent="0.15">
      <c r="A412" s="827"/>
      <c r="B412" s="27"/>
      <c r="C412" s="28">
        <v>41726</v>
      </c>
      <c r="D412" s="1142" t="s">
        <v>62</v>
      </c>
      <c r="E412" s="108"/>
      <c r="F412" s="22">
        <v>141</v>
      </c>
      <c r="G412" s="53" t="s">
        <v>89</v>
      </c>
      <c r="H412" s="24" t="s">
        <v>640</v>
      </c>
      <c r="I412" s="743" t="s">
        <v>8</v>
      </c>
      <c r="J412" s="520"/>
      <c r="K412" s="25">
        <v>50000</v>
      </c>
      <c r="L412" s="18">
        <f t="shared" si="18"/>
        <v>6355519</v>
      </c>
      <c r="M412" s="12">
        <f t="shared" si="19"/>
        <v>50000</v>
      </c>
      <c r="N412" s="12">
        <f t="shared" si="20"/>
        <v>6355519</v>
      </c>
    </row>
    <row r="413" spans="1:14" ht="18.75" customHeight="1" x14ac:dyDescent="0.15">
      <c r="A413" s="827"/>
      <c r="B413" s="27"/>
      <c r="C413" s="28">
        <v>41726</v>
      </c>
      <c r="D413" s="1142" t="s">
        <v>31</v>
      </c>
      <c r="E413" s="108"/>
      <c r="F413" s="22">
        <v>112</v>
      </c>
      <c r="G413" s="53" t="s">
        <v>89</v>
      </c>
      <c r="H413" s="24" t="s">
        <v>294</v>
      </c>
      <c r="I413" s="749" t="s">
        <v>284</v>
      </c>
      <c r="J413" s="520"/>
      <c r="K413" s="25">
        <v>4800</v>
      </c>
      <c r="L413" s="18">
        <f t="shared" si="18"/>
        <v>6360319</v>
      </c>
      <c r="M413" s="12">
        <f t="shared" si="19"/>
        <v>4800</v>
      </c>
      <c r="N413" s="12">
        <f t="shared" si="20"/>
        <v>6360319</v>
      </c>
    </row>
    <row r="414" spans="1:14" ht="18" customHeight="1" x14ac:dyDescent="0.15">
      <c r="A414" s="827"/>
      <c r="B414" s="27"/>
      <c r="C414" s="28">
        <v>41726</v>
      </c>
      <c r="D414" s="1142" t="s">
        <v>36</v>
      </c>
      <c r="E414" s="108"/>
      <c r="F414" s="22">
        <v>122</v>
      </c>
      <c r="G414" s="53" t="s">
        <v>89</v>
      </c>
      <c r="H414" s="24" t="s">
        <v>641</v>
      </c>
      <c r="I414" s="743" t="s">
        <v>254</v>
      </c>
      <c r="J414" s="520"/>
      <c r="K414" s="25">
        <v>10000</v>
      </c>
      <c r="L414" s="18">
        <f t="shared" si="18"/>
        <v>6370319</v>
      </c>
      <c r="M414" s="12">
        <f t="shared" si="19"/>
        <v>10000</v>
      </c>
      <c r="N414" s="12">
        <f t="shared" si="20"/>
        <v>6370319</v>
      </c>
    </row>
    <row r="415" spans="1:14" ht="18" customHeight="1" x14ac:dyDescent="0.15">
      <c r="A415" s="827"/>
      <c r="B415" s="27"/>
      <c r="C415" s="28">
        <v>41726</v>
      </c>
      <c r="D415" s="1142" t="s">
        <v>62</v>
      </c>
      <c r="E415" s="108"/>
      <c r="F415" s="22">
        <v>141</v>
      </c>
      <c r="G415" s="53" t="s">
        <v>89</v>
      </c>
      <c r="H415" s="24" t="s">
        <v>641</v>
      </c>
      <c r="I415" s="743" t="s">
        <v>61</v>
      </c>
      <c r="J415" s="520"/>
      <c r="K415" s="25">
        <v>50000</v>
      </c>
      <c r="L415" s="18">
        <f t="shared" si="18"/>
        <v>6420319</v>
      </c>
      <c r="M415" s="12">
        <f t="shared" si="19"/>
        <v>50000</v>
      </c>
      <c r="N415" s="12">
        <f t="shared" si="20"/>
        <v>6420319</v>
      </c>
    </row>
    <row r="416" spans="1:14" ht="18" customHeight="1" x14ac:dyDescent="0.15">
      <c r="A416" s="827"/>
      <c r="B416" s="27"/>
      <c r="C416" s="28">
        <v>41726</v>
      </c>
      <c r="D416" s="1142" t="s">
        <v>31</v>
      </c>
      <c r="E416" s="108"/>
      <c r="F416" s="22">
        <v>112</v>
      </c>
      <c r="G416" s="53" t="s">
        <v>295</v>
      </c>
      <c r="H416" s="24" t="s">
        <v>296</v>
      </c>
      <c r="I416" s="749" t="s">
        <v>284</v>
      </c>
      <c r="J416" s="520"/>
      <c r="K416" s="25">
        <v>6000</v>
      </c>
      <c r="L416" s="18">
        <f t="shared" si="18"/>
        <v>6426319</v>
      </c>
      <c r="M416" s="12">
        <f t="shared" si="19"/>
        <v>6000</v>
      </c>
      <c r="N416" s="12">
        <f t="shared" si="20"/>
        <v>6426319</v>
      </c>
    </row>
    <row r="417" spans="1:14" ht="18" customHeight="1" x14ac:dyDescent="0.15">
      <c r="A417" s="827"/>
      <c r="B417" s="27"/>
      <c r="C417" s="28">
        <v>41726</v>
      </c>
      <c r="D417" s="1142" t="s">
        <v>36</v>
      </c>
      <c r="E417" s="108"/>
      <c r="F417" s="22">
        <v>122</v>
      </c>
      <c r="G417" s="53" t="s">
        <v>295</v>
      </c>
      <c r="H417" s="24" t="s">
        <v>642</v>
      </c>
      <c r="I417" s="743" t="s">
        <v>61</v>
      </c>
      <c r="J417" s="520"/>
      <c r="K417" s="25">
        <v>10000</v>
      </c>
      <c r="L417" s="18">
        <f t="shared" si="18"/>
        <v>6436319</v>
      </c>
      <c r="M417" s="12">
        <f t="shared" si="19"/>
        <v>10000</v>
      </c>
      <c r="N417" s="12">
        <f t="shared" si="20"/>
        <v>6436319</v>
      </c>
    </row>
    <row r="418" spans="1:14" ht="18" customHeight="1" x14ac:dyDescent="0.15">
      <c r="A418" s="827"/>
      <c r="B418" s="27"/>
      <c r="C418" s="28">
        <v>41726</v>
      </c>
      <c r="D418" s="1142" t="s">
        <v>62</v>
      </c>
      <c r="E418" s="108"/>
      <c r="F418" s="22">
        <v>141</v>
      </c>
      <c r="G418" s="53" t="s">
        <v>295</v>
      </c>
      <c r="H418" s="24" t="s">
        <v>642</v>
      </c>
      <c r="I418" s="743" t="s">
        <v>61</v>
      </c>
      <c r="J418" s="520"/>
      <c r="K418" s="25">
        <v>50000</v>
      </c>
      <c r="L418" s="18">
        <f t="shared" si="18"/>
        <v>6486319</v>
      </c>
      <c r="M418" s="12">
        <f t="shared" si="19"/>
        <v>50000</v>
      </c>
      <c r="N418" s="12">
        <f t="shared" si="20"/>
        <v>6486319</v>
      </c>
    </row>
    <row r="419" spans="1:14" ht="18" customHeight="1" x14ac:dyDescent="0.15">
      <c r="A419" s="827"/>
      <c r="B419" s="27"/>
      <c r="C419" s="28">
        <v>41726</v>
      </c>
      <c r="D419" s="1142" t="s">
        <v>31</v>
      </c>
      <c r="E419" s="108"/>
      <c r="F419" s="22">
        <v>112</v>
      </c>
      <c r="G419" s="23" t="s">
        <v>295</v>
      </c>
      <c r="H419" s="24" t="s">
        <v>297</v>
      </c>
      <c r="I419" s="743" t="s">
        <v>284</v>
      </c>
      <c r="J419" s="520"/>
      <c r="K419" s="25">
        <v>2800</v>
      </c>
      <c r="L419" s="18">
        <f t="shared" si="18"/>
        <v>6489119</v>
      </c>
      <c r="M419" s="12">
        <f t="shared" si="19"/>
        <v>2800</v>
      </c>
      <c r="N419" s="12">
        <f t="shared" si="20"/>
        <v>6489119</v>
      </c>
    </row>
    <row r="420" spans="1:14" ht="18" customHeight="1" x14ac:dyDescent="0.15">
      <c r="A420" s="827"/>
      <c r="B420" s="27"/>
      <c r="C420" s="28">
        <v>41726</v>
      </c>
      <c r="D420" s="1142" t="s">
        <v>36</v>
      </c>
      <c r="E420" s="108"/>
      <c r="F420" s="22">
        <v>122</v>
      </c>
      <c r="G420" s="23" t="s">
        <v>295</v>
      </c>
      <c r="H420" s="24" t="s">
        <v>643</v>
      </c>
      <c r="I420" s="743" t="s">
        <v>80</v>
      </c>
      <c r="J420" s="520"/>
      <c r="K420" s="25">
        <v>10000</v>
      </c>
      <c r="L420" s="18">
        <f t="shared" si="18"/>
        <v>6499119</v>
      </c>
      <c r="M420" s="12">
        <f t="shared" si="19"/>
        <v>10000</v>
      </c>
      <c r="N420" s="12">
        <f t="shared" si="20"/>
        <v>6499119</v>
      </c>
    </row>
    <row r="421" spans="1:14" ht="18" customHeight="1" x14ac:dyDescent="0.15">
      <c r="A421" s="827"/>
      <c r="B421" s="27"/>
      <c r="C421" s="28">
        <v>41726</v>
      </c>
      <c r="D421" s="1142" t="s">
        <v>62</v>
      </c>
      <c r="E421" s="108"/>
      <c r="F421" s="22">
        <v>141</v>
      </c>
      <c r="G421" s="23" t="s">
        <v>295</v>
      </c>
      <c r="H421" s="24" t="s">
        <v>643</v>
      </c>
      <c r="I421" s="743" t="s">
        <v>80</v>
      </c>
      <c r="J421" s="520"/>
      <c r="K421" s="25">
        <v>30000</v>
      </c>
      <c r="L421" s="18">
        <f t="shared" si="18"/>
        <v>6529119</v>
      </c>
      <c r="M421" s="12">
        <f t="shared" si="19"/>
        <v>30000</v>
      </c>
      <c r="N421" s="12">
        <f t="shared" si="20"/>
        <v>6529119</v>
      </c>
    </row>
    <row r="422" spans="1:14" ht="18" customHeight="1" x14ac:dyDescent="0.15">
      <c r="A422" s="827"/>
      <c r="B422" s="27"/>
      <c r="C422" s="28">
        <v>41726</v>
      </c>
      <c r="D422" s="1142" t="s">
        <v>31</v>
      </c>
      <c r="E422" s="108"/>
      <c r="F422" s="22">
        <v>112</v>
      </c>
      <c r="G422" s="23" t="s">
        <v>295</v>
      </c>
      <c r="H422" s="24" t="s">
        <v>298</v>
      </c>
      <c r="I422" s="743" t="s">
        <v>284</v>
      </c>
      <c r="J422" s="520"/>
      <c r="K422" s="25">
        <v>3200</v>
      </c>
      <c r="L422" s="18">
        <f t="shared" si="18"/>
        <v>6532319</v>
      </c>
      <c r="M422" s="12">
        <f t="shared" si="19"/>
        <v>3200</v>
      </c>
      <c r="N422" s="12">
        <f t="shared" si="20"/>
        <v>6532319</v>
      </c>
    </row>
    <row r="423" spans="1:14" ht="18" customHeight="1" x14ac:dyDescent="0.15">
      <c r="A423" s="827"/>
      <c r="B423" s="27"/>
      <c r="C423" s="28">
        <v>41726</v>
      </c>
      <c r="D423" s="1142" t="s">
        <v>36</v>
      </c>
      <c r="E423" s="108"/>
      <c r="F423" s="22">
        <v>122</v>
      </c>
      <c r="G423" s="23" t="s">
        <v>295</v>
      </c>
      <c r="H423" s="24" t="s">
        <v>644</v>
      </c>
      <c r="I423" s="743" t="s">
        <v>80</v>
      </c>
      <c r="J423" s="520"/>
      <c r="K423" s="25">
        <v>10000</v>
      </c>
      <c r="L423" s="18">
        <f t="shared" si="18"/>
        <v>6542319</v>
      </c>
      <c r="M423" s="12">
        <f t="shared" si="19"/>
        <v>10000</v>
      </c>
      <c r="N423" s="12">
        <f t="shared" si="20"/>
        <v>6542319</v>
      </c>
    </row>
    <row r="424" spans="1:14" ht="18" customHeight="1" x14ac:dyDescent="0.15">
      <c r="A424" s="827"/>
      <c r="B424" s="27"/>
      <c r="C424" s="28">
        <v>41726</v>
      </c>
      <c r="D424" s="1142" t="s">
        <v>62</v>
      </c>
      <c r="E424" s="108"/>
      <c r="F424" s="22">
        <v>141</v>
      </c>
      <c r="G424" s="23" t="s">
        <v>295</v>
      </c>
      <c r="H424" s="24" t="s">
        <v>644</v>
      </c>
      <c r="I424" s="743" t="s">
        <v>80</v>
      </c>
      <c r="J424" s="520"/>
      <c r="K424" s="25">
        <v>10000</v>
      </c>
      <c r="L424" s="18">
        <f t="shared" si="18"/>
        <v>6552319</v>
      </c>
      <c r="M424" s="12">
        <f t="shared" si="19"/>
        <v>10000</v>
      </c>
      <c r="N424" s="12">
        <f t="shared" si="20"/>
        <v>6552319</v>
      </c>
    </row>
    <row r="425" spans="1:14" ht="18" customHeight="1" x14ac:dyDescent="0.15">
      <c r="A425" s="827"/>
      <c r="B425" s="27"/>
      <c r="C425" s="28">
        <v>41726</v>
      </c>
      <c r="D425" s="1142" t="s">
        <v>141</v>
      </c>
      <c r="E425" s="108"/>
      <c r="F425" s="22">
        <v>132</v>
      </c>
      <c r="G425" s="53" t="s">
        <v>99</v>
      </c>
      <c r="H425" s="30" t="s">
        <v>220</v>
      </c>
      <c r="I425" s="743" t="s">
        <v>284</v>
      </c>
      <c r="J425" s="520"/>
      <c r="K425" s="25">
        <v>35000</v>
      </c>
      <c r="L425" s="18">
        <f t="shared" si="18"/>
        <v>6587319</v>
      </c>
      <c r="M425" s="12">
        <f t="shared" si="19"/>
        <v>35000</v>
      </c>
      <c r="N425" s="12">
        <f t="shared" si="20"/>
        <v>6587319</v>
      </c>
    </row>
    <row r="426" spans="1:14" ht="18" customHeight="1" x14ac:dyDescent="0.15">
      <c r="A426" s="827"/>
      <c r="B426" s="27"/>
      <c r="C426" s="28">
        <v>41726</v>
      </c>
      <c r="D426" s="1142" t="s">
        <v>141</v>
      </c>
      <c r="E426" s="108"/>
      <c r="F426" s="22">
        <v>132</v>
      </c>
      <c r="G426" s="53" t="s">
        <v>103</v>
      </c>
      <c r="H426" s="30" t="s">
        <v>220</v>
      </c>
      <c r="I426" s="743" t="s">
        <v>80</v>
      </c>
      <c r="J426" s="520"/>
      <c r="K426" s="29">
        <v>40000</v>
      </c>
      <c r="L426" s="18">
        <f t="shared" si="18"/>
        <v>6627319</v>
      </c>
      <c r="M426" s="12">
        <f t="shared" si="19"/>
        <v>40000</v>
      </c>
      <c r="N426" s="12">
        <f t="shared" si="20"/>
        <v>6627319</v>
      </c>
    </row>
    <row r="427" spans="1:14" ht="18" customHeight="1" x14ac:dyDescent="0.15">
      <c r="A427" s="827"/>
      <c r="B427" s="27"/>
      <c r="C427" s="28">
        <v>41726</v>
      </c>
      <c r="D427" s="1141" t="s">
        <v>96</v>
      </c>
      <c r="E427" s="714"/>
      <c r="F427" s="22">
        <v>241</v>
      </c>
      <c r="G427" s="23" t="s">
        <v>255</v>
      </c>
      <c r="H427" s="30" t="s">
        <v>256</v>
      </c>
      <c r="I427" s="743" t="s">
        <v>273</v>
      </c>
      <c r="J427" s="520">
        <v>290000</v>
      </c>
      <c r="K427" s="25"/>
      <c r="L427" s="18">
        <f t="shared" si="18"/>
        <v>6337319</v>
      </c>
      <c r="M427" s="12">
        <f t="shared" si="19"/>
        <v>-290000</v>
      </c>
      <c r="N427" s="12">
        <f t="shared" si="20"/>
        <v>6337319</v>
      </c>
    </row>
    <row r="428" spans="1:14" ht="18" customHeight="1" x14ac:dyDescent="0.15">
      <c r="A428" s="827"/>
      <c r="B428" s="27"/>
      <c r="C428" s="28">
        <v>41729</v>
      </c>
      <c r="D428" s="1142" t="s">
        <v>31</v>
      </c>
      <c r="E428" s="108"/>
      <c r="F428" s="22">
        <v>112</v>
      </c>
      <c r="G428" s="53" t="s">
        <v>103</v>
      </c>
      <c r="H428" s="24" t="s">
        <v>299</v>
      </c>
      <c r="I428" s="743" t="s">
        <v>284</v>
      </c>
      <c r="J428" s="520"/>
      <c r="K428" s="25">
        <v>4000</v>
      </c>
      <c r="L428" s="18">
        <f t="shared" si="18"/>
        <v>6341319</v>
      </c>
      <c r="M428" s="12">
        <f t="shared" si="19"/>
        <v>4000</v>
      </c>
      <c r="N428" s="12">
        <f t="shared" si="20"/>
        <v>6341319</v>
      </c>
    </row>
    <row r="429" spans="1:14" ht="18" customHeight="1" x14ac:dyDescent="0.15">
      <c r="A429" s="827"/>
      <c r="B429" s="27"/>
      <c r="C429" s="28">
        <v>41729</v>
      </c>
      <c r="D429" s="1142" t="s">
        <v>36</v>
      </c>
      <c r="E429" s="108"/>
      <c r="F429" s="22">
        <v>122</v>
      </c>
      <c r="G429" s="53" t="s">
        <v>103</v>
      </c>
      <c r="H429" s="24" t="s">
        <v>645</v>
      </c>
      <c r="I429" s="743" t="s">
        <v>80</v>
      </c>
      <c r="J429" s="520"/>
      <c r="K429" s="25">
        <v>10000</v>
      </c>
      <c r="L429" s="18">
        <f t="shared" si="18"/>
        <v>6351319</v>
      </c>
      <c r="M429" s="12">
        <f t="shared" si="19"/>
        <v>10000</v>
      </c>
      <c r="N429" s="12">
        <f t="shared" si="20"/>
        <v>6351319</v>
      </c>
    </row>
    <row r="430" spans="1:14" ht="18" customHeight="1" thickBot="1" x14ac:dyDescent="0.2">
      <c r="A430" s="830"/>
      <c r="B430" s="39" t="s">
        <v>300</v>
      </c>
      <c r="C430" s="40">
        <v>41729</v>
      </c>
      <c r="D430" s="1150" t="s">
        <v>62</v>
      </c>
      <c r="E430" s="716"/>
      <c r="F430" s="41">
        <v>141</v>
      </c>
      <c r="G430" s="55" t="s">
        <v>103</v>
      </c>
      <c r="H430" s="43" t="s">
        <v>645</v>
      </c>
      <c r="I430" s="745" t="s">
        <v>80</v>
      </c>
      <c r="J430" s="522"/>
      <c r="K430" s="44">
        <v>50000</v>
      </c>
      <c r="L430" s="44">
        <f t="shared" si="18"/>
        <v>6401319</v>
      </c>
      <c r="M430" s="12">
        <f t="shared" si="19"/>
        <v>50000</v>
      </c>
      <c r="N430" s="12">
        <f t="shared" si="20"/>
        <v>6401319</v>
      </c>
    </row>
    <row r="431" spans="1:14" ht="18" customHeight="1" thickTop="1" x14ac:dyDescent="0.15">
      <c r="A431" s="829"/>
      <c r="B431" s="45" t="s">
        <v>301</v>
      </c>
      <c r="C431" s="38">
        <v>41741</v>
      </c>
      <c r="D431" s="1140" t="s">
        <v>3</v>
      </c>
      <c r="E431" s="713"/>
      <c r="F431" s="15">
        <v>211</v>
      </c>
      <c r="G431" s="16" t="s">
        <v>247</v>
      </c>
      <c r="H431" s="17" t="s">
        <v>302</v>
      </c>
      <c r="I431" s="750" t="s">
        <v>303</v>
      </c>
      <c r="J431" s="519">
        <v>215000</v>
      </c>
      <c r="K431" s="18"/>
      <c r="L431" s="18">
        <f t="shared" si="18"/>
        <v>6186319</v>
      </c>
      <c r="M431" s="12">
        <f t="shared" si="19"/>
        <v>-215000</v>
      </c>
      <c r="N431" s="12">
        <f t="shared" si="20"/>
        <v>6186319</v>
      </c>
    </row>
    <row r="432" spans="1:14" ht="18" customHeight="1" x14ac:dyDescent="0.15">
      <c r="A432" s="827"/>
      <c r="B432" s="27"/>
      <c r="C432" s="28">
        <v>41741</v>
      </c>
      <c r="D432" s="1151" t="s">
        <v>7</v>
      </c>
      <c r="E432" s="108"/>
      <c r="F432" s="22">
        <v>231</v>
      </c>
      <c r="G432" s="16" t="s">
        <v>247</v>
      </c>
      <c r="H432" s="24" t="s">
        <v>47</v>
      </c>
      <c r="I432" s="743"/>
      <c r="J432" s="520">
        <v>108</v>
      </c>
      <c r="K432" s="25"/>
      <c r="L432" s="18">
        <f t="shared" si="18"/>
        <v>6186211</v>
      </c>
      <c r="M432" s="12">
        <f t="shared" si="19"/>
        <v>-108</v>
      </c>
      <c r="N432" s="12">
        <f t="shared" si="20"/>
        <v>6186211</v>
      </c>
    </row>
    <row r="433" spans="1:14" ht="18" customHeight="1" x14ac:dyDescent="0.15">
      <c r="A433" s="827"/>
      <c r="B433" s="27"/>
      <c r="C433" s="28">
        <v>41744</v>
      </c>
      <c r="D433" s="1151" t="s">
        <v>7</v>
      </c>
      <c r="E433" s="108"/>
      <c r="F433" s="22">
        <v>231</v>
      </c>
      <c r="G433" s="23" t="s">
        <v>247</v>
      </c>
      <c r="H433" s="24" t="s">
        <v>304</v>
      </c>
      <c r="I433" s="743"/>
      <c r="J433" s="520">
        <v>420</v>
      </c>
      <c r="K433" s="25"/>
      <c r="L433" s="18">
        <f t="shared" si="18"/>
        <v>6185791</v>
      </c>
      <c r="M433" s="12">
        <f t="shared" si="19"/>
        <v>-420</v>
      </c>
      <c r="N433" s="12">
        <f t="shared" si="20"/>
        <v>6185791</v>
      </c>
    </row>
    <row r="434" spans="1:14" ht="18" customHeight="1" x14ac:dyDescent="0.15">
      <c r="A434" s="827"/>
      <c r="B434" s="27"/>
      <c r="C434" s="28">
        <v>41759</v>
      </c>
      <c r="D434" s="1141" t="s">
        <v>96</v>
      </c>
      <c r="E434" s="714"/>
      <c r="F434" s="22">
        <v>241</v>
      </c>
      <c r="G434" s="23" t="s">
        <v>255</v>
      </c>
      <c r="H434" s="30" t="s">
        <v>256</v>
      </c>
      <c r="I434" s="743" t="s">
        <v>273</v>
      </c>
      <c r="J434" s="520">
        <v>130000</v>
      </c>
      <c r="K434" s="25"/>
      <c r="L434" s="18">
        <f t="shared" si="18"/>
        <v>6055791</v>
      </c>
      <c r="M434" s="12">
        <f t="shared" si="19"/>
        <v>-130000</v>
      </c>
      <c r="N434" s="12">
        <f t="shared" si="20"/>
        <v>6055791</v>
      </c>
    </row>
    <row r="435" spans="1:14" ht="18" customHeight="1" x14ac:dyDescent="0.15">
      <c r="A435" s="827"/>
      <c r="B435" s="27"/>
      <c r="C435" s="28">
        <v>41759</v>
      </c>
      <c r="D435" s="1142" t="s">
        <v>141</v>
      </c>
      <c r="E435" s="108"/>
      <c r="F435" s="22">
        <v>131</v>
      </c>
      <c r="G435" s="53" t="s">
        <v>219</v>
      </c>
      <c r="H435" s="24" t="s">
        <v>305</v>
      </c>
      <c r="I435" s="743"/>
      <c r="J435" s="520"/>
      <c r="K435" s="25">
        <v>20000</v>
      </c>
      <c r="L435" s="18">
        <f t="shared" si="18"/>
        <v>6075791</v>
      </c>
      <c r="M435" s="12">
        <f t="shared" si="19"/>
        <v>20000</v>
      </c>
      <c r="N435" s="12">
        <f t="shared" si="20"/>
        <v>6075791</v>
      </c>
    </row>
    <row r="436" spans="1:14" ht="18" customHeight="1" x14ac:dyDescent="0.15">
      <c r="A436" s="827"/>
      <c r="B436" s="26"/>
      <c r="C436" s="20">
        <v>41760</v>
      </c>
      <c r="D436" s="1142" t="s">
        <v>141</v>
      </c>
      <c r="E436" s="108"/>
      <c r="F436" s="22">
        <v>131</v>
      </c>
      <c r="G436" s="53" t="s">
        <v>104</v>
      </c>
      <c r="H436" s="24" t="s">
        <v>305</v>
      </c>
      <c r="I436" s="743"/>
      <c r="J436" s="520"/>
      <c r="K436" s="25">
        <v>20000</v>
      </c>
      <c r="L436" s="18">
        <f t="shared" si="18"/>
        <v>6095791</v>
      </c>
      <c r="M436" s="12">
        <f t="shared" si="19"/>
        <v>20000</v>
      </c>
      <c r="N436" s="12">
        <f t="shared" si="20"/>
        <v>6095791</v>
      </c>
    </row>
    <row r="437" spans="1:14" ht="18" customHeight="1" x14ac:dyDescent="0.15">
      <c r="A437" s="827"/>
      <c r="B437" s="27"/>
      <c r="C437" s="28">
        <v>41760</v>
      </c>
      <c r="D437" s="1142" t="s">
        <v>141</v>
      </c>
      <c r="E437" s="108"/>
      <c r="F437" s="22">
        <v>131</v>
      </c>
      <c r="G437" s="53" t="s">
        <v>95</v>
      </c>
      <c r="H437" s="24" t="s">
        <v>305</v>
      </c>
      <c r="I437" s="743"/>
      <c r="J437" s="520"/>
      <c r="K437" s="25">
        <v>20000</v>
      </c>
      <c r="L437" s="18">
        <f t="shared" si="18"/>
        <v>6115791</v>
      </c>
      <c r="M437" s="12">
        <f t="shared" si="19"/>
        <v>20000</v>
      </c>
      <c r="N437" s="12">
        <f t="shared" si="20"/>
        <v>6115791</v>
      </c>
    </row>
    <row r="438" spans="1:14" ht="18" customHeight="1" x14ac:dyDescent="0.15">
      <c r="A438" s="827"/>
      <c r="B438" s="27"/>
      <c r="C438" s="28">
        <v>41760</v>
      </c>
      <c r="D438" s="1142" t="s">
        <v>141</v>
      </c>
      <c r="E438" s="108"/>
      <c r="F438" s="22">
        <v>131</v>
      </c>
      <c r="G438" s="53" t="s">
        <v>100</v>
      </c>
      <c r="H438" s="24" t="s">
        <v>306</v>
      </c>
      <c r="I438" s="743"/>
      <c r="J438" s="520"/>
      <c r="K438" s="25">
        <v>20000</v>
      </c>
      <c r="L438" s="18">
        <f t="shared" si="18"/>
        <v>6135791</v>
      </c>
      <c r="M438" s="12">
        <f t="shared" si="19"/>
        <v>20000</v>
      </c>
      <c r="N438" s="12">
        <f t="shared" si="20"/>
        <v>6135791</v>
      </c>
    </row>
    <row r="439" spans="1:14" ht="18" customHeight="1" x14ac:dyDescent="0.15">
      <c r="A439" s="827"/>
      <c r="B439" s="26"/>
      <c r="C439" s="20">
        <v>41761</v>
      </c>
      <c r="D439" s="1142" t="s">
        <v>141</v>
      </c>
      <c r="E439" s="108"/>
      <c r="F439" s="22">
        <v>131</v>
      </c>
      <c r="G439" s="53" t="s">
        <v>307</v>
      </c>
      <c r="H439" s="24" t="s">
        <v>305</v>
      </c>
      <c r="I439" s="743"/>
      <c r="J439" s="520"/>
      <c r="K439" s="25">
        <v>10000</v>
      </c>
      <c r="L439" s="18">
        <f t="shared" si="18"/>
        <v>6145791</v>
      </c>
      <c r="M439" s="12">
        <f t="shared" si="19"/>
        <v>10000</v>
      </c>
      <c r="N439" s="12">
        <f t="shared" si="20"/>
        <v>6145791</v>
      </c>
    </row>
    <row r="440" spans="1:14" ht="18" customHeight="1" x14ac:dyDescent="0.15">
      <c r="A440" s="827"/>
      <c r="B440" s="27"/>
      <c r="C440" s="28">
        <v>41767</v>
      </c>
      <c r="D440" s="1142" t="s">
        <v>141</v>
      </c>
      <c r="E440" s="108"/>
      <c r="F440" s="22">
        <v>131</v>
      </c>
      <c r="G440" s="53" t="s">
        <v>73</v>
      </c>
      <c r="H440" s="24" t="s">
        <v>305</v>
      </c>
      <c r="I440" s="749"/>
      <c r="J440" s="520"/>
      <c r="K440" s="25">
        <v>40000</v>
      </c>
      <c r="L440" s="18">
        <f t="shared" si="18"/>
        <v>6185791</v>
      </c>
      <c r="M440" s="12">
        <f t="shared" si="19"/>
        <v>40000</v>
      </c>
      <c r="N440" s="12">
        <f t="shared" si="20"/>
        <v>6185791</v>
      </c>
    </row>
    <row r="441" spans="1:14" ht="18" customHeight="1" x14ac:dyDescent="0.15">
      <c r="A441" s="827"/>
      <c r="B441" s="27"/>
      <c r="C441" s="28">
        <v>41768</v>
      </c>
      <c r="D441" s="1142" t="s">
        <v>141</v>
      </c>
      <c r="E441" s="108"/>
      <c r="F441" s="22">
        <v>131</v>
      </c>
      <c r="G441" s="53" t="s">
        <v>225</v>
      </c>
      <c r="H441" s="24" t="s">
        <v>305</v>
      </c>
      <c r="I441" s="743"/>
      <c r="J441" s="520"/>
      <c r="K441" s="25">
        <v>40000</v>
      </c>
      <c r="L441" s="18">
        <f t="shared" si="18"/>
        <v>6225791</v>
      </c>
      <c r="M441" s="12">
        <f t="shared" si="19"/>
        <v>40000</v>
      </c>
      <c r="N441" s="12">
        <f t="shared" si="20"/>
        <v>6225791</v>
      </c>
    </row>
    <row r="442" spans="1:14" ht="18" customHeight="1" x14ac:dyDescent="0.15">
      <c r="A442" s="827"/>
      <c r="B442" s="27"/>
      <c r="C442" s="28">
        <v>41771</v>
      </c>
      <c r="D442" s="1142" t="s">
        <v>31</v>
      </c>
      <c r="E442" s="108"/>
      <c r="F442" s="22">
        <v>111</v>
      </c>
      <c r="G442" s="23" t="s">
        <v>308</v>
      </c>
      <c r="H442" s="24" t="s">
        <v>309</v>
      </c>
      <c r="I442" s="743"/>
      <c r="J442" s="520"/>
      <c r="K442" s="25">
        <v>14000</v>
      </c>
      <c r="L442" s="18">
        <f t="shared" si="18"/>
        <v>6239791</v>
      </c>
      <c r="M442" s="12">
        <f t="shared" si="19"/>
        <v>14000</v>
      </c>
      <c r="N442" s="12">
        <f t="shared" si="20"/>
        <v>6239791</v>
      </c>
    </row>
    <row r="443" spans="1:14" ht="18" customHeight="1" x14ac:dyDescent="0.15">
      <c r="A443" s="827"/>
      <c r="B443" s="27"/>
      <c r="C443" s="28">
        <v>41771</v>
      </c>
      <c r="D443" s="1142" t="s">
        <v>36</v>
      </c>
      <c r="E443" s="108"/>
      <c r="F443" s="22">
        <v>121</v>
      </c>
      <c r="G443" s="23" t="s">
        <v>308</v>
      </c>
      <c r="H443" s="24" t="s">
        <v>309</v>
      </c>
      <c r="I443" s="749"/>
      <c r="J443" s="520"/>
      <c r="K443" s="25">
        <v>10000</v>
      </c>
      <c r="L443" s="18">
        <f t="shared" si="18"/>
        <v>6249791</v>
      </c>
      <c r="M443" s="12">
        <f t="shared" si="19"/>
        <v>10000</v>
      </c>
      <c r="N443" s="12">
        <f t="shared" si="20"/>
        <v>6249791</v>
      </c>
    </row>
    <row r="444" spans="1:14" ht="18" customHeight="1" x14ac:dyDescent="0.15">
      <c r="A444" s="827"/>
      <c r="B444" s="27"/>
      <c r="C444" s="28">
        <v>41771</v>
      </c>
      <c r="D444" s="1142" t="s">
        <v>310</v>
      </c>
      <c r="E444" s="108"/>
      <c r="F444" s="22">
        <v>141</v>
      </c>
      <c r="G444" s="23" t="s">
        <v>308</v>
      </c>
      <c r="H444" s="24" t="s">
        <v>309</v>
      </c>
      <c r="I444" s="743"/>
      <c r="J444" s="520"/>
      <c r="K444" s="25">
        <v>50000</v>
      </c>
      <c r="L444" s="18">
        <f t="shared" si="18"/>
        <v>6299791</v>
      </c>
      <c r="M444" s="12">
        <f t="shared" si="19"/>
        <v>50000</v>
      </c>
      <c r="N444" s="12">
        <f t="shared" si="20"/>
        <v>6299791</v>
      </c>
    </row>
    <row r="445" spans="1:14" ht="18" customHeight="1" x14ac:dyDescent="0.15">
      <c r="A445" s="827"/>
      <c r="B445" s="27"/>
      <c r="C445" s="28">
        <v>41771</v>
      </c>
      <c r="D445" s="1142" t="s">
        <v>31</v>
      </c>
      <c r="E445" s="108"/>
      <c r="F445" s="22">
        <v>111</v>
      </c>
      <c r="G445" s="23" t="s">
        <v>311</v>
      </c>
      <c r="H445" s="24" t="s">
        <v>312</v>
      </c>
      <c r="I445" s="743"/>
      <c r="J445" s="520"/>
      <c r="K445" s="25">
        <v>2600</v>
      </c>
      <c r="L445" s="18">
        <f t="shared" si="18"/>
        <v>6302391</v>
      </c>
      <c r="M445" s="12">
        <f t="shared" si="19"/>
        <v>2600</v>
      </c>
      <c r="N445" s="12">
        <f t="shared" si="20"/>
        <v>6302391</v>
      </c>
    </row>
    <row r="446" spans="1:14" ht="18" customHeight="1" x14ac:dyDescent="0.15">
      <c r="A446" s="827"/>
      <c r="B446" s="27"/>
      <c r="C446" s="28">
        <v>41771</v>
      </c>
      <c r="D446" s="1142" t="s">
        <v>62</v>
      </c>
      <c r="E446" s="108"/>
      <c r="F446" s="22">
        <v>151</v>
      </c>
      <c r="G446" s="23" t="s">
        <v>308</v>
      </c>
      <c r="H446" s="24" t="s">
        <v>313</v>
      </c>
      <c r="I446" s="743"/>
      <c r="J446" s="520"/>
      <c r="K446" s="25">
        <v>10000</v>
      </c>
      <c r="L446" s="18">
        <f t="shared" si="18"/>
        <v>6312391</v>
      </c>
      <c r="M446" s="12">
        <f t="shared" si="19"/>
        <v>10000</v>
      </c>
      <c r="N446" s="12">
        <f t="shared" si="20"/>
        <v>6312391</v>
      </c>
    </row>
    <row r="447" spans="1:14" ht="18" customHeight="1" x14ac:dyDescent="0.15">
      <c r="A447" s="827"/>
      <c r="B447" s="27"/>
      <c r="C447" s="28">
        <v>41771</v>
      </c>
      <c r="D447" s="1142" t="s">
        <v>62</v>
      </c>
      <c r="E447" s="714"/>
      <c r="F447" s="22">
        <v>141</v>
      </c>
      <c r="G447" s="23" t="s">
        <v>308</v>
      </c>
      <c r="H447" s="24" t="s">
        <v>312</v>
      </c>
      <c r="I447" s="743"/>
      <c r="J447" s="520"/>
      <c r="K447" s="25">
        <v>10000</v>
      </c>
      <c r="L447" s="18">
        <f t="shared" si="18"/>
        <v>6322391</v>
      </c>
      <c r="M447" s="12">
        <f t="shared" si="19"/>
        <v>10000</v>
      </c>
      <c r="N447" s="12">
        <f t="shared" si="20"/>
        <v>6322391</v>
      </c>
    </row>
    <row r="448" spans="1:14" ht="18" customHeight="1" x14ac:dyDescent="0.15">
      <c r="A448" s="827"/>
      <c r="B448" s="27"/>
      <c r="C448" s="28">
        <v>42145</v>
      </c>
      <c r="D448" s="1142" t="s">
        <v>141</v>
      </c>
      <c r="E448" s="108"/>
      <c r="F448" s="22">
        <v>131</v>
      </c>
      <c r="G448" s="53" t="s">
        <v>314</v>
      </c>
      <c r="H448" s="24" t="s">
        <v>305</v>
      </c>
      <c r="I448" s="743"/>
      <c r="J448" s="520"/>
      <c r="K448" s="25">
        <v>5000</v>
      </c>
      <c r="L448" s="18">
        <f t="shared" si="18"/>
        <v>6327391</v>
      </c>
      <c r="M448" s="12">
        <f t="shared" si="19"/>
        <v>5000</v>
      </c>
      <c r="N448" s="12">
        <f t="shared" si="20"/>
        <v>6327391</v>
      </c>
    </row>
    <row r="449" spans="1:14" ht="18" customHeight="1" x14ac:dyDescent="0.15">
      <c r="A449" s="827"/>
      <c r="B449" s="27"/>
      <c r="C449" s="28">
        <v>41785</v>
      </c>
      <c r="D449" s="1142" t="s">
        <v>31</v>
      </c>
      <c r="E449" s="108"/>
      <c r="F449" s="22">
        <v>111</v>
      </c>
      <c r="G449" s="53" t="s">
        <v>227</v>
      </c>
      <c r="H449" s="24" t="s">
        <v>315</v>
      </c>
      <c r="I449" s="743"/>
      <c r="J449" s="520"/>
      <c r="K449" s="25">
        <v>63600</v>
      </c>
      <c r="L449" s="18">
        <f t="shared" si="18"/>
        <v>6390991</v>
      </c>
      <c r="M449" s="12">
        <f t="shared" si="19"/>
        <v>63600</v>
      </c>
      <c r="N449" s="12">
        <f t="shared" si="20"/>
        <v>6390991</v>
      </c>
    </row>
    <row r="450" spans="1:14" ht="18" customHeight="1" x14ac:dyDescent="0.15">
      <c r="A450" s="827"/>
      <c r="B450" s="27"/>
      <c r="C450" s="28">
        <v>41785</v>
      </c>
      <c r="D450" s="1142" t="s">
        <v>36</v>
      </c>
      <c r="E450" s="108"/>
      <c r="F450" s="22">
        <v>121</v>
      </c>
      <c r="G450" s="53" t="s">
        <v>227</v>
      </c>
      <c r="H450" s="24" t="s">
        <v>646</v>
      </c>
      <c r="I450" s="743"/>
      <c r="J450" s="520"/>
      <c r="K450" s="25">
        <v>10000</v>
      </c>
      <c r="L450" s="18">
        <f t="shared" si="18"/>
        <v>6400991</v>
      </c>
      <c r="M450" s="12">
        <f t="shared" si="19"/>
        <v>10000</v>
      </c>
      <c r="N450" s="12">
        <f t="shared" si="20"/>
        <v>6400991</v>
      </c>
    </row>
    <row r="451" spans="1:14" ht="18" customHeight="1" x14ac:dyDescent="0.15">
      <c r="A451" s="827"/>
      <c r="B451" s="27"/>
      <c r="C451" s="28">
        <v>41785</v>
      </c>
      <c r="D451" s="1142" t="s">
        <v>62</v>
      </c>
      <c r="E451" s="108"/>
      <c r="F451" s="22">
        <v>141</v>
      </c>
      <c r="G451" s="53" t="s">
        <v>227</v>
      </c>
      <c r="H451" s="24" t="s">
        <v>646</v>
      </c>
      <c r="I451" s="743"/>
      <c r="J451" s="520"/>
      <c r="K451" s="25">
        <v>30000</v>
      </c>
      <c r="L451" s="18">
        <f t="shared" si="18"/>
        <v>6430991</v>
      </c>
      <c r="M451" s="12">
        <f t="shared" si="19"/>
        <v>30000</v>
      </c>
      <c r="N451" s="12">
        <f t="shared" si="20"/>
        <v>6430991</v>
      </c>
    </row>
    <row r="452" spans="1:14" ht="18" customHeight="1" x14ac:dyDescent="0.15">
      <c r="A452" s="827"/>
      <c r="B452" s="27"/>
      <c r="C452" s="28">
        <v>41785</v>
      </c>
      <c r="D452" s="1142" t="s">
        <v>62</v>
      </c>
      <c r="E452" s="108"/>
      <c r="F452" s="22">
        <v>151</v>
      </c>
      <c r="G452" s="53" t="s">
        <v>227</v>
      </c>
      <c r="H452" s="24" t="s">
        <v>647</v>
      </c>
      <c r="I452" s="743"/>
      <c r="J452" s="520"/>
      <c r="K452" s="25">
        <v>10000</v>
      </c>
      <c r="L452" s="18">
        <f t="shared" si="18"/>
        <v>6440991</v>
      </c>
      <c r="M452" s="12">
        <f t="shared" si="19"/>
        <v>10000</v>
      </c>
      <c r="N452" s="12">
        <f t="shared" si="20"/>
        <v>6440991</v>
      </c>
    </row>
    <row r="453" spans="1:14" ht="18" customHeight="1" x14ac:dyDescent="0.15">
      <c r="A453" s="827"/>
      <c r="B453" s="27"/>
      <c r="C453" s="28">
        <v>41789</v>
      </c>
      <c r="D453" s="1141" t="s">
        <v>96</v>
      </c>
      <c r="E453" s="714"/>
      <c r="F453" s="22">
        <v>251</v>
      </c>
      <c r="G453" s="53" t="s">
        <v>308</v>
      </c>
      <c r="H453" s="24" t="s">
        <v>316</v>
      </c>
      <c r="I453" s="743"/>
      <c r="J453" s="520">
        <v>9784</v>
      </c>
      <c r="K453" s="29"/>
      <c r="L453" s="18">
        <f t="shared" si="18"/>
        <v>6431207</v>
      </c>
      <c r="M453" s="12">
        <f t="shared" si="19"/>
        <v>-9784</v>
      </c>
      <c r="N453" s="12">
        <f t="shared" si="20"/>
        <v>6431207</v>
      </c>
    </row>
    <row r="454" spans="1:14" ht="18" customHeight="1" x14ac:dyDescent="0.15">
      <c r="A454" s="827"/>
      <c r="B454" s="27"/>
      <c r="C454" s="28">
        <v>41789</v>
      </c>
      <c r="D454" s="1151" t="s">
        <v>61</v>
      </c>
      <c r="E454" s="108"/>
      <c r="F454" s="22">
        <v>251</v>
      </c>
      <c r="G454" s="53" t="s">
        <v>308</v>
      </c>
      <c r="H454" s="24" t="s">
        <v>317</v>
      </c>
      <c r="I454" s="743"/>
      <c r="J454" s="520">
        <v>216</v>
      </c>
      <c r="K454" s="25"/>
      <c r="L454" s="18">
        <f t="shared" si="18"/>
        <v>6430991</v>
      </c>
      <c r="M454" s="12">
        <f t="shared" si="19"/>
        <v>-216</v>
      </c>
      <c r="N454" s="12">
        <f t="shared" si="20"/>
        <v>6430991</v>
      </c>
    </row>
    <row r="455" spans="1:14" ht="18" customHeight="1" x14ac:dyDescent="0.15">
      <c r="A455" s="827"/>
      <c r="B455" s="27"/>
      <c r="C455" s="28">
        <v>41789</v>
      </c>
      <c r="D455" s="1141" t="s">
        <v>96</v>
      </c>
      <c r="E455" s="714"/>
      <c r="F455" s="22">
        <v>251</v>
      </c>
      <c r="G455" s="53" t="s">
        <v>227</v>
      </c>
      <c r="H455" s="24" t="s">
        <v>316</v>
      </c>
      <c r="I455" s="743"/>
      <c r="J455" s="520">
        <v>9784</v>
      </c>
      <c r="K455" s="25"/>
      <c r="L455" s="18">
        <f t="shared" si="18"/>
        <v>6421207</v>
      </c>
      <c r="M455" s="12">
        <f t="shared" si="19"/>
        <v>-9784</v>
      </c>
      <c r="N455" s="12">
        <f t="shared" si="20"/>
        <v>6421207</v>
      </c>
    </row>
    <row r="456" spans="1:14" ht="18" customHeight="1" x14ac:dyDescent="0.15">
      <c r="A456" s="827"/>
      <c r="B456" s="27"/>
      <c r="C456" s="28">
        <v>41789</v>
      </c>
      <c r="D456" s="1151" t="s">
        <v>61</v>
      </c>
      <c r="E456" s="108"/>
      <c r="F456" s="22">
        <v>251</v>
      </c>
      <c r="G456" s="53" t="s">
        <v>227</v>
      </c>
      <c r="H456" s="24" t="s">
        <v>318</v>
      </c>
      <c r="I456" s="743"/>
      <c r="J456" s="520">
        <v>216</v>
      </c>
      <c r="K456" s="25"/>
      <c r="L456" s="18">
        <f t="shared" si="18"/>
        <v>6420991</v>
      </c>
      <c r="M456" s="12">
        <f t="shared" si="19"/>
        <v>-216</v>
      </c>
      <c r="N456" s="12">
        <f t="shared" si="20"/>
        <v>6420991</v>
      </c>
    </row>
    <row r="457" spans="1:14" ht="18" customHeight="1" x14ac:dyDescent="0.15">
      <c r="A457" s="827"/>
      <c r="B457" s="27"/>
      <c r="C457" s="28">
        <v>41789</v>
      </c>
      <c r="D457" s="1142" t="s">
        <v>31</v>
      </c>
      <c r="E457" s="108"/>
      <c r="F457" s="22">
        <v>111</v>
      </c>
      <c r="G457" s="53" t="s">
        <v>89</v>
      </c>
      <c r="H457" s="24" t="s">
        <v>319</v>
      </c>
      <c r="I457" s="743"/>
      <c r="J457" s="520"/>
      <c r="K457" s="25">
        <v>2000</v>
      </c>
      <c r="L457" s="18">
        <f t="shared" ref="L457:L520" si="21">IF(C457="","",N457)</f>
        <v>6422991</v>
      </c>
      <c r="M457" s="12">
        <f t="shared" si="19"/>
        <v>2000</v>
      </c>
      <c r="N457" s="12">
        <f t="shared" si="20"/>
        <v>6422991</v>
      </c>
    </row>
    <row r="458" spans="1:14" ht="18" customHeight="1" x14ac:dyDescent="0.15">
      <c r="A458" s="827"/>
      <c r="B458" s="27"/>
      <c r="C458" s="28">
        <v>41789</v>
      </c>
      <c r="D458" s="1142" t="s">
        <v>36</v>
      </c>
      <c r="E458" s="108"/>
      <c r="F458" s="22">
        <v>121</v>
      </c>
      <c r="G458" s="53" t="s">
        <v>89</v>
      </c>
      <c r="H458" s="24" t="s">
        <v>648</v>
      </c>
      <c r="I458" s="743"/>
      <c r="J458" s="520"/>
      <c r="K458" s="25">
        <v>10000</v>
      </c>
      <c r="L458" s="18">
        <f t="shared" si="21"/>
        <v>6432991</v>
      </c>
      <c r="M458" s="12">
        <f t="shared" ref="M458:M521" si="22">K458-J458</f>
        <v>10000</v>
      </c>
      <c r="N458" s="12">
        <f t="shared" ref="N458:N521" si="23">N457+M458</f>
        <v>6432991</v>
      </c>
    </row>
    <row r="459" spans="1:14" ht="18" customHeight="1" x14ac:dyDescent="0.15">
      <c r="A459" s="827"/>
      <c r="B459" s="27"/>
      <c r="C459" s="28">
        <v>41789</v>
      </c>
      <c r="D459" s="1142" t="s">
        <v>320</v>
      </c>
      <c r="E459" s="108"/>
      <c r="F459" s="22">
        <v>141</v>
      </c>
      <c r="G459" s="53" t="s">
        <v>89</v>
      </c>
      <c r="H459" s="24" t="s">
        <v>648</v>
      </c>
      <c r="I459" s="743"/>
      <c r="J459" s="520"/>
      <c r="K459" s="25">
        <v>10000</v>
      </c>
      <c r="L459" s="18">
        <f t="shared" si="21"/>
        <v>6442991</v>
      </c>
      <c r="M459" s="12">
        <f t="shared" si="22"/>
        <v>10000</v>
      </c>
      <c r="N459" s="12">
        <f t="shared" si="23"/>
        <v>6442991</v>
      </c>
    </row>
    <row r="460" spans="1:14" ht="18" customHeight="1" x14ac:dyDescent="0.15">
      <c r="A460" s="827"/>
      <c r="B460" s="27"/>
      <c r="C460" s="28">
        <v>41792</v>
      </c>
      <c r="D460" s="1142" t="s">
        <v>31</v>
      </c>
      <c r="E460" s="108"/>
      <c r="F460" s="22">
        <v>111</v>
      </c>
      <c r="G460" s="23" t="s">
        <v>321</v>
      </c>
      <c r="H460" s="30" t="s">
        <v>322</v>
      </c>
      <c r="I460" s="743"/>
      <c r="J460" s="520"/>
      <c r="K460" s="25">
        <v>3200</v>
      </c>
      <c r="L460" s="18">
        <f t="shared" si="21"/>
        <v>6446191</v>
      </c>
      <c r="M460" s="12">
        <f t="shared" si="22"/>
        <v>3200</v>
      </c>
      <c r="N460" s="12">
        <f t="shared" si="23"/>
        <v>6446191</v>
      </c>
    </row>
    <row r="461" spans="1:14" ht="18" customHeight="1" x14ac:dyDescent="0.15">
      <c r="A461" s="827"/>
      <c r="B461" s="27"/>
      <c r="C461" s="28">
        <v>41792</v>
      </c>
      <c r="D461" s="1142" t="s">
        <v>36</v>
      </c>
      <c r="E461" s="108"/>
      <c r="F461" s="22">
        <v>121</v>
      </c>
      <c r="G461" s="23" t="s">
        <v>321</v>
      </c>
      <c r="H461" s="30" t="s">
        <v>649</v>
      </c>
      <c r="I461" s="743"/>
      <c r="J461" s="520"/>
      <c r="K461" s="25">
        <v>10000</v>
      </c>
      <c r="L461" s="18">
        <f t="shared" si="21"/>
        <v>6456191</v>
      </c>
      <c r="M461" s="12">
        <f t="shared" si="22"/>
        <v>10000</v>
      </c>
      <c r="N461" s="12">
        <f t="shared" si="23"/>
        <v>6456191</v>
      </c>
    </row>
    <row r="462" spans="1:14" ht="18" customHeight="1" x14ac:dyDescent="0.15">
      <c r="A462" s="827"/>
      <c r="B462" s="27"/>
      <c r="C462" s="28">
        <v>41792</v>
      </c>
      <c r="D462" s="1142" t="s">
        <v>62</v>
      </c>
      <c r="E462" s="714"/>
      <c r="F462" s="22">
        <v>141</v>
      </c>
      <c r="G462" s="23" t="s">
        <v>321</v>
      </c>
      <c r="H462" s="30" t="s">
        <v>649</v>
      </c>
      <c r="I462" s="743"/>
      <c r="J462" s="520"/>
      <c r="K462" s="25">
        <v>50000</v>
      </c>
      <c r="L462" s="18">
        <f t="shared" si="21"/>
        <v>6506191</v>
      </c>
      <c r="M462" s="12">
        <f t="shared" si="22"/>
        <v>50000</v>
      </c>
      <c r="N462" s="12">
        <f t="shared" si="23"/>
        <v>6506191</v>
      </c>
    </row>
    <row r="463" spans="1:14" ht="18" customHeight="1" x14ac:dyDescent="0.15">
      <c r="A463" s="827"/>
      <c r="B463" s="26"/>
      <c r="C463" s="20">
        <v>41793</v>
      </c>
      <c r="D463" s="1142" t="s">
        <v>62</v>
      </c>
      <c r="E463" s="108"/>
      <c r="F463" s="22">
        <v>151</v>
      </c>
      <c r="G463" s="53" t="s">
        <v>73</v>
      </c>
      <c r="H463" s="24" t="s">
        <v>323</v>
      </c>
      <c r="I463" s="743"/>
      <c r="J463" s="520"/>
      <c r="K463" s="25">
        <v>317800</v>
      </c>
      <c r="L463" s="18">
        <f t="shared" si="21"/>
        <v>6823991</v>
      </c>
      <c r="M463" s="12">
        <f t="shared" si="22"/>
        <v>317800</v>
      </c>
      <c r="N463" s="12">
        <f t="shared" si="23"/>
        <v>6823991</v>
      </c>
    </row>
    <row r="464" spans="1:14" ht="18" customHeight="1" x14ac:dyDescent="0.15">
      <c r="A464" s="827"/>
      <c r="B464" s="27"/>
      <c r="C464" s="28">
        <v>41810</v>
      </c>
      <c r="D464" s="1141" t="s">
        <v>96</v>
      </c>
      <c r="E464" s="108"/>
      <c r="F464" s="22">
        <v>251</v>
      </c>
      <c r="G464" s="53" t="s">
        <v>204</v>
      </c>
      <c r="H464" s="24" t="s">
        <v>324</v>
      </c>
      <c r="I464" s="743"/>
      <c r="J464" s="520">
        <v>317000</v>
      </c>
      <c r="K464" s="25"/>
      <c r="L464" s="18">
        <f t="shared" si="21"/>
        <v>6506991</v>
      </c>
      <c r="M464" s="12">
        <f t="shared" si="22"/>
        <v>-317000</v>
      </c>
      <c r="N464" s="12">
        <f t="shared" si="23"/>
        <v>6506991</v>
      </c>
    </row>
    <row r="465" spans="1:14" ht="18" customHeight="1" x14ac:dyDescent="0.15">
      <c r="A465" s="827"/>
      <c r="B465" s="27"/>
      <c r="C465" s="28">
        <v>41820</v>
      </c>
      <c r="D465" s="1141" t="s">
        <v>96</v>
      </c>
      <c r="E465" s="108"/>
      <c r="F465" s="22">
        <v>251</v>
      </c>
      <c r="G465" s="53" t="s">
        <v>204</v>
      </c>
      <c r="H465" s="24" t="s">
        <v>324</v>
      </c>
      <c r="I465" s="743"/>
      <c r="J465" s="520">
        <v>800</v>
      </c>
      <c r="K465" s="25"/>
      <c r="L465" s="18">
        <f t="shared" si="21"/>
        <v>6506191</v>
      </c>
      <c r="M465" s="12">
        <f t="shared" si="22"/>
        <v>-800</v>
      </c>
      <c r="N465" s="12">
        <f t="shared" si="23"/>
        <v>6506191</v>
      </c>
    </row>
    <row r="466" spans="1:14" ht="18" customHeight="1" x14ac:dyDescent="0.15">
      <c r="A466" s="827"/>
      <c r="B466" s="26"/>
      <c r="C466" s="20">
        <v>41830</v>
      </c>
      <c r="D466" s="1142" t="s">
        <v>141</v>
      </c>
      <c r="E466" s="108"/>
      <c r="F466" s="22">
        <v>131</v>
      </c>
      <c r="G466" s="53" t="s">
        <v>325</v>
      </c>
      <c r="H466" s="24" t="s">
        <v>305</v>
      </c>
      <c r="I466" s="743"/>
      <c r="J466" s="520"/>
      <c r="K466" s="25">
        <v>140000</v>
      </c>
      <c r="L466" s="18">
        <f t="shared" si="21"/>
        <v>6646191</v>
      </c>
      <c r="M466" s="12">
        <f t="shared" si="22"/>
        <v>140000</v>
      </c>
      <c r="N466" s="12">
        <f t="shared" si="23"/>
        <v>6646191</v>
      </c>
    </row>
    <row r="467" spans="1:14" ht="18" customHeight="1" x14ac:dyDescent="0.15">
      <c r="A467" s="827"/>
      <c r="B467" s="27"/>
      <c r="C467" s="28">
        <v>41850</v>
      </c>
      <c r="D467" s="1142" t="s">
        <v>36</v>
      </c>
      <c r="E467" s="108"/>
      <c r="F467" s="22">
        <v>121</v>
      </c>
      <c r="G467" s="53" t="s">
        <v>199</v>
      </c>
      <c r="H467" s="24" t="s">
        <v>326</v>
      </c>
      <c r="I467" s="743"/>
      <c r="J467" s="520"/>
      <c r="K467" s="25">
        <v>10000</v>
      </c>
      <c r="L467" s="18">
        <f t="shared" si="21"/>
        <v>6656191</v>
      </c>
      <c r="M467" s="12">
        <f t="shared" si="22"/>
        <v>10000</v>
      </c>
      <c r="N467" s="12">
        <f t="shared" si="23"/>
        <v>6656191</v>
      </c>
    </row>
    <row r="468" spans="1:14" ht="18" customHeight="1" x14ac:dyDescent="0.15">
      <c r="A468" s="827"/>
      <c r="B468" s="27"/>
      <c r="C468" s="28">
        <v>41850</v>
      </c>
      <c r="D468" s="1151" t="s">
        <v>7</v>
      </c>
      <c r="E468" s="108"/>
      <c r="F468" s="22">
        <v>231</v>
      </c>
      <c r="G468" s="53" t="s">
        <v>622</v>
      </c>
      <c r="H468" s="24" t="s">
        <v>47</v>
      </c>
      <c r="I468" s="743"/>
      <c r="J468" s="520">
        <v>324</v>
      </c>
      <c r="K468" s="25"/>
      <c r="L468" s="18">
        <f t="shared" si="21"/>
        <v>6655867</v>
      </c>
      <c r="M468" s="12">
        <f t="shared" si="22"/>
        <v>-324</v>
      </c>
      <c r="N468" s="12">
        <f t="shared" si="23"/>
        <v>6655867</v>
      </c>
    </row>
    <row r="469" spans="1:14" ht="18" customHeight="1" x14ac:dyDescent="0.15">
      <c r="A469" s="827"/>
      <c r="B469" s="27"/>
      <c r="C469" s="28">
        <v>41851</v>
      </c>
      <c r="D469" s="1141" t="s">
        <v>96</v>
      </c>
      <c r="E469" s="714"/>
      <c r="F469" s="22">
        <v>241</v>
      </c>
      <c r="G469" s="23" t="s">
        <v>255</v>
      </c>
      <c r="H469" s="30" t="s">
        <v>256</v>
      </c>
      <c r="I469" s="743" t="s">
        <v>273</v>
      </c>
      <c r="J469" s="520">
        <v>150000</v>
      </c>
      <c r="K469" s="25"/>
      <c r="L469" s="18">
        <f t="shared" si="21"/>
        <v>6505867</v>
      </c>
      <c r="M469" s="12">
        <f t="shared" si="22"/>
        <v>-150000</v>
      </c>
      <c r="N469" s="12">
        <f t="shared" si="23"/>
        <v>6505867</v>
      </c>
    </row>
    <row r="470" spans="1:14" ht="18" customHeight="1" x14ac:dyDescent="0.15">
      <c r="A470" s="827"/>
      <c r="B470" s="27"/>
      <c r="C470" s="28">
        <v>41869</v>
      </c>
      <c r="D470" s="1142" t="s">
        <v>15</v>
      </c>
      <c r="E470" s="108"/>
      <c r="F470" s="22">
        <v>161</v>
      </c>
      <c r="G470" s="23" t="s">
        <v>16</v>
      </c>
      <c r="H470" s="24" t="s">
        <v>17</v>
      </c>
      <c r="I470" s="743"/>
      <c r="J470" s="520"/>
      <c r="K470" s="25">
        <v>636</v>
      </c>
      <c r="L470" s="18">
        <f t="shared" si="21"/>
        <v>6506503</v>
      </c>
      <c r="M470" s="12">
        <f t="shared" si="22"/>
        <v>636</v>
      </c>
      <c r="N470" s="12">
        <f t="shared" si="23"/>
        <v>6506503</v>
      </c>
    </row>
    <row r="471" spans="1:14" ht="18" customHeight="1" x14ac:dyDescent="0.15">
      <c r="A471" s="827"/>
      <c r="B471" s="26"/>
      <c r="C471" s="20">
        <v>41891</v>
      </c>
      <c r="D471" s="1152" t="s">
        <v>31</v>
      </c>
      <c r="E471" s="108"/>
      <c r="F471" s="22">
        <v>111</v>
      </c>
      <c r="G471" s="23" t="s">
        <v>77</v>
      </c>
      <c r="H471" s="24" t="s">
        <v>327</v>
      </c>
      <c r="I471" s="743"/>
      <c r="J471" s="520"/>
      <c r="K471" s="25">
        <v>42200</v>
      </c>
      <c r="L471" s="18">
        <f t="shared" si="21"/>
        <v>6548703</v>
      </c>
      <c r="M471" s="12">
        <f t="shared" si="22"/>
        <v>42200</v>
      </c>
      <c r="N471" s="12">
        <f t="shared" si="23"/>
        <v>6548703</v>
      </c>
    </row>
    <row r="472" spans="1:14" ht="18" customHeight="1" x14ac:dyDescent="0.15">
      <c r="A472" s="827"/>
      <c r="B472" s="27"/>
      <c r="C472" s="28">
        <v>41891</v>
      </c>
      <c r="D472" s="1153" t="s">
        <v>36</v>
      </c>
      <c r="E472" s="714"/>
      <c r="F472" s="22">
        <v>121</v>
      </c>
      <c r="G472" s="23" t="s">
        <v>77</v>
      </c>
      <c r="H472" s="24" t="s">
        <v>650</v>
      </c>
      <c r="I472" s="743"/>
      <c r="J472" s="520"/>
      <c r="K472" s="25">
        <v>10000</v>
      </c>
      <c r="L472" s="18">
        <f t="shared" si="21"/>
        <v>6558703</v>
      </c>
      <c r="M472" s="12">
        <f t="shared" si="22"/>
        <v>10000</v>
      </c>
      <c r="N472" s="12">
        <f t="shared" si="23"/>
        <v>6558703</v>
      </c>
    </row>
    <row r="473" spans="1:14" ht="18" customHeight="1" x14ac:dyDescent="0.15">
      <c r="A473" s="827"/>
      <c r="B473" s="27"/>
      <c r="C473" s="28">
        <v>41891</v>
      </c>
      <c r="D473" s="1142" t="s">
        <v>320</v>
      </c>
      <c r="E473" s="108"/>
      <c r="F473" s="22">
        <v>141</v>
      </c>
      <c r="G473" s="23" t="s">
        <v>77</v>
      </c>
      <c r="H473" s="24" t="s">
        <v>650</v>
      </c>
      <c r="I473" s="743"/>
      <c r="J473" s="520"/>
      <c r="K473" s="25">
        <v>10000</v>
      </c>
      <c r="L473" s="18">
        <f t="shared" si="21"/>
        <v>6568703</v>
      </c>
      <c r="M473" s="12">
        <f t="shared" si="22"/>
        <v>10000</v>
      </c>
      <c r="N473" s="12">
        <f t="shared" si="23"/>
        <v>6568703</v>
      </c>
    </row>
    <row r="474" spans="1:14" ht="18" customHeight="1" x14ac:dyDescent="0.15">
      <c r="A474" s="827"/>
      <c r="B474" s="27"/>
      <c r="C474" s="28">
        <v>41907</v>
      </c>
      <c r="D474" s="1142" t="s">
        <v>31</v>
      </c>
      <c r="E474" s="108"/>
      <c r="F474" s="22">
        <v>111</v>
      </c>
      <c r="G474" s="53" t="s">
        <v>69</v>
      </c>
      <c r="H474" s="24" t="s">
        <v>328</v>
      </c>
      <c r="I474" s="743"/>
      <c r="J474" s="520"/>
      <c r="K474" s="25">
        <v>2400</v>
      </c>
      <c r="L474" s="18">
        <f t="shared" si="21"/>
        <v>6571103</v>
      </c>
      <c r="M474" s="12">
        <f t="shared" si="22"/>
        <v>2400</v>
      </c>
      <c r="N474" s="12">
        <f t="shared" si="23"/>
        <v>6571103</v>
      </c>
    </row>
    <row r="475" spans="1:14" ht="18" customHeight="1" x14ac:dyDescent="0.15">
      <c r="A475" s="827"/>
      <c r="B475" s="27"/>
      <c r="C475" s="28">
        <v>41907</v>
      </c>
      <c r="D475" s="1142" t="s">
        <v>36</v>
      </c>
      <c r="E475" s="108"/>
      <c r="F475" s="22">
        <v>121</v>
      </c>
      <c r="G475" s="53" t="s">
        <v>69</v>
      </c>
      <c r="H475" s="24" t="s">
        <v>651</v>
      </c>
      <c r="I475" s="743"/>
      <c r="J475" s="520"/>
      <c r="K475" s="25">
        <v>10000</v>
      </c>
      <c r="L475" s="18">
        <f t="shared" si="21"/>
        <v>6581103</v>
      </c>
      <c r="M475" s="12">
        <f t="shared" si="22"/>
        <v>10000</v>
      </c>
      <c r="N475" s="12">
        <f t="shared" si="23"/>
        <v>6581103</v>
      </c>
    </row>
    <row r="476" spans="1:14" ht="18" customHeight="1" x14ac:dyDescent="0.15">
      <c r="A476" s="827"/>
      <c r="B476" s="27"/>
      <c r="C476" s="28">
        <v>41907</v>
      </c>
      <c r="D476" s="1142" t="s">
        <v>320</v>
      </c>
      <c r="E476" s="108"/>
      <c r="F476" s="22">
        <v>141</v>
      </c>
      <c r="G476" s="53" t="s">
        <v>69</v>
      </c>
      <c r="H476" s="24" t="s">
        <v>651</v>
      </c>
      <c r="I476" s="743"/>
      <c r="J476" s="520"/>
      <c r="K476" s="25">
        <v>50000</v>
      </c>
      <c r="L476" s="18">
        <f t="shared" si="21"/>
        <v>6631103</v>
      </c>
      <c r="M476" s="12">
        <f t="shared" si="22"/>
        <v>50000</v>
      </c>
      <c r="N476" s="12">
        <f t="shared" si="23"/>
        <v>6631103</v>
      </c>
    </row>
    <row r="477" spans="1:14" ht="18" customHeight="1" x14ac:dyDescent="0.15">
      <c r="A477" s="827"/>
      <c r="B477" s="27"/>
      <c r="C477" s="28">
        <v>41907</v>
      </c>
      <c r="D477" s="1142" t="s">
        <v>31</v>
      </c>
      <c r="E477" s="108"/>
      <c r="F477" s="22">
        <v>111</v>
      </c>
      <c r="G477" s="53" t="s">
        <v>73</v>
      </c>
      <c r="H477" s="24" t="s">
        <v>329</v>
      </c>
      <c r="I477" s="743"/>
      <c r="J477" s="520"/>
      <c r="K477" s="25">
        <v>88200</v>
      </c>
      <c r="L477" s="18">
        <f t="shared" si="21"/>
        <v>6719303</v>
      </c>
      <c r="M477" s="12">
        <f t="shared" si="22"/>
        <v>88200</v>
      </c>
      <c r="N477" s="12">
        <f t="shared" si="23"/>
        <v>6719303</v>
      </c>
    </row>
    <row r="478" spans="1:14" ht="18" customHeight="1" x14ac:dyDescent="0.15">
      <c r="A478" s="827"/>
      <c r="B478" s="27"/>
      <c r="C478" s="28">
        <v>41907</v>
      </c>
      <c r="D478" s="1142" t="s">
        <v>36</v>
      </c>
      <c r="E478" s="108"/>
      <c r="F478" s="22">
        <v>121</v>
      </c>
      <c r="G478" s="53" t="s">
        <v>73</v>
      </c>
      <c r="H478" s="24" t="s">
        <v>652</v>
      </c>
      <c r="I478" s="743"/>
      <c r="J478" s="520"/>
      <c r="K478" s="25">
        <v>10000</v>
      </c>
      <c r="L478" s="18">
        <f t="shared" si="21"/>
        <v>6729303</v>
      </c>
      <c r="M478" s="12">
        <f t="shared" si="22"/>
        <v>10000</v>
      </c>
      <c r="N478" s="12">
        <f t="shared" si="23"/>
        <v>6729303</v>
      </c>
    </row>
    <row r="479" spans="1:14" ht="18" customHeight="1" x14ac:dyDescent="0.15">
      <c r="A479" s="827"/>
      <c r="B479" s="27"/>
      <c r="C479" s="28">
        <v>41907</v>
      </c>
      <c r="D479" s="1142" t="s">
        <v>320</v>
      </c>
      <c r="E479" s="108"/>
      <c r="F479" s="22">
        <v>141</v>
      </c>
      <c r="G479" s="53" t="s">
        <v>73</v>
      </c>
      <c r="H479" s="24" t="s">
        <v>652</v>
      </c>
      <c r="I479" s="743"/>
      <c r="J479" s="520"/>
      <c r="K479" s="25">
        <v>30000</v>
      </c>
      <c r="L479" s="18">
        <f t="shared" si="21"/>
        <v>6759303</v>
      </c>
      <c r="M479" s="12">
        <f t="shared" si="22"/>
        <v>30000</v>
      </c>
      <c r="N479" s="12">
        <f t="shared" si="23"/>
        <v>6759303</v>
      </c>
    </row>
    <row r="480" spans="1:14" ht="18" customHeight="1" x14ac:dyDescent="0.15">
      <c r="A480" s="827"/>
      <c r="B480" s="27"/>
      <c r="C480" s="28">
        <v>41927</v>
      </c>
      <c r="D480" s="1142" t="s">
        <v>31</v>
      </c>
      <c r="E480" s="108"/>
      <c r="F480" s="22">
        <v>111</v>
      </c>
      <c r="G480" s="53" t="s">
        <v>162</v>
      </c>
      <c r="H480" s="24" t="s">
        <v>330</v>
      </c>
      <c r="I480" s="743"/>
      <c r="J480" s="520"/>
      <c r="K480" s="29">
        <v>4800</v>
      </c>
      <c r="L480" s="18">
        <f t="shared" si="21"/>
        <v>6764103</v>
      </c>
      <c r="M480" s="12">
        <f t="shared" si="22"/>
        <v>4800</v>
      </c>
      <c r="N480" s="12">
        <f t="shared" si="23"/>
        <v>6764103</v>
      </c>
    </row>
    <row r="481" spans="1:14" ht="18" customHeight="1" x14ac:dyDescent="0.15">
      <c r="A481" s="827"/>
      <c r="B481" s="27"/>
      <c r="C481" s="28">
        <v>41927</v>
      </c>
      <c r="D481" s="1142" t="s">
        <v>36</v>
      </c>
      <c r="E481" s="108"/>
      <c r="F481" s="22">
        <v>121</v>
      </c>
      <c r="G481" s="53" t="s">
        <v>162</v>
      </c>
      <c r="H481" s="24" t="s">
        <v>653</v>
      </c>
      <c r="I481" s="743"/>
      <c r="J481" s="520"/>
      <c r="K481" s="25">
        <v>10000</v>
      </c>
      <c r="L481" s="18">
        <f t="shared" si="21"/>
        <v>6774103</v>
      </c>
      <c r="M481" s="12">
        <f t="shared" si="22"/>
        <v>10000</v>
      </c>
      <c r="N481" s="12">
        <f t="shared" si="23"/>
        <v>6774103</v>
      </c>
    </row>
    <row r="482" spans="1:14" ht="18" customHeight="1" x14ac:dyDescent="0.15">
      <c r="A482" s="827"/>
      <c r="B482" s="27"/>
      <c r="C482" s="28">
        <v>41927</v>
      </c>
      <c r="D482" s="1142" t="s">
        <v>320</v>
      </c>
      <c r="E482" s="108"/>
      <c r="F482" s="22">
        <v>141</v>
      </c>
      <c r="G482" s="53" t="s">
        <v>162</v>
      </c>
      <c r="H482" s="24" t="s">
        <v>653</v>
      </c>
      <c r="I482" s="743"/>
      <c r="J482" s="520"/>
      <c r="K482" s="25">
        <v>50000</v>
      </c>
      <c r="L482" s="18">
        <f t="shared" si="21"/>
        <v>6824103</v>
      </c>
      <c r="M482" s="12">
        <f t="shared" si="22"/>
        <v>50000</v>
      </c>
      <c r="N482" s="12">
        <f t="shared" si="23"/>
        <v>6824103</v>
      </c>
    </row>
    <row r="483" spans="1:14" ht="18" customHeight="1" x14ac:dyDescent="0.15">
      <c r="A483" s="827"/>
      <c r="B483" s="27"/>
      <c r="C483" s="28">
        <v>41939</v>
      </c>
      <c r="D483" s="1142" t="s">
        <v>320</v>
      </c>
      <c r="E483" s="108"/>
      <c r="F483" s="22">
        <v>141</v>
      </c>
      <c r="G483" s="53" t="s">
        <v>331</v>
      </c>
      <c r="H483" s="24" t="s">
        <v>332</v>
      </c>
      <c r="I483" s="743"/>
      <c r="J483" s="520"/>
      <c r="K483" s="25">
        <v>30000</v>
      </c>
      <c r="L483" s="18">
        <f t="shared" si="21"/>
        <v>6854103</v>
      </c>
      <c r="M483" s="12">
        <f t="shared" si="22"/>
        <v>30000</v>
      </c>
      <c r="N483" s="12">
        <f t="shared" si="23"/>
        <v>6854103</v>
      </c>
    </row>
    <row r="484" spans="1:14" ht="18" customHeight="1" x14ac:dyDescent="0.15">
      <c r="A484" s="827"/>
      <c r="B484" s="27"/>
      <c r="C484" s="28">
        <v>41956</v>
      </c>
      <c r="D484" s="1142" t="s">
        <v>31</v>
      </c>
      <c r="E484" s="108"/>
      <c r="F484" s="22">
        <v>111</v>
      </c>
      <c r="G484" s="23" t="s">
        <v>308</v>
      </c>
      <c r="H484" s="24" t="s">
        <v>333</v>
      </c>
      <c r="I484" s="743"/>
      <c r="J484" s="520"/>
      <c r="K484" s="25">
        <v>4000</v>
      </c>
      <c r="L484" s="18">
        <f t="shared" si="21"/>
        <v>6858103</v>
      </c>
      <c r="M484" s="12">
        <f t="shared" si="22"/>
        <v>4000</v>
      </c>
      <c r="N484" s="12">
        <f t="shared" si="23"/>
        <v>6858103</v>
      </c>
    </row>
    <row r="485" spans="1:14" ht="18" customHeight="1" x14ac:dyDescent="0.15">
      <c r="A485" s="827"/>
      <c r="B485" s="27"/>
      <c r="C485" s="28">
        <v>41956</v>
      </c>
      <c r="D485" s="1142" t="s">
        <v>36</v>
      </c>
      <c r="E485" s="108"/>
      <c r="F485" s="22">
        <v>121</v>
      </c>
      <c r="G485" s="23" t="s">
        <v>308</v>
      </c>
      <c r="H485" s="24" t="s">
        <v>654</v>
      </c>
      <c r="I485" s="743"/>
      <c r="J485" s="520"/>
      <c r="K485" s="25">
        <v>10000</v>
      </c>
      <c r="L485" s="18">
        <f t="shared" si="21"/>
        <v>6868103</v>
      </c>
      <c r="M485" s="12">
        <f t="shared" si="22"/>
        <v>10000</v>
      </c>
      <c r="N485" s="12">
        <f t="shared" si="23"/>
        <v>6868103</v>
      </c>
    </row>
    <row r="486" spans="1:14" ht="18" customHeight="1" x14ac:dyDescent="0.15">
      <c r="A486" s="827"/>
      <c r="B486" s="27"/>
      <c r="C486" s="28">
        <v>41956</v>
      </c>
      <c r="D486" s="1142" t="s">
        <v>320</v>
      </c>
      <c r="E486" s="108"/>
      <c r="F486" s="22">
        <v>141</v>
      </c>
      <c r="G486" s="23" t="s">
        <v>308</v>
      </c>
      <c r="H486" s="24" t="s">
        <v>654</v>
      </c>
      <c r="I486" s="743"/>
      <c r="J486" s="520"/>
      <c r="K486" s="25">
        <v>50000</v>
      </c>
      <c r="L486" s="18">
        <f t="shared" si="21"/>
        <v>6918103</v>
      </c>
      <c r="M486" s="12">
        <f t="shared" si="22"/>
        <v>50000</v>
      </c>
      <c r="N486" s="12">
        <f t="shared" si="23"/>
        <v>6918103</v>
      </c>
    </row>
    <row r="487" spans="1:14" ht="18" customHeight="1" x14ac:dyDescent="0.15">
      <c r="A487" s="827"/>
      <c r="B487" s="27"/>
      <c r="C487" s="28">
        <v>41960</v>
      </c>
      <c r="D487" s="1142" t="s">
        <v>31</v>
      </c>
      <c r="E487" s="108"/>
      <c r="F487" s="22">
        <v>111</v>
      </c>
      <c r="G487" s="53" t="s">
        <v>334</v>
      </c>
      <c r="H487" s="24" t="s">
        <v>335</v>
      </c>
      <c r="I487" s="743"/>
      <c r="J487" s="520"/>
      <c r="K487" s="25">
        <v>76800</v>
      </c>
      <c r="L487" s="18">
        <f t="shared" si="21"/>
        <v>6994903</v>
      </c>
      <c r="M487" s="12">
        <f t="shared" si="22"/>
        <v>76800</v>
      </c>
      <c r="N487" s="12">
        <f t="shared" si="23"/>
        <v>6994903</v>
      </c>
    </row>
    <row r="488" spans="1:14" ht="18" customHeight="1" x14ac:dyDescent="0.15">
      <c r="A488" s="827"/>
      <c r="B488" s="27"/>
      <c r="C488" s="28">
        <v>41960</v>
      </c>
      <c r="D488" s="1142" t="s">
        <v>36</v>
      </c>
      <c r="E488" s="108"/>
      <c r="F488" s="22">
        <v>121</v>
      </c>
      <c r="G488" s="53" t="s">
        <v>277</v>
      </c>
      <c r="H488" s="24" t="s">
        <v>655</v>
      </c>
      <c r="I488" s="743"/>
      <c r="J488" s="520"/>
      <c r="K488" s="25">
        <v>10000</v>
      </c>
      <c r="L488" s="18">
        <f t="shared" si="21"/>
        <v>7004903</v>
      </c>
      <c r="M488" s="12">
        <f t="shared" si="22"/>
        <v>10000</v>
      </c>
      <c r="N488" s="12">
        <f t="shared" si="23"/>
        <v>7004903</v>
      </c>
    </row>
    <row r="489" spans="1:14" ht="18" customHeight="1" x14ac:dyDescent="0.15">
      <c r="A489" s="827"/>
      <c r="B489" s="27"/>
      <c r="C489" s="28">
        <v>41960</v>
      </c>
      <c r="D489" s="1142" t="s">
        <v>320</v>
      </c>
      <c r="E489" s="108"/>
      <c r="F489" s="22">
        <v>141</v>
      </c>
      <c r="G489" s="53" t="s">
        <v>277</v>
      </c>
      <c r="H489" s="24" t="s">
        <v>655</v>
      </c>
      <c r="I489" s="743"/>
      <c r="J489" s="520"/>
      <c r="K489" s="25">
        <v>30000</v>
      </c>
      <c r="L489" s="18">
        <f t="shared" si="21"/>
        <v>7034903</v>
      </c>
      <c r="M489" s="12">
        <f t="shared" si="22"/>
        <v>30000</v>
      </c>
      <c r="N489" s="12">
        <f t="shared" si="23"/>
        <v>7034903</v>
      </c>
    </row>
    <row r="490" spans="1:14" ht="18" customHeight="1" x14ac:dyDescent="0.15">
      <c r="A490" s="827"/>
      <c r="B490" s="27"/>
      <c r="C490" s="28">
        <v>41961</v>
      </c>
      <c r="D490" s="1142" t="s">
        <v>31</v>
      </c>
      <c r="E490" s="108"/>
      <c r="F490" s="22">
        <v>111</v>
      </c>
      <c r="G490" s="23" t="s">
        <v>308</v>
      </c>
      <c r="H490" s="24" t="s">
        <v>336</v>
      </c>
      <c r="I490" s="743"/>
      <c r="J490" s="520"/>
      <c r="K490" s="25">
        <v>7000</v>
      </c>
      <c r="L490" s="18">
        <f t="shared" si="21"/>
        <v>7041903</v>
      </c>
      <c r="M490" s="12">
        <f t="shared" si="22"/>
        <v>7000</v>
      </c>
      <c r="N490" s="12">
        <f t="shared" si="23"/>
        <v>7041903</v>
      </c>
    </row>
    <row r="491" spans="1:14" ht="18" customHeight="1" x14ac:dyDescent="0.15">
      <c r="A491" s="827"/>
      <c r="B491" s="27"/>
      <c r="C491" s="28">
        <v>41961</v>
      </c>
      <c r="D491" s="1142" t="s">
        <v>36</v>
      </c>
      <c r="E491" s="108"/>
      <c r="F491" s="22">
        <v>121</v>
      </c>
      <c r="G491" s="23" t="s">
        <v>308</v>
      </c>
      <c r="H491" s="24" t="s">
        <v>656</v>
      </c>
      <c r="I491" s="743"/>
      <c r="J491" s="520"/>
      <c r="K491" s="25">
        <v>10000</v>
      </c>
      <c r="L491" s="18">
        <f t="shared" si="21"/>
        <v>7051903</v>
      </c>
      <c r="M491" s="12">
        <f t="shared" si="22"/>
        <v>10000</v>
      </c>
      <c r="N491" s="12">
        <f t="shared" si="23"/>
        <v>7051903</v>
      </c>
    </row>
    <row r="492" spans="1:14" ht="18" customHeight="1" x14ac:dyDescent="0.15">
      <c r="A492" s="827"/>
      <c r="B492" s="27"/>
      <c r="C492" s="28">
        <v>41961</v>
      </c>
      <c r="D492" s="1142" t="s">
        <v>320</v>
      </c>
      <c r="E492" s="108"/>
      <c r="F492" s="22">
        <v>141</v>
      </c>
      <c r="G492" s="23" t="s">
        <v>308</v>
      </c>
      <c r="H492" s="24" t="s">
        <v>656</v>
      </c>
      <c r="I492" s="743"/>
      <c r="J492" s="520"/>
      <c r="K492" s="25">
        <v>10000</v>
      </c>
      <c r="L492" s="18">
        <f t="shared" si="21"/>
        <v>7061903</v>
      </c>
      <c r="M492" s="12">
        <f t="shared" si="22"/>
        <v>10000</v>
      </c>
      <c r="N492" s="12">
        <f t="shared" si="23"/>
        <v>7061903</v>
      </c>
    </row>
    <row r="493" spans="1:14" ht="18" customHeight="1" x14ac:dyDescent="0.15">
      <c r="A493" s="827"/>
      <c r="B493" s="26"/>
      <c r="C493" s="20">
        <v>41982</v>
      </c>
      <c r="D493" s="1141" t="s">
        <v>96</v>
      </c>
      <c r="E493" s="714"/>
      <c r="F493" s="22">
        <v>241</v>
      </c>
      <c r="G493" s="23" t="s">
        <v>255</v>
      </c>
      <c r="H493" s="30" t="s">
        <v>256</v>
      </c>
      <c r="I493" s="743" t="s">
        <v>273</v>
      </c>
      <c r="J493" s="520">
        <v>170000</v>
      </c>
      <c r="K493" s="25"/>
      <c r="L493" s="18">
        <f t="shared" si="21"/>
        <v>6891903</v>
      </c>
      <c r="M493" s="12">
        <f t="shared" si="22"/>
        <v>-170000</v>
      </c>
      <c r="N493" s="12">
        <f t="shared" si="23"/>
        <v>6891903</v>
      </c>
    </row>
    <row r="494" spans="1:14" ht="18" customHeight="1" x14ac:dyDescent="0.15">
      <c r="A494" s="827"/>
      <c r="B494" s="27"/>
      <c r="C494" s="28">
        <v>41982</v>
      </c>
      <c r="D494" s="1141" t="s">
        <v>21</v>
      </c>
      <c r="E494" s="108"/>
      <c r="F494" s="22">
        <v>221</v>
      </c>
      <c r="G494" s="23" t="s">
        <v>255</v>
      </c>
      <c r="H494" s="24" t="s">
        <v>337</v>
      </c>
      <c r="I494" s="749" t="s">
        <v>338</v>
      </c>
      <c r="J494" s="520">
        <v>100000</v>
      </c>
      <c r="K494" s="25"/>
      <c r="L494" s="18">
        <f t="shared" si="21"/>
        <v>6791903</v>
      </c>
      <c r="M494" s="12">
        <f t="shared" si="22"/>
        <v>-100000</v>
      </c>
      <c r="N494" s="12">
        <f t="shared" si="23"/>
        <v>6791903</v>
      </c>
    </row>
    <row r="495" spans="1:14" ht="18" customHeight="1" x14ac:dyDescent="0.15">
      <c r="A495" s="827"/>
      <c r="B495" s="27"/>
      <c r="C495" s="28">
        <v>41982</v>
      </c>
      <c r="D495" s="1151" t="s">
        <v>7</v>
      </c>
      <c r="E495" s="108"/>
      <c r="F495" s="22">
        <v>231</v>
      </c>
      <c r="G495" s="23" t="s">
        <v>255</v>
      </c>
      <c r="H495" s="24" t="s">
        <v>47</v>
      </c>
      <c r="I495" s="743"/>
      <c r="J495" s="520">
        <v>432</v>
      </c>
      <c r="K495" s="25"/>
      <c r="L495" s="18">
        <f t="shared" si="21"/>
        <v>6791471</v>
      </c>
      <c r="M495" s="12">
        <f t="shared" si="22"/>
        <v>-432</v>
      </c>
      <c r="N495" s="12">
        <f t="shared" si="23"/>
        <v>6791471</v>
      </c>
    </row>
    <row r="496" spans="1:14" ht="18" customHeight="1" x14ac:dyDescent="0.15">
      <c r="A496" s="827"/>
      <c r="B496" s="27"/>
      <c r="C496" s="28">
        <v>41985</v>
      </c>
      <c r="D496" s="1142" t="s">
        <v>141</v>
      </c>
      <c r="E496" s="108"/>
      <c r="F496" s="22">
        <v>131</v>
      </c>
      <c r="G496" s="53" t="s">
        <v>99</v>
      </c>
      <c r="H496" s="24" t="s">
        <v>305</v>
      </c>
      <c r="I496" s="743"/>
      <c r="J496" s="520"/>
      <c r="K496" s="25">
        <v>35000</v>
      </c>
      <c r="L496" s="18">
        <f t="shared" si="21"/>
        <v>6826471</v>
      </c>
      <c r="M496" s="12">
        <f t="shared" si="22"/>
        <v>35000</v>
      </c>
      <c r="N496" s="12">
        <f t="shared" si="23"/>
        <v>6826471</v>
      </c>
    </row>
    <row r="497" spans="1:14" ht="18" customHeight="1" x14ac:dyDescent="0.15">
      <c r="A497" s="827"/>
      <c r="B497" s="27"/>
      <c r="C497" s="28">
        <v>41995</v>
      </c>
      <c r="D497" s="1142" t="s">
        <v>141</v>
      </c>
      <c r="E497" s="108"/>
      <c r="F497" s="22">
        <v>131</v>
      </c>
      <c r="G497" s="53" t="s">
        <v>88</v>
      </c>
      <c r="H497" s="24" t="s">
        <v>306</v>
      </c>
      <c r="I497" s="743"/>
      <c r="J497" s="520"/>
      <c r="K497" s="25">
        <v>10000</v>
      </c>
      <c r="L497" s="18">
        <f t="shared" si="21"/>
        <v>6836471</v>
      </c>
      <c r="M497" s="12">
        <f t="shared" si="22"/>
        <v>10000</v>
      </c>
      <c r="N497" s="12">
        <f t="shared" si="23"/>
        <v>6836471</v>
      </c>
    </row>
    <row r="498" spans="1:14" ht="18" customHeight="1" x14ac:dyDescent="0.15">
      <c r="A498" s="827"/>
      <c r="B498" s="27"/>
      <c r="C498" s="28">
        <v>41995</v>
      </c>
      <c r="D498" s="1142" t="s">
        <v>141</v>
      </c>
      <c r="E498" s="108"/>
      <c r="F498" s="22">
        <v>131</v>
      </c>
      <c r="G498" s="53" t="s">
        <v>125</v>
      </c>
      <c r="H498" s="24" t="s">
        <v>306</v>
      </c>
      <c r="I498" s="743"/>
      <c r="J498" s="520"/>
      <c r="K498" s="25">
        <v>35000</v>
      </c>
      <c r="L498" s="18">
        <f t="shared" si="21"/>
        <v>6871471</v>
      </c>
      <c r="M498" s="12">
        <f t="shared" si="22"/>
        <v>35000</v>
      </c>
      <c r="N498" s="12">
        <f t="shared" si="23"/>
        <v>6871471</v>
      </c>
    </row>
    <row r="499" spans="1:14" ht="18" customHeight="1" x14ac:dyDescent="0.15">
      <c r="A499" s="827"/>
      <c r="B499" s="107"/>
      <c r="C499" s="28">
        <v>41995</v>
      </c>
      <c r="D499" s="1154" t="s">
        <v>141</v>
      </c>
      <c r="E499" s="714"/>
      <c r="F499" s="22">
        <v>131</v>
      </c>
      <c r="G499" s="53" t="s">
        <v>89</v>
      </c>
      <c r="H499" s="30" t="s">
        <v>339</v>
      </c>
      <c r="I499" s="743"/>
      <c r="J499" s="520"/>
      <c r="K499" s="25">
        <v>150000</v>
      </c>
      <c r="L499" s="18">
        <f t="shared" si="21"/>
        <v>7021471</v>
      </c>
      <c r="M499" s="12">
        <f t="shared" si="22"/>
        <v>150000</v>
      </c>
      <c r="N499" s="12">
        <f t="shared" si="23"/>
        <v>7021471</v>
      </c>
    </row>
    <row r="500" spans="1:14" ht="18" customHeight="1" x14ac:dyDescent="0.15">
      <c r="A500" s="827"/>
      <c r="B500" s="27"/>
      <c r="C500" s="28">
        <v>41995</v>
      </c>
      <c r="D500" s="1141" t="s">
        <v>96</v>
      </c>
      <c r="E500" s="714"/>
      <c r="F500" s="22">
        <v>241</v>
      </c>
      <c r="G500" s="23" t="s">
        <v>255</v>
      </c>
      <c r="H500" s="30" t="s">
        <v>256</v>
      </c>
      <c r="I500" s="743" t="s">
        <v>273</v>
      </c>
      <c r="J500" s="520">
        <v>90000</v>
      </c>
      <c r="K500" s="25"/>
      <c r="L500" s="18">
        <f t="shared" si="21"/>
        <v>6931471</v>
      </c>
      <c r="M500" s="12">
        <f t="shared" si="22"/>
        <v>-90000</v>
      </c>
      <c r="N500" s="12">
        <f t="shared" si="23"/>
        <v>6931471</v>
      </c>
    </row>
    <row r="501" spans="1:14" ht="18" customHeight="1" x14ac:dyDescent="0.15">
      <c r="A501" s="827"/>
      <c r="B501" s="27"/>
      <c r="C501" s="28">
        <v>41999</v>
      </c>
      <c r="D501" s="1142" t="s">
        <v>31</v>
      </c>
      <c r="E501" s="108"/>
      <c r="F501" s="22">
        <v>111</v>
      </c>
      <c r="G501" s="53" t="s">
        <v>73</v>
      </c>
      <c r="H501" s="24" t="s">
        <v>340</v>
      </c>
      <c r="I501" s="743"/>
      <c r="J501" s="520"/>
      <c r="K501" s="25">
        <v>31000</v>
      </c>
      <c r="L501" s="18">
        <f t="shared" si="21"/>
        <v>6962471</v>
      </c>
      <c r="M501" s="12">
        <f t="shared" si="22"/>
        <v>31000</v>
      </c>
      <c r="N501" s="12">
        <f t="shared" si="23"/>
        <v>6962471</v>
      </c>
    </row>
    <row r="502" spans="1:14" ht="18" customHeight="1" x14ac:dyDescent="0.15">
      <c r="A502" s="827"/>
      <c r="B502" s="27"/>
      <c r="C502" s="28">
        <v>41999</v>
      </c>
      <c r="D502" s="1142" t="s">
        <v>36</v>
      </c>
      <c r="E502" s="108"/>
      <c r="F502" s="22">
        <v>121</v>
      </c>
      <c r="G502" s="53" t="s">
        <v>73</v>
      </c>
      <c r="H502" s="24" t="s">
        <v>657</v>
      </c>
      <c r="I502" s="743"/>
      <c r="J502" s="520"/>
      <c r="K502" s="25">
        <v>10000</v>
      </c>
      <c r="L502" s="18">
        <f t="shared" si="21"/>
        <v>6972471</v>
      </c>
      <c r="M502" s="12">
        <f t="shared" si="22"/>
        <v>10000</v>
      </c>
      <c r="N502" s="12">
        <f t="shared" si="23"/>
        <v>6972471</v>
      </c>
    </row>
    <row r="503" spans="1:14" ht="18" customHeight="1" x14ac:dyDescent="0.15">
      <c r="A503" s="827"/>
      <c r="B503" s="27"/>
      <c r="C503" s="28">
        <v>41999</v>
      </c>
      <c r="D503" s="1142" t="s">
        <v>320</v>
      </c>
      <c r="E503" s="108"/>
      <c r="F503" s="22">
        <v>141</v>
      </c>
      <c r="G503" s="53" t="s">
        <v>73</v>
      </c>
      <c r="H503" s="24" t="s">
        <v>657</v>
      </c>
      <c r="I503" s="743"/>
      <c r="J503" s="520"/>
      <c r="K503" s="25">
        <v>10000</v>
      </c>
      <c r="L503" s="18">
        <f t="shared" si="21"/>
        <v>6982471</v>
      </c>
      <c r="M503" s="12">
        <f t="shared" si="22"/>
        <v>10000</v>
      </c>
      <c r="N503" s="12">
        <f t="shared" si="23"/>
        <v>6982471</v>
      </c>
    </row>
    <row r="504" spans="1:14" ht="18" customHeight="1" x14ac:dyDescent="0.15">
      <c r="A504" s="827"/>
      <c r="B504" s="27"/>
      <c r="C504" s="28">
        <v>41999</v>
      </c>
      <c r="D504" s="1142" t="s">
        <v>31</v>
      </c>
      <c r="E504" s="108"/>
      <c r="F504" s="22">
        <v>111</v>
      </c>
      <c r="G504" s="53" t="s">
        <v>73</v>
      </c>
      <c r="H504" s="24" t="s">
        <v>341</v>
      </c>
      <c r="I504" s="743"/>
      <c r="J504" s="520"/>
      <c r="K504" s="25">
        <v>20400</v>
      </c>
      <c r="L504" s="18">
        <f t="shared" si="21"/>
        <v>7002871</v>
      </c>
      <c r="M504" s="12">
        <f t="shared" si="22"/>
        <v>20400</v>
      </c>
      <c r="N504" s="12">
        <f t="shared" si="23"/>
        <v>7002871</v>
      </c>
    </row>
    <row r="505" spans="1:14" ht="18" customHeight="1" x14ac:dyDescent="0.15">
      <c r="A505" s="827"/>
      <c r="B505" s="27"/>
      <c r="C505" s="28">
        <v>41999</v>
      </c>
      <c r="D505" s="1142" t="s">
        <v>36</v>
      </c>
      <c r="E505" s="108"/>
      <c r="F505" s="22">
        <v>121</v>
      </c>
      <c r="G505" s="53" t="s">
        <v>73</v>
      </c>
      <c r="H505" s="24" t="s">
        <v>658</v>
      </c>
      <c r="I505" s="743"/>
      <c r="J505" s="520"/>
      <c r="K505" s="25">
        <v>10000</v>
      </c>
      <c r="L505" s="18">
        <f t="shared" si="21"/>
        <v>7012871</v>
      </c>
      <c r="M505" s="12">
        <f t="shared" si="22"/>
        <v>10000</v>
      </c>
      <c r="N505" s="12">
        <f t="shared" si="23"/>
        <v>7012871</v>
      </c>
    </row>
    <row r="506" spans="1:14" ht="18" customHeight="1" x14ac:dyDescent="0.15">
      <c r="A506" s="827"/>
      <c r="B506" s="27"/>
      <c r="C506" s="28">
        <v>41999</v>
      </c>
      <c r="D506" s="1142" t="s">
        <v>320</v>
      </c>
      <c r="E506" s="108"/>
      <c r="F506" s="22">
        <v>141</v>
      </c>
      <c r="G506" s="53" t="s">
        <v>73</v>
      </c>
      <c r="H506" s="24" t="s">
        <v>658</v>
      </c>
      <c r="I506" s="743"/>
      <c r="J506" s="520"/>
      <c r="K506" s="25">
        <v>10000</v>
      </c>
      <c r="L506" s="18">
        <f t="shared" si="21"/>
        <v>7022871</v>
      </c>
      <c r="M506" s="12">
        <f t="shared" si="22"/>
        <v>10000</v>
      </c>
      <c r="N506" s="12">
        <f t="shared" si="23"/>
        <v>7022871</v>
      </c>
    </row>
    <row r="507" spans="1:14" ht="18" customHeight="1" x14ac:dyDescent="0.15">
      <c r="A507" s="827"/>
      <c r="B507" s="27"/>
      <c r="C507" s="28">
        <v>41999</v>
      </c>
      <c r="D507" s="1142" t="s">
        <v>31</v>
      </c>
      <c r="E507" s="108"/>
      <c r="F507" s="22">
        <v>111</v>
      </c>
      <c r="G507" s="53" t="s">
        <v>73</v>
      </c>
      <c r="H507" s="24" t="s">
        <v>342</v>
      </c>
      <c r="I507" s="743"/>
      <c r="J507" s="520"/>
      <c r="K507" s="29">
        <v>49800</v>
      </c>
      <c r="L507" s="18">
        <f t="shared" si="21"/>
        <v>7072671</v>
      </c>
      <c r="M507" s="12">
        <f t="shared" si="22"/>
        <v>49800</v>
      </c>
      <c r="N507" s="12">
        <f t="shared" si="23"/>
        <v>7072671</v>
      </c>
    </row>
    <row r="508" spans="1:14" ht="18" customHeight="1" x14ac:dyDescent="0.15">
      <c r="A508" s="827"/>
      <c r="B508" s="27"/>
      <c r="C508" s="28">
        <v>41999</v>
      </c>
      <c r="D508" s="1142" t="s">
        <v>36</v>
      </c>
      <c r="E508" s="108"/>
      <c r="F508" s="22">
        <v>121</v>
      </c>
      <c r="G508" s="53" t="s">
        <v>73</v>
      </c>
      <c r="H508" s="24" t="s">
        <v>659</v>
      </c>
      <c r="I508" s="743"/>
      <c r="J508" s="520"/>
      <c r="K508" s="25">
        <v>10000</v>
      </c>
      <c r="L508" s="18">
        <f t="shared" si="21"/>
        <v>7082671</v>
      </c>
      <c r="M508" s="12">
        <f t="shared" si="22"/>
        <v>10000</v>
      </c>
      <c r="N508" s="12">
        <f t="shared" si="23"/>
        <v>7082671</v>
      </c>
    </row>
    <row r="509" spans="1:14" ht="18" customHeight="1" x14ac:dyDescent="0.15">
      <c r="A509" s="827"/>
      <c r="B509" s="27"/>
      <c r="C509" s="28">
        <v>41999</v>
      </c>
      <c r="D509" s="1142" t="s">
        <v>320</v>
      </c>
      <c r="E509" s="108"/>
      <c r="F509" s="22">
        <v>141</v>
      </c>
      <c r="G509" s="53" t="s">
        <v>73</v>
      </c>
      <c r="H509" s="24" t="s">
        <v>659</v>
      </c>
      <c r="I509" s="743"/>
      <c r="J509" s="520"/>
      <c r="K509" s="25">
        <v>10000</v>
      </c>
      <c r="L509" s="18">
        <f t="shared" si="21"/>
        <v>7092671</v>
      </c>
      <c r="M509" s="12">
        <f t="shared" si="22"/>
        <v>10000</v>
      </c>
      <c r="N509" s="12">
        <f t="shared" si="23"/>
        <v>7092671</v>
      </c>
    </row>
    <row r="510" spans="1:14" ht="18" customHeight="1" x14ac:dyDescent="0.15">
      <c r="A510" s="827"/>
      <c r="B510" s="27"/>
      <c r="C510" s="28">
        <v>41999</v>
      </c>
      <c r="D510" s="1142" t="s">
        <v>31</v>
      </c>
      <c r="E510" s="108"/>
      <c r="F510" s="22">
        <v>111</v>
      </c>
      <c r="G510" s="53" t="s">
        <v>73</v>
      </c>
      <c r="H510" s="24" t="s">
        <v>343</v>
      </c>
      <c r="I510" s="743"/>
      <c r="J510" s="520"/>
      <c r="K510" s="25">
        <v>36600</v>
      </c>
      <c r="L510" s="18">
        <f t="shared" si="21"/>
        <v>7129271</v>
      </c>
      <c r="M510" s="12">
        <f t="shared" si="22"/>
        <v>36600</v>
      </c>
      <c r="N510" s="12">
        <f t="shared" si="23"/>
        <v>7129271</v>
      </c>
    </row>
    <row r="511" spans="1:14" ht="18" customHeight="1" x14ac:dyDescent="0.15">
      <c r="A511" s="827"/>
      <c r="B511" s="27"/>
      <c r="C511" s="28">
        <v>41999</v>
      </c>
      <c r="D511" s="1142" t="s">
        <v>36</v>
      </c>
      <c r="E511" s="108"/>
      <c r="F511" s="22">
        <v>121</v>
      </c>
      <c r="G511" s="53" t="s">
        <v>73</v>
      </c>
      <c r="H511" s="24" t="s">
        <v>660</v>
      </c>
      <c r="I511" s="743"/>
      <c r="J511" s="520"/>
      <c r="K511" s="25">
        <v>10000</v>
      </c>
      <c r="L511" s="18">
        <f t="shared" si="21"/>
        <v>7139271</v>
      </c>
      <c r="M511" s="12">
        <f t="shared" si="22"/>
        <v>10000</v>
      </c>
      <c r="N511" s="12">
        <f t="shared" si="23"/>
        <v>7139271</v>
      </c>
    </row>
    <row r="512" spans="1:14" ht="18" customHeight="1" x14ac:dyDescent="0.15">
      <c r="A512" s="827"/>
      <c r="B512" s="27"/>
      <c r="C512" s="28">
        <v>41999</v>
      </c>
      <c r="D512" s="1142" t="s">
        <v>320</v>
      </c>
      <c r="E512" s="108"/>
      <c r="F512" s="22">
        <v>141</v>
      </c>
      <c r="G512" s="53" t="s">
        <v>73</v>
      </c>
      <c r="H512" s="24" t="s">
        <v>660</v>
      </c>
      <c r="I512" s="743"/>
      <c r="J512" s="520"/>
      <c r="K512" s="25">
        <v>30000</v>
      </c>
      <c r="L512" s="18">
        <f t="shared" si="21"/>
        <v>7169271</v>
      </c>
      <c r="M512" s="12">
        <f t="shared" si="22"/>
        <v>30000</v>
      </c>
      <c r="N512" s="12">
        <f t="shared" si="23"/>
        <v>7169271</v>
      </c>
    </row>
    <row r="513" spans="1:14" ht="18" customHeight="1" x14ac:dyDescent="0.15">
      <c r="A513" s="827"/>
      <c r="B513" s="27"/>
      <c r="C513" s="28">
        <v>41999</v>
      </c>
      <c r="D513" s="1142" t="s">
        <v>31</v>
      </c>
      <c r="E513" s="108"/>
      <c r="F513" s="22">
        <v>111</v>
      </c>
      <c r="G513" s="53" t="s">
        <v>73</v>
      </c>
      <c r="H513" s="24" t="s">
        <v>344</v>
      </c>
      <c r="I513" s="743"/>
      <c r="J513" s="520"/>
      <c r="K513" s="25">
        <v>50400</v>
      </c>
      <c r="L513" s="18">
        <f t="shared" si="21"/>
        <v>7219671</v>
      </c>
      <c r="M513" s="12">
        <f t="shared" si="22"/>
        <v>50400</v>
      </c>
      <c r="N513" s="12">
        <f t="shared" si="23"/>
        <v>7219671</v>
      </c>
    </row>
    <row r="514" spans="1:14" ht="18" customHeight="1" x14ac:dyDescent="0.15">
      <c r="A514" s="827"/>
      <c r="B514" s="27"/>
      <c r="C514" s="28">
        <v>41999</v>
      </c>
      <c r="D514" s="1142" t="s">
        <v>36</v>
      </c>
      <c r="E514" s="108"/>
      <c r="F514" s="22">
        <v>121</v>
      </c>
      <c r="G514" s="53" t="s">
        <v>73</v>
      </c>
      <c r="H514" s="24" t="s">
        <v>661</v>
      </c>
      <c r="I514" s="743"/>
      <c r="J514" s="520"/>
      <c r="K514" s="25">
        <v>10000</v>
      </c>
      <c r="L514" s="18">
        <f t="shared" si="21"/>
        <v>7229671</v>
      </c>
      <c r="M514" s="12">
        <f t="shared" si="22"/>
        <v>10000</v>
      </c>
      <c r="N514" s="12">
        <f t="shared" si="23"/>
        <v>7229671</v>
      </c>
    </row>
    <row r="515" spans="1:14" ht="18" customHeight="1" x14ac:dyDescent="0.15">
      <c r="A515" s="827"/>
      <c r="B515" s="27"/>
      <c r="C515" s="28">
        <v>41999</v>
      </c>
      <c r="D515" s="1142" t="s">
        <v>320</v>
      </c>
      <c r="E515" s="108"/>
      <c r="F515" s="22">
        <v>141</v>
      </c>
      <c r="G515" s="53" t="s">
        <v>73</v>
      </c>
      <c r="H515" s="24" t="s">
        <v>661</v>
      </c>
      <c r="I515" s="743"/>
      <c r="J515" s="520"/>
      <c r="K515" s="25">
        <v>30000</v>
      </c>
      <c r="L515" s="18">
        <f t="shared" si="21"/>
        <v>7259671</v>
      </c>
      <c r="M515" s="12">
        <f t="shared" si="22"/>
        <v>30000</v>
      </c>
      <c r="N515" s="12">
        <f t="shared" si="23"/>
        <v>7259671</v>
      </c>
    </row>
    <row r="516" spans="1:14" ht="18" customHeight="1" x14ac:dyDescent="0.15">
      <c r="A516" s="827"/>
      <c r="B516" s="27"/>
      <c r="C516" s="28">
        <v>41999</v>
      </c>
      <c r="D516" s="1142" t="s">
        <v>31</v>
      </c>
      <c r="E516" s="108"/>
      <c r="F516" s="22">
        <v>111</v>
      </c>
      <c r="G516" s="53" t="s">
        <v>73</v>
      </c>
      <c r="H516" s="24" t="s">
        <v>345</v>
      </c>
      <c r="I516" s="743"/>
      <c r="J516" s="520"/>
      <c r="K516" s="25">
        <v>38400</v>
      </c>
      <c r="L516" s="18">
        <f t="shared" si="21"/>
        <v>7298071</v>
      </c>
      <c r="M516" s="12">
        <f t="shared" si="22"/>
        <v>38400</v>
      </c>
      <c r="N516" s="12">
        <f t="shared" si="23"/>
        <v>7298071</v>
      </c>
    </row>
    <row r="517" spans="1:14" ht="18" customHeight="1" x14ac:dyDescent="0.15">
      <c r="A517" s="827"/>
      <c r="B517" s="27"/>
      <c r="C517" s="28">
        <v>41999</v>
      </c>
      <c r="D517" s="1142" t="s">
        <v>36</v>
      </c>
      <c r="E517" s="108"/>
      <c r="F517" s="22">
        <v>121</v>
      </c>
      <c r="G517" s="53" t="s">
        <v>73</v>
      </c>
      <c r="H517" s="24" t="s">
        <v>662</v>
      </c>
      <c r="I517" s="743"/>
      <c r="J517" s="520"/>
      <c r="K517" s="25">
        <v>10000</v>
      </c>
      <c r="L517" s="18">
        <f t="shared" si="21"/>
        <v>7308071</v>
      </c>
      <c r="M517" s="12">
        <f t="shared" si="22"/>
        <v>10000</v>
      </c>
      <c r="N517" s="12">
        <f t="shared" si="23"/>
        <v>7308071</v>
      </c>
    </row>
    <row r="518" spans="1:14" ht="18" customHeight="1" x14ac:dyDescent="0.15">
      <c r="A518" s="827"/>
      <c r="B518" s="27"/>
      <c r="C518" s="28">
        <v>41999</v>
      </c>
      <c r="D518" s="1142" t="s">
        <v>320</v>
      </c>
      <c r="E518" s="108"/>
      <c r="F518" s="22">
        <v>141</v>
      </c>
      <c r="G518" s="53" t="s">
        <v>73</v>
      </c>
      <c r="H518" s="24" t="s">
        <v>662</v>
      </c>
      <c r="I518" s="743"/>
      <c r="J518" s="520"/>
      <c r="K518" s="25">
        <v>50000</v>
      </c>
      <c r="L518" s="18">
        <f t="shared" si="21"/>
        <v>7358071</v>
      </c>
      <c r="M518" s="12">
        <f t="shared" si="22"/>
        <v>50000</v>
      </c>
      <c r="N518" s="12">
        <f t="shared" si="23"/>
        <v>7358071</v>
      </c>
    </row>
    <row r="519" spans="1:14" ht="18" customHeight="1" x14ac:dyDescent="0.15">
      <c r="A519" s="827"/>
      <c r="B519" s="27"/>
      <c r="C519" s="28">
        <v>41999</v>
      </c>
      <c r="D519" s="1142" t="s">
        <v>31</v>
      </c>
      <c r="E519" s="108"/>
      <c r="F519" s="22">
        <v>111</v>
      </c>
      <c r="G519" s="53" t="s">
        <v>73</v>
      </c>
      <c r="H519" s="24" t="s">
        <v>346</v>
      </c>
      <c r="I519" s="743"/>
      <c r="J519" s="520"/>
      <c r="K519" s="25">
        <v>19200</v>
      </c>
      <c r="L519" s="18">
        <f t="shared" si="21"/>
        <v>7377271</v>
      </c>
      <c r="M519" s="12">
        <f t="shared" si="22"/>
        <v>19200</v>
      </c>
      <c r="N519" s="12">
        <f t="shared" si="23"/>
        <v>7377271</v>
      </c>
    </row>
    <row r="520" spans="1:14" ht="18" customHeight="1" x14ac:dyDescent="0.15">
      <c r="A520" s="827"/>
      <c r="B520" s="27"/>
      <c r="C520" s="28">
        <v>41999</v>
      </c>
      <c r="D520" s="1142" t="s">
        <v>36</v>
      </c>
      <c r="E520" s="108"/>
      <c r="F520" s="22">
        <v>121</v>
      </c>
      <c r="G520" s="53" t="s">
        <v>73</v>
      </c>
      <c r="H520" s="24" t="s">
        <v>346</v>
      </c>
      <c r="I520" s="743"/>
      <c r="J520" s="520"/>
      <c r="K520" s="25">
        <v>10000</v>
      </c>
      <c r="L520" s="18">
        <f t="shared" si="21"/>
        <v>7387271</v>
      </c>
      <c r="M520" s="12">
        <f t="shared" si="22"/>
        <v>10000</v>
      </c>
      <c r="N520" s="12">
        <f t="shared" si="23"/>
        <v>7387271</v>
      </c>
    </row>
    <row r="521" spans="1:14" ht="18" customHeight="1" x14ac:dyDescent="0.15">
      <c r="A521" s="827"/>
      <c r="B521" s="27"/>
      <c r="C521" s="28">
        <v>41999</v>
      </c>
      <c r="D521" s="1142" t="s">
        <v>347</v>
      </c>
      <c r="E521" s="108"/>
      <c r="F521" s="22">
        <v>141</v>
      </c>
      <c r="G521" s="53" t="s">
        <v>73</v>
      </c>
      <c r="H521" s="24" t="s">
        <v>346</v>
      </c>
      <c r="I521" s="749"/>
      <c r="J521" s="520"/>
      <c r="K521" s="25">
        <v>10000</v>
      </c>
      <c r="L521" s="18">
        <f t="shared" ref="L521:L584" si="24">IF(C521="","",N521)</f>
        <v>7397271</v>
      </c>
      <c r="M521" s="12">
        <f t="shared" si="22"/>
        <v>10000</v>
      </c>
      <c r="N521" s="12">
        <f t="shared" si="23"/>
        <v>7397271</v>
      </c>
    </row>
    <row r="522" spans="1:14" ht="18" customHeight="1" x14ac:dyDescent="0.15">
      <c r="A522" s="827"/>
      <c r="B522" s="27"/>
      <c r="C522" s="28">
        <v>41997</v>
      </c>
      <c r="D522" s="1142" t="s">
        <v>31</v>
      </c>
      <c r="E522" s="108"/>
      <c r="F522" s="22">
        <v>111</v>
      </c>
      <c r="G522" s="53" t="s">
        <v>348</v>
      </c>
      <c r="H522" s="24" t="s">
        <v>349</v>
      </c>
      <c r="I522" s="743"/>
      <c r="J522" s="520"/>
      <c r="K522" s="25">
        <v>2400</v>
      </c>
      <c r="L522" s="18">
        <f t="shared" si="24"/>
        <v>7399671</v>
      </c>
      <c r="M522" s="12">
        <f t="shared" ref="M522:M585" si="25">K522-J522</f>
        <v>2400</v>
      </c>
      <c r="N522" s="12">
        <f t="shared" ref="N522:N586" si="26">N521+M522</f>
        <v>7399671</v>
      </c>
    </row>
    <row r="523" spans="1:14" ht="18" customHeight="1" x14ac:dyDescent="0.15">
      <c r="A523" s="827"/>
      <c r="B523" s="27"/>
      <c r="C523" s="28">
        <v>41997</v>
      </c>
      <c r="D523" s="1142" t="s">
        <v>36</v>
      </c>
      <c r="E523" s="108"/>
      <c r="F523" s="22">
        <v>121</v>
      </c>
      <c r="G523" s="53" t="s">
        <v>348</v>
      </c>
      <c r="H523" s="24" t="s">
        <v>349</v>
      </c>
      <c r="I523" s="743"/>
      <c r="J523" s="520"/>
      <c r="K523" s="25">
        <v>10000</v>
      </c>
      <c r="L523" s="18">
        <f t="shared" si="24"/>
        <v>7409671</v>
      </c>
      <c r="M523" s="12">
        <f t="shared" si="25"/>
        <v>10000</v>
      </c>
      <c r="N523" s="12">
        <f t="shared" si="26"/>
        <v>7409671</v>
      </c>
    </row>
    <row r="524" spans="1:14" ht="18" customHeight="1" thickBot="1" x14ac:dyDescent="0.2">
      <c r="A524" s="831"/>
      <c r="B524" s="31" t="s">
        <v>350</v>
      </c>
      <c r="C524" s="46">
        <v>41997</v>
      </c>
      <c r="D524" s="1147" t="s">
        <v>320</v>
      </c>
      <c r="E524" s="717"/>
      <c r="F524" s="47">
        <v>141</v>
      </c>
      <c r="G524" s="50" t="s">
        <v>348</v>
      </c>
      <c r="H524" s="49" t="s">
        <v>349</v>
      </c>
      <c r="I524" s="748"/>
      <c r="J524" s="523"/>
      <c r="K524" s="50">
        <v>10000</v>
      </c>
      <c r="L524" s="50">
        <f t="shared" si="24"/>
        <v>7419671</v>
      </c>
      <c r="M524" s="12">
        <f t="shared" si="25"/>
        <v>10000</v>
      </c>
      <c r="N524" s="12">
        <f t="shared" si="26"/>
        <v>7419671</v>
      </c>
    </row>
    <row r="525" spans="1:14" ht="18" customHeight="1" thickTop="1" x14ac:dyDescent="0.15">
      <c r="A525" s="829"/>
      <c r="B525" s="37" t="s">
        <v>351</v>
      </c>
      <c r="C525" s="38">
        <v>42026</v>
      </c>
      <c r="D525" s="1148" t="s">
        <v>141</v>
      </c>
      <c r="E525" s="713"/>
      <c r="F525" s="15">
        <v>132</v>
      </c>
      <c r="G525" s="56" t="s">
        <v>69</v>
      </c>
      <c r="H525" s="17" t="s">
        <v>305</v>
      </c>
      <c r="I525" s="750" t="s">
        <v>352</v>
      </c>
      <c r="J525" s="519"/>
      <c r="K525" s="18">
        <v>90000</v>
      </c>
      <c r="L525" s="18">
        <f t="shared" si="24"/>
        <v>7509671</v>
      </c>
      <c r="M525" s="12">
        <f t="shared" si="25"/>
        <v>90000</v>
      </c>
      <c r="N525" s="12">
        <f t="shared" si="26"/>
        <v>7509671</v>
      </c>
    </row>
    <row r="526" spans="1:14" ht="18" customHeight="1" x14ac:dyDescent="0.15">
      <c r="A526" s="827"/>
      <c r="B526" s="27"/>
      <c r="C526" s="28">
        <v>42037</v>
      </c>
      <c r="D526" s="1142" t="s">
        <v>31</v>
      </c>
      <c r="E526" s="108"/>
      <c r="F526" s="22">
        <v>112</v>
      </c>
      <c r="G526" s="53" t="s">
        <v>348</v>
      </c>
      <c r="H526" s="24" t="s">
        <v>353</v>
      </c>
      <c r="I526" s="749" t="s">
        <v>352</v>
      </c>
      <c r="J526" s="520"/>
      <c r="K526" s="25">
        <v>3200</v>
      </c>
      <c r="L526" s="18">
        <f t="shared" si="24"/>
        <v>7512871</v>
      </c>
      <c r="M526" s="12">
        <f t="shared" si="25"/>
        <v>3200</v>
      </c>
      <c r="N526" s="12">
        <f t="shared" si="26"/>
        <v>7512871</v>
      </c>
    </row>
    <row r="527" spans="1:14" ht="18" customHeight="1" x14ac:dyDescent="0.15">
      <c r="A527" s="827"/>
      <c r="B527" s="27"/>
      <c r="C527" s="28">
        <v>42037</v>
      </c>
      <c r="D527" s="1142" t="s">
        <v>36</v>
      </c>
      <c r="E527" s="108"/>
      <c r="F527" s="22">
        <v>122</v>
      </c>
      <c r="G527" s="53" t="s">
        <v>348</v>
      </c>
      <c r="H527" s="24" t="s">
        <v>353</v>
      </c>
      <c r="I527" s="749" t="s">
        <v>354</v>
      </c>
      <c r="J527" s="520"/>
      <c r="K527" s="25">
        <v>10000</v>
      </c>
      <c r="L527" s="18">
        <f t="shared" si="24"/>
        <v>7522871</v>
      </c>
      <c r="M527" s="12">
        <f t="shared" si="25"/>
        <v>10000</v>
      </c>
      <c r="N527" s="12">
        <f t="shared" si="26"/>
        <v>7522871</v>
      </c>
    </row>
    <row r="528" spans="1:14" ht="18" customHeight="1" x14ac:dyDescent="0.15">
      <c r="A528" s="827"/>
      <c r="B528" s="27"/>
      <c r="C528" s="28">
        <v>42037</v>
      </c>
      <c r="D528" s="1142" t="s">
        <v>320</v>
      </c>
      <c r="E528" s="108"/>
      <c r="F528" s="22">
        <v>141</v>
      </c>
      <c r="G528" s="53" t="s">
        <v>348</v>
      </c>
      <c r="H528" s="24" t="s">
        <v>353</v>
      </c>
      <c r="I528" s="749" t="s">
        <v>354</v>
      </c>
      <c r="J528" s="520"/>
      <c r="K528" s="25">
        <v>10000</v>
      </c>
      <c r="L528" s="18">
        <f t="shared" si="24"/>
        <v>7532871</v>
      </c>
      <c r="M528" s="12">
        <f t="shared" si="25"/>
        <v>10000</v>
      </c>
      <c r="N528" s="12">
        <f t="shared" si="26"/>
        <v>7532871</v>
      </c>
    </row>
    <row r="529" spans="1:14" ht="18" customHeight="1" x14ac:dyDescent="0.15">
      <c r="A529" s="827"/>
      <c r="B529" s="27"/>
      <c r="C529" s="28">
        <v>42044</v>
      </c>
      <c r="D529" s="1142" t="s">
        <v>31</v>
      </c>
      <c r="E529" s="108"/>
      <c r="F529" s="22">
        <v>112</v>
      </c>
      <c r="G529" s="53" t="s">
        <v>148</v>
      </c>
      <c r="H529" s="24" t="s">
        <v>355</v>
      </c>
      <c r="I529" s="749" t="s">
        <v>352</v>
      </c>
      <c r="J529" s="520"/>
      <c r="K529" s="25">
        <v>2400</v>
      </c>
      <c r="L529" s="18">
        <f t="shared" si="24"/>
        <v>7535271</v>
      </c>
      <c r="M529" s="12">
        <f t="shared" si="25"/>
        <v>2400</v>
      </c>
      <c r="N529" s="12">
        <f t="shared" si="26"/>
        <v>7535271</v>
      </c>
    </row>
    <row r="530" spans="1:14" ht="18" customHeight="1" x14ac:dyDescent="0.15">
      <c r="A530" s="827"/>
      <c r="B530" s="27"/>
      <c r="C530" s="28">
        <v>42044</v>
      </c>
      <c r="D530" s="1142" t="s">
        <v>36</v>
      </c>
      <c r="E530" s="108"/>
      <c r="F530" s="22">
        <v>122</v>
      </c>
      <c r="G530" s="53" t="s">
        <v>28</v>
      </c>
      <c r="H530" s="24" t="s">
        <v>355</v>
      </c>
      <c r="I530" s="749" t="s">
        <v>354</v>
      </c>
      <c r="J530" s="520"/>
      <c r="K530" s="25">
        <v>10000</v>
      </c>
      <c r="L530" s="18">
        <f t="shared" si="24"/>
        <v>7545271</v>
      </c>
      <c r="M530" s="12">
        <f t="shared" si="25"/>
        <v>10000</v>
      </c>
      <c r="N530" s="12">
        <f t="shared" si="26"/>
        <v>7545271</v>
      </c>
    </row>
    <row r="531" spans="1:14" ht="18" customHeight="1" x14ac:dyDescent="0.15">
      <c r="A531" s="827"/>
      <c r="B531" s="27"/>
      <c r="C531" s="28">
        <v>42044</v>
      </c>
      <c r="D531" s="1142" t="s">
        <v>320</v>
      </c>
      <c r="E531" s="108"/>
      <c r="F531" s="22">
        <v>141</v>
      </c>
      <c r="G531" s="53" t="s">
        <v>28</v>
      </c>
      <c r="H531" s="24" t="s">
        <v>355</v>
      </c>
      <c r="I531" s="749" t="s">
        <v>354</v>
      </c>
      <c r="J531" s="520"/>
      <c r="K531" s="25">
        <v>10000</v>
      </c>
      <c r="L531" s="18">
        <f t="shared" si="24"/>
        <v>7555271</v>
      </c>
      <c r="M531" s="12">
        <f t="shared" si="25"/>
        <v>10000</v>
      </c>
      <c r="N531" s="12">
        <f t="shared" si="26"/>
        <v>7555271</v>
      </c>
    </row>
    <row r="532" spans="1:14" ht="18" customHeight="1" x14ac:dyDescent="0.15">
      <c r="A532" s="827"/>
      <c r="B532" s="27"/>
      <c r="C532" s="28">
        <v>42051</v>
      </c>
      <c r="D532" s="1142" t="s">
        <v>15</v>
      </c>
      <c r="E532" s="108"/>
      <c r="F532" s="22">
        <v>161</v>
      </c>
      <c r="G532" s="23" t="s">
        <v>16</v>
      </c>
      <c r="H532" s="24" t="s">
        <v>17</v>
      </c>
      <c r="I532" s="743"/>
      <c r="J532" s="520"/>
      <c r="K532" s="29">
        <v>696</v>
      </c>
      <c r="L532" s="18">
        <f t="shared" si="24"/>
        <v>7555967</v>
      </c>
      <c r="M532" s="12">
        <f t="shared" si="25"/>
        <v>696</v>
      </c>
      <c r="N532" s="12">
        <f t="shared" si="26"/>
        <v>7555967</v>
      </c>
    </row>
    <row r="533" spans="1:14" ht="18" customHeight="1" x14ac:dyDescent="0.15">
      <c r="A533" s="827"/>
      <c r="B533" s="27"/>
      <c r="C533" s="28">
        <v>42051</v>
      </c>
      <c r="D533" s="1142" t="s">
        <v>31</v>
      </c>
      <c r="E533" s="108"/>
      <c r="F533" s="22">
        <v>111</v>
      </c>
      <c r="G533" s="53" t="s">
        <v>100</v>
      </c>
      <c r="H533" s="24" t="s">
        <v>356</v>
      </c>
      <c r="I533" s="749"/>
      <c r="J533" s="520"/>
      <c r="K533" s="25">
        <v>11200</v>
      </c>
      <c r="L533" s="18">
        <f t="shared" si="24"/>
        <v>7567167</v>
      </c>
      <c r="M533" s="12">
        <f t="shared" si="25"/>
        <v>11200</v>
      </c>
      <c r="N533" s="12">
        <f t="shared" si="26"/>
        <v>7567167</v>
      </c>
    </row>
    <row r="534" spans="1:14" ht="18" customHeight="1" x14ac:dyDescent="0.15">
      <c r="A534" s="827"/>
      <c r="B534" s="27"/>
      <c r="C534" s="28">
        <v>42051</v>
      </c>
      <c r="D534" s="1142" t="s">
        <v>36</v>
      </c>
      <c r="E534" s="108"/>
      <c r="F534" s="22">
        <v>121</v>
      </c>
      <c r="G534" s="53" t="s">
        <v>32</v>
      </c>
      <c r="H534" s="24" t="s">
        <v>663</v>
      </c>
      <c r="I534" s="743"/>
      <c r="J534" s="520"/>
      <c r="K534" s="25">
        <v>10000</v>
      </c>
      <c r="L534" s="18">
        <f t="shared" si="24"/>
        <v>7577167</v>
      </c>
      <c r="M534" s="12">
        <f t="shared" si="25"/>
        <v>10000</v>
      </c>
      <c r="N534" s="12">
        <f t="shared" si="26"/>
        <v>7577167</v>
      </c>
    </row>
    <row r="535" spans="1:14" ht="18" customHeight="1" x14ac:dyDescent="0.15">
      <c r="A535" s="827"/>
      <c r="B535" s="27"/>
      <c r="C535" s="28">
        <v>42051</v>
      </c>
      <c r="D535" s="1142" t="s">
        <v>320</v>
      </c>
      <c r="E535" s="108"/>
      <c r="F535" s="22">
        <v>141</v>
      </c>
      <c r="G535" s="53" t="s">
        <v>32</v>
      </c>
      <c r="H535" s="24" t="s">
        <v>663</v>
      </c>
      <c r="I535" s="743"/>
      <c r="J535" s="520"/>
      <c r="K535" s="25">
        <v>30000</v>
      </c>
      <c r="L535" s="18">
        <f t="shared" si="24"/>
        <v>7607167</v>
      </c>
      <c r="M535" s="12">
        <f t="shared" si="25"/>
        <v>30000</v>
      </c>
      <c r="N535" s="12">
        <f t="shared" si="26"/>
        <v>7607167</v>
      </c>
    </row>
    <row r="536" spans="1:14" ht="18" customHeight="1" x14ac:dyDescent="0.15">
      <c r="A536" s="827"/>
      <c r="B536" s="27"/>
      <c r="C536" s="28">
        <v>42065</v>
      </c>
      <c r="D536" s="1142" t="s">
        <v>141</v>
      </c>
      <c r="E536" s="108"/>
      <c r="F536" s="22">
        <v>132</v>
      </c>
      <c r="G536" s="53" t="s">
        <v>103</v>
      </c>
      <c r="H536" s="24" t="s">
        <v>305</v>
      </c>
      <c r="I536" s="749" t="s">
        <v>352</v>
      </c>
      <c r="J536" s="520"/>
      <c r="K536" s="25">
        <v>40000</v>
      </c>
      <c r="L536" s="18">
        <f t="shared" si="24"/>
        <v>7647167</v>
      </c>
      <c r="M536" s="12">
        <f t="shared" si="25"/>
        <v>40000</v>
      </c>
      <c r="N536" s="12">
        <f t="shared" si="26"/>
        <v>7647167</v>
      </c>
    </row>
    <row r="537" spans="1:14" ht="18" customHeight="1" x14ac:dyDescent="0.15">
      <c r="A537" s="827"/>
      <c r="B537" s="27"/>
      <c r="C537" s="28">
        <v>42065</v>
      </c>
      <c r="D537" s="1142" t="s">
        <v>31</v>
      </c>
      <c r="E537" s="108"/>
      <c r="F537" s="22">
        <v>112</v>
      </c>
      <c r="G537" s="53" t="s">
        <v>103</v>
      </c>
      <c r="H537" s="24" t="s">
        <v>357</v>
      </c>
      <c r="I537" s="749" t="s">
        <v>352</v>
      </c>
      <c r="J537" s="520"/>
      <c r="K537" s="25">
        <v>29800</v>
      </c>
      <c r="L537" s="18">
        <f t="shared" si="24"/>
        <v>7676967</v>
      </c>
      <c r="M537" s="12">
        <f t="shared" si="25"/>
        <v>29800</v>
      </c>
      <c r="N537" s="12">
        <f t="shared" si="26"/>
        <v>7676967</v>
      </c>
    </row>
    <row r="538" spans="1:14" ht="18" customHeight="1" x14ac:dyDescent="0.15">
      <c r="A538" s="827"/>
      <c r="B538" s="27"/>
      <c r="C538" s="28">
        <v>42065</v>
      </c>
      <c r="D538" s="1142" t="s">
        <v>36</v>
      </c>
      <c r="E538" s="108"/>
      <c r="F538" s="22">
        <v>122</v>
      </c>
      <c r="G538" s="53" t="s">
        <v>103</v>
      </c>
      <c r="H538" s="24" t="s">
        <v>664</v>
      </c>
      <c r="I538" s="749" t="s">
        <v>354</v>
      </c>
      <c r="J538" s="520"/>
      <c r="K538" s="25">
        <v>10000</v>
      </c>
      <c r="L538" s="18">
        <f t="shared" si="24"/>
        <v>7686967</v>
      </c>
      <c r="M538" s="12">
        <f t="shared" si="25"/>
        <v>10000</v>
      </c>
      <c r="N538" s="12">
        <f t="shared" si="26"/>
        <v>7686967</v>
      </c>
    </row>
    <row r="539" spans="1:14" ht="18" customHeight="1" x14ac:dyDescent="0.15">
      <c r="A539" s="827"/>
      <c r="B539" s="27"/>
      <c r="C539" s="28">
        <v>42065</v>
      </c>
      <c r="D539" s="1142" t="s">
        <v>320</v>
      </c>
      <c r="E539" s="108"/>
      <c r="F539" s="22">
        <v>141</v>
      </c>
      <c r="G539" s="53" t="s">
        <v>103</v>
      </c>
      <c r="H539" s="24" t="s">
        <v>664</v>
      </c>
      <c r="I539" s="749" t="s">
        <v>354</v>
      </c>
      <c r="J539" s="520"/>
      <c r="K539" s="25">
        <v>10000</v>
      </c>
      <c r="L539" s="18">
        <f t="shared" si="24"/>
        <v>7696967</v>
      </c>
      <c r="M539" s="12">
        <f t="shared" si="25"/>
        <v>10000</v>
      </c>
      <c r="N539" s="12">
        <f t="shared" si="26"/>
        <v>7696967</v>
      </c>
    </row>
    <row r="540" spans="1:14" ht="18" customHeight="1" x14ac:dyDescent="0.15">
      <c r="A540" s="827"/>
      <c r="B540" s="27"/>
      <c r="C540" s="28">
        <v>42072</v>
      </c>
      <c r="D540" s="1141" t="s">
        <v>3</v>
      </c>
      <c r="E540" s="108"/>
      <c r="F540" s="22">
        <v>211</v>
      </c>
      <c r="G540" s="23" t="s">
        <v>255</v>
      </c>
      <c r="H540" s="24" t="s">
        <v>358</v>
      </c>
      <c r="I540" s="743"/>
      <c r="J540" s="520">
        <v>300000</v>
      </c>
      <c r="K540" s="25"/>
      <c r="L540" s="18">
        <f t="shared" si="24"/>
        <v>7396967</v>
      </c>
      <c r="M540" s="12">
        <f t="shared" si="25"/>
        <v>-300000</v>
      </c>
      <c r="N540" s="12">
        <f t="shared" si="26"/>
        <v>7396967</v>
      </c>
    </row>
    <row r="541" spans="1:14" ht="18" customHeight="1" x14ac:dyDescent="0.15">
      <c r="A541" s="827"/>
      <c r="B541" s="27"/>
      <c r="C541" s="28">
        <v>42079</v>
      </c>
      <c r="D541" s="1142" t="s">
        <v>62</v>
      </c>
      <c r="E541" s="108"/>
      <c r="F541" s="22">
        <v>151</v>
      </c>
      <c r="G541" s="53" t="s">
        <v>69</v>
      </c>
      <c r="H541" s="24" t="s">
        <v>323</v>
      </c>
      <c r="I541" s="749" t="s">
        <v>48</v>
      </c>
      <c r="J541" s="520"/>
      <c r="K541" s="25">
        <v>390000</v>
      </c>
      <c r="L541" s="18">
        <f t="shared" si="24"/>
        <v>7786967</v>
      </c>
      <c r="M541" s="12">
        <f t="shared" si="25"/>
        <v>390000</v>
      </c>
      <c r="N541" s="12">
        <f t="shared" si="26"/>
        <v>7786967</v>
      </c>
    </row>
    <row r="542" spans="1:14" ht="18" customHeight="1" x14ac:dyDescent="0.15">
      <c r="A542" s="827"/>
      <c r="B542" s="27"/>
      <c r="C542" s="28">
        <v>42089</v>
      </c>
      <c r="D542" s="1142" t="s">
        <v>31</v>
      </c>
      <c r="E542" s="108"/>
      <c r="F542" s="22">
        <v>112</v>
      </c>
      <c r="G542" s="53" t="s">
        <v>100</v>
      </c>
      <c r="H542" s="24" t="s">
        <v>359</v>
      </c>
      <c r="I542" s="749" t="s">
        <v>352</v>
      </c>
      <c r="J542" s="520"/>
      <c r="K542" s="25">
        <v>2800</v>
      </c>
      <c r="L542" s="18">
        <f t="shared" si="24"/>
        <v>7789767</v>
      </c>
      <c r="M542" s="12">
        <f t="shared" si="25"/>
        <v>2800</v>
      </c>
      <c r="N542" s="12">
        <f t="shared" si="26"/>
        <v>7789767</v>
      </c>
    </row>
    <row r="543" spans="1:14" ht="18" customHeight="1" x14ac:dyDescent="0.15">
      <c r="A543" s="827"/>
      <c r="B543" s="27"/>
      <c r="C543" s="28">
        <v>42089</v>
      </c>
      <c r="D543" s="1142" t="s">
        <v>36</v>
      </c>
      <c r="E543" s="108"/>
      <c r="F543" s="22">
        <v>122</v>
      </c>
      <c r="G543" s="53" t="s">
        <v>32</v>
      </c>
      <c r="H543" s="24" t="s">
        <v>665</v>
      </c>
      <c r="I543" s="749" t="s">
        <v>354</v>
      </c>
      <c r="J543" s="520"/>
      <c r="K543" s="25">
        <v>10000</v>
      </c>
      <c r="L543" s="18">
        <f t="shared" si="24"/>
        <v>7799767</v>
      </c>
      <c r="M543" s="12">
        <f t="shared" si="25"/>
        <v>10000</v>
      </c>
      <c r="N543" s="12">
        <f t="shared" si="26"/>
        <v>7799767</v>
      </c>
    </row>
    <row r="544" spans="1:14" ht="18" customHeight="1" x14ac:dyDescent="0.15">
      <c r="A544" s="827"/>
      <c r="B544" s="27"/>
      <c r="C544" s="28">
        <v>42089</v>
      </c>
      <c r="D544" s="1142" t="s">
        <v>320</v>
      </c>
      <c r="E544" s="108"/>
      <c r="F544" s="22">
        <v>141</v>
      </c>
      <c r="G544" s="53" t="s">
        <v>32</v>
      </c>
      <c r="H544" s="24" t="s">
        <v>665</v>
      </c>
      <c r="I544" s="749" t="s">
        <v>354</v>
      </c>
      <c r="J544" s="520"/>
      <c r="K544" s="25">
        <v>30000</v>
      </c>
      <c r="L544" s="18">
        <f t="shared" si="24"/>
        <v>7829767</v>
      </c>
      <c r="M544" s="12">
        <f t="shared" si="25"/>
        <v>30000</v>
      </c>
      <c r="N544" s="12">
        <f t="shared" si="26"/>
        <v>7829767</v>
      </c>
    </row>
    <row r="545" spans="1:14" ht="18" customHeight="1" x14ac:dyDescent="0.15">
      <c r="A545" s="827"/>
      <c r="B545" s="27"/>
      <c r="C545" s="28">
        <v>42089</v>
      </c>
      <c r="D545" s="1151" t="s">
        <v>360</v>
      </c>
      <c r="E545" s="108"/>
      <c r="F545" s="22">
        <v>151</v>
      </c>
      <c r="G545" s="23" t="s">
        <v>255</v>
      </c>
      <c r="H545" s="24" t="s">
        <v>361</v>
      </c>
      <c r="I545" s="743"/>
      <c r="J545" s="520">
        <v>25</v>
      </c>
      <c r="K545" s="25"/>
      <c r="L545" s="18">
        <f t="shared" si="24"/>
        <v>7829742</v>
      </c>
      <c r="M545" s="12">
        <f t="shared" si="25"/>
        <v>-25</v>
      </c>
      <c r="N545" s="12">
        <f t="shared" si="26"/>
        <v>7829742</v>
      </c>
    </row>
    <row r="546" spans="1:14" ht="18" customHeight="1" x14ac:dyDescent="0.15">
      <c r="A546" s="827"/>
      <c r="B546" s="27"/>
      <c r="C546" s="28">
        <v>42089</v>
      </c>
      <c r="D546" s="1151" t="s">
        <v>360</v>
      </c>
      <c r="E546" s="108"/>
      <c r="F546" s="22">
        <v>251</v>
      </c>
      <c r="G546" s="23" t="s">
        <v>255</v>
      </c>
      <c r="H546" s="24" t="s">
        <v>361</v>
      </c>
      <c r="I546" s="749"/>
      <c r="J546" s="520"/>
      <c r="K546" s="25">
        <v>25</v>
      </c>
      <c r="L546" s="18">
        <f t="shared" si="24"/>
        <v>7829767</v>
      </c>
      <c r="M546" s="12">
        <f t="shared" si="25"/>
        <v>25</v>
      </c>
      <c r="N546" s="12">
        <f t="shared" si="26"/>
        <v>7829767</v>
      </c>
    </row>
    <row r="547" spans="1:14" ht="18" customHeight="1" x14ac:dyDescent="0.15">
      <c r="A547" s="827"/>
      <c r="B547" s="27"/>
      <c r="C547" s="28">
        <v>42089</v>
      </c>
      <c r="D547" s="1142" t="s">
        <v>31</v>
      </c>
      <c r="E547" s="108"/>
      <c r="F547" s="22">
        <v>112</v>
      </c>
      <c r="G547" s="53" t="s">
        <v>89</v>
      </c>
      <c r="H547" s="24" t="s">
        <v>362</v>
      </c>
      <c r="I547" s="749" t="s">
        <v>352</v>
      </c>
      <c r="J547" s="520"/>
      <c r="K547" s="25">
        <v>4800</v>
      </c>
      <c r="L547" s="18">
        <f t="shared" si="24"/>
        <v>7834567</v>
      </c>
      <c r="M547" s="12">
        <f t="shared" si="25"/>
        <v>4800</v>
      </c>
      <c r="N547" s="12">
        <f t="shared" si="26"/>
        <v>7834567</v>
      </c>
    </row>
    <row r="548" spans="1:14" ht="18" customHeight="1" x14ac:dyDescent="0.15">
      <c r="A548" s="827"/>
      <c r="B548" s="27"/>
      <c r="C548" s="28">
        <v>42089</v>
      </c>
      <c r="D548" s="1142" t="s">
        <v>36</v>
      </c>
      <c r="E548" s="108"/>
      <c r="F548" s="22">
        <v>122</v>
      </c>
      <c r="G548" s="53" t="s">
        <v>89</v>
      </c>
      <c r="H548" s="24" t="s">
        <v>895</v>
      </c>
      <c r="I548" s="749" t="s">
        <v>354</v>
      </c>
      <c r="J548" s="520"/>
      <c r="K548" s="25">
        <v>10000</v>
      </c>
      <c r="L548" s="18">
        <f t="shared" si="24"/>
        <v>7844567</v>
      </c>
      <c r="M548" s="12">
        <f t="shared" si="25"/>
        <v>10000</v>
      </c>
      <c r="N548" s="12">
        <f t="shared" si="26"/>
        <v>7844567</v>
      </c>
    </row>
    <row r="549" spans="1:14" ht="18" customHeight="1" x14ac:dyDescent="0.15">
      <c r="A549" s="827"/>
      <c r="B549" s="27"/>
      <c r="C549" s="28">
        <v>42089</v>
      </c>
      <c r="D549" s="1142" t="s">
        <v>320</v>
      </c>
      <c r="E549" s="108"/>
      <c r="F549" s="22">
        <v>141</v>
      </c>
      <c r="G549" s="53" t="s">
        <v>89</v>
      </c>
      <c r="H549" s="24" t="s">
        <v>895</v>
      </c>
      <c r="I549" s="749" t="s">
        <v>354</v>
      </c>
      <c r="J549" s="520"/>
      <c r="K549" s="25">
        <v>50000</v>
      </c>
      <c r="L549" s="18">
        <f t="shared" si="24"/>
        <v>7894567</v>
      </c>
      <c r="M549" s="12">
        <f t="shared" si="25"/>
        <v>50000</v>
      </c>
      <c r="N549" s="12">
        <f t="shared" si="26"/>
        <v>7894567</v>
      </c>
    </row>
    <row r="550" spans="1:14" ht="18" customHeight="1" x14ac:dyDescent="0.15">
      <c r="A550" s="827"/>
      <c r="B550" s="26"/>
      <c r="C550" s="20">
        <v>42089</v>
      </c>
      <c r="D550" s="1141" t="s">
        <v>96</v>
      </c>
      <c r="E550" s="714"/>
      <c r="F550" s="22">
        <v>241</v>
      </c>
      <c r="G550" s="23" t="s">
        <v>255</v>
      </c>
      <c r="H550" s="24" t="s">
        <v>363</v>
      </c>
      <c r="I550" s="749" t="s">
        <v>364</v>
      </c>
      <c r="J550" s="520">
        <v>250000</v>
      </c>
      <c r="K550" s="25"/>
      <c r="L550" s="18">
        <f t="shared" si="24"/>
        <v>7644567</v>
      </c>
      <c r="M550" s="12">
        <f t="shared" si="25"/>
        <v>-250000</v>
      </c>
      <c r="N550" s="12">
        <f t="shared" si="26"/>
        <v>7644567</v>
      </c>
    </row>
    <row r="551" spans="1:14" ht="18" customHeight="1" x14ac:dyDescent="0.15">
      <c r="A551" s="827"/>
      <c r="B551" s="26"/>
      <c r="C551" s="20">
        <v>42089</v>
      </c>
      <c r="D551" s="1151" t="s">
        <v>96</v>
      </c>
      <c r="E551" s="714"/>
      <c r="F551" s="22">
        <v>251</v>
      </c>
      <c r="G551" s="53" t="s">
        <v>69</v>
      </c>
      <c r="H551" s="24" t="s">
        <v>365</v>
      </c>
      <c r="I551" s="749" t="s">
        <v>51</v>
      </c>
      <c r="J551" s="520">
        <v>390000</v>
      </c>
      <c r="K551" s="25"/>
      <c r="L551" s="18">
        <f t="shared" si="24"/>
        <v>7254567</v>
      </c>
      <c r="M551" s="12">
        <f t="shared" si="25"/>
        <v>-390000</v>
      </c>
      <c r="N551" s="12">
        <f t="shared" si="26"/>
        <v>7254567</v>
      </c>
    </row>
    <row r="552" spans="1:14" ht="18" customHeight="1" x14ac:dyDescent="0.15">
      <c r="A552" s="827"/>
      <c r="B552" s="27"/>
      <c r="C552" s="28">
        <v>42089</v>
      </c>
      <c r="D552" s="1141" t="s">
        <v>3</v>
      </c>
      <c r="E552" s="108"/>
      <c r="F552" s="22">
        <v>211</v>
      </c>
      <c r="G552" s="23" t="s">
        <v>255</v>
      </c>
      <c r="H552" s="24" t="s">
        <v>366</v>
      </c>
      <c r="I552" s="749"/>
      <c r="J552" s="520">
        <v>60912</v>
      </c>
      <c r="K552" s="25"/>
      <c r="L552" s="18">
        <f t="shared" si="24"/>
        <v>7193655</v>
      </c>
      <c r="M552" s="12">
        <f t="shared" si="25"/>
        <v>-60912</v>
      </c>
      <c r="N552" s="12">
        <f t="shared" si="26"/>
        <v>7193655</v>
      </c>
    </row>
    <row r="553" spans="1:14" ht="18" customHeight="1" thickBot="1" x14ac:dyDescent="0.2">
      <c r="A553" s="830"/>
      <c r="B553" s="39" t="s">
        <v>367</v>
      </c>
      <c r="C553" s="40">
        <v>42089</v>
      </c>
      <c r="D553" s="1146" t="s">
        <v>3</v>
      </c>
      <c r="E553" s="716"/>
      <c r="F553" s="41">
        <v>211</v>
      </c>
      <c r="G553" s="42" t="s">
        <v>255</v>
      </c>
      <c r="H553" s="43" t="s">
        <v>368</v>
      </c>
      <c r="I553" s="751"/>
      <c r="J553" s="522">
        <v>19200</v>
      </c>
      <c r="K553" s="44"/>
      <c r="L553" s="44">
        <f t="shared" si="24"/>
        <v>7174455</v>
      </c>
      <c r="M553" s="12">
        <f t="shared" si="25"/>
        <v>-19200</v>
      </c>
      <c r="N553" s="12">
        <f t="shared" si="26"/>
        <v>7174455</v>
      </c>
    </row>
    <row r="554" spans="1:14" ht="18" customHeight="1" thickTop="1" x14ac:dyDescent="0.15">
      <c r="A554" s="829"/>
      <c r="B554" s="45" t="s">
        <v>369</v>
      </c>
      <c r="C554" s="38">
        <v>42096</v>
      </c>
      <c r="D554" s="1148" t="s">
        <v>141</v>
      </c>
      <c r="E554" s="713"/>
      <c r="F554" s="15">
        <v>131</v>
      </c>
      <c r="G554" s="56" t="s">
        <v>100</v>
      </c>
      <c r="H554" s="17" t="s">
        <v>370</v>
      </c>
      <c r="I554" s="750"/>
      <c r="J554" s="519"/>
      <c r="K554" s="18">
        <v>20000</v>
      </c>
      <c r="L554" s="18">
        <f t="shared" si="24"/>
        <v>7194455</v>
      </c>
      <c r="M554" s="12">
        <f t="shared" si="25"/>
        <v>20000</v>
      </c>
      <c r="N554" s="12">
        <f t="shared" si="26"/>
        <v>7194455</v>
      </c>
    </row>
    <row r="555" spans="1:14" ht="18" customHeight="1" x14ac:dyDescent="0.15">
      <c r="A555" s="827"/>
      <c r="B555" s="27"/>
      <c r="C555" s="28">
        <v>42101</v>
      </c>
      <c r="D555" s="1141" t="s">
        <v>3</v>
      </c>
      <c r="E555" s="108"/>
      <c r="F555" s="22">
        <v>211</v>
      </c>
      <c r="G555" s="23" t="s">
        <v>255</v>
      </c>
      <c r="H555" s="24" t="s">
        <v>371</v>
      </c>
      <c r="I555" s="749"/>
      <c r="J555" s="520">
        <v>240000</v>
      </c>
      <c r="K555" s="25"/>
      <c r="L555" s="18">
        <f t="shared" si="24"/>
        <v>6954455</v>
      </c>
      <c r="M555" s="12">
        <f t="shared" si="25"/>
        <v>-240000</v>
      </c>
      <c r="N555" s="12">
        <f t="shared" si="26"/>
        <v>6954455</v>
      </c>
    </row>
    <row r="556" spans="1:14" ht="18" customHeight="1" x14ac:dyDescent="0.15">
      <c r="A556" s="827"/>
      <c r="B556" s="27"/>
      <c r="C556" s="28">
        <v>42104</v>
      </c>
      <c r="D556" s="1142" t="s">
        <v>141</v>
      </c>
      <c r="E556" s="108"/>
      <c r="F556" s="22">
        <v>131</v>
      </c>
      <c r="G556" s="53" t="s">
        <v>95</v>
      </c>
      <c r="H556" s="24" t="s">
        <v>370</v>
      </c>
      <c r="I556" s="749"/>
      <c r="J556" s="520"/>
      <c r="K556" s="25">
        <v>20000</v>
      </c>
      <c r="L556" s="18">
        <f t="shared" si="24"/>
        <v>6974455</v>
      </c>
      <c r="M556" s="12">
        <f t="shared" si="25"/>
        <v>20000</v>
      </c>
      <c r="N556" s="12">
        <f t="shared" si="26"/>
        <v>6974455</v>
      </c>
    </row>
    <row r="557" spans="1:14" ht="18" customHeight="1" x14ac:dyDescent="0.15">
      <c r="A557" s="827"/>
      <c r="B557" s="27"/>
      <c r="C557" s="28">
        <v>42104</v>
      </c>
      <c r="D557" s="1142" t="s">
        <v>141</v>
      </c>
      <c r="E557" s="108"/>
      <c r="F557" s="22">
        <v>131</v>
      </c>
      <c r="G557" s="53" t="s">
        <v>219</v>
      </c>
      <c r="H557" s="24" t="s">
        <v>370</v>
      </c>
      <c r="I557" s="749"/>
      <c r="J557" s="520"/>
      <c r="K557" s="25">
        <v>20000</v>
      </c>
      <c r="L557" s="18">
        <f t="shared" si="24"/>
        <v>6994455</v>
      </c>
      <c r="M557" s="12">
        <f t="shared" si="25"/>
        <v>20000</v>
      </c>
      <c r="N557" s="12">
        <f t="shared" si="26"/>
        <v>6994455</v>
      </c>
    </row>
    <row r="558" spans="1:14" ht="18" customHeight="1" x14ac:dyDescent="0.15">
      <c r="A558" s="827"/>
      <c r="B558" s="27"/>
      <c r="C558" s="28">
        <v>42109</v>
      </c>
      <c r="D558" s="1151" t="s">
        <v>7</v>
      </c>
      <c r="E558" s="108"/>
      <c r="F558" s="22">
        <v>231</v>
      </c>
      <c r="G558" s="23" t="s">
        <v>247</v>
      </c>
      <c r="H558" s="24" t="s">
        <v>304</v>
      </c>
      <c r="I558" s="749"/>
      <c r="J558" s="520">
        <v>432</v>
      </c>
      <c r="K558" s="25"/>
      <c r="L558" s="18">
        <f t="shared" si="24"/>
        <v>6994023</v>
      </c>
      <c r="M558" s="12">
        <f t="shared" si="25"/>
        <v>-432</v>
      </c>
      <c r="N558" s="12">
        <f t="shared" si="26"/>
        <v>6994023</v>
      </c>
    </row>
    <row r="559" spans="1:14" ht="18" customHeight="1" x14ac:dyDescent="0.15">
      <c r="A559" s="827"/>
      <c r="B559" s="27"/>
      <c r="C559" s="28">
        <v>42110</v>
      </c>
      <c r="D559" s="1142" t="s">
        <v>141</v>
      </c>
      <c r="E559" s="108"/>
      <c r="F559" s="22">
        <v>132</v>
      </c>
      <c r="G559" s="53" t="s">
        <v>162</v>
      </c>
      <c r="H559" s="24" t="s">
        <v>305</v>
      </c>
      <c r="I559" s="749" t="s">
        <v>352</v>
      </c>
      <c r="J559" s="520"/>
      <c r="K559" s="29">
        <v>20000</v>
      </c>
      <c r="L559" s="18">
        <f t="shared" si="24"/>
        <v>7014023</v>
      </c>
      <c r="M559" s="12">
        <f t="shared" si="25"/>
        <v>20000</v>
      </c>
      <c r="N559" s="12">
        <f t="shared" si="26"/>
        <v>7014023</v>
      </c>
    </row>
    <row r="560" spans="1:14" ht="18" customHeight="1" x14ac:dyDescent="0.15">
      <c r="A560" s="827"/>
      <c r="B560" s="27"/>
      <c r="C560" s="28">
        <v>42110</v>
      </c>
      <c r="D560" s="1142" t="s">
        <v>141</v>
      </c>
      <c r="E560" s="108"/>
      <c r="F560" s="22">
        <v>131</v>
      </c>
      <c r="G560" s="53" t="s">
        <v>162</v>
      </c>
      <c r="H560" s="24" t="s">
        <v>370</v>
      </c>
      <c r="I560" s="749"/>
      <c r="J560" s="520"/>
      <c r="K560" s="25">
        <v>20000</v>
      </c>
      <c r="L560" s="18">
        <f t="shared" si="24"/>
        <v>7034023</v>
      </c>
      <c r="M560" s="12">
        <f t="shared" si="25"/>
        <v>20000</v>
      </c>
      <c r="N560" s="12">
        <f t="shared" si="26"/>
        <v>7034023</v>
      </c>
    </row>
    <row r="561" spans="1:14" ht="18" customHeight="1" x14ac:dyDescent="0.15">
      <c r="A561" s="827"/>
      <c r="B561" s="27"/>
      <c r="C561" s="28">
        <v>42114</v>
      </c>
      <c r="D561" s="1142" t="s">
        <v>141</v>
      </c>
      <c r="E561" s="108"/>
      <c r="F561" s="22">
        <v>131</v>
      </c>
      <c r="G561" s="53" t="s">
        <v>148</v>
      </c>
      <c r="H561" s="24" t="s">
        <v>370</v>
      </c>
      <c r="I561" s="743"/>
      <c r="J561" s="520"/>
      <c r="K561" s="25">
        <v>10000</v>
      </c>
      <c r="L561" s="18">
        <f t="shared" si="24"/>
        <v>7044023</v>
      </c>
      <c r="M561" s="12">
        <f t="shared" si="25"/>
        <v>10000</v>
      </c>
      <c r="N561" s="12">
        <f t="shared" si="26"/>
        <v>7044023</v>
      </c>
    </row>
    <row r="562" spans="1:14" ht="18" customHeight="1" x14ac:dyDescent="0.15">
      <c r="A562" s="827"/>
      <c r="B562" s="27"/>
      <c r="C562" s="28">
        <v>42131</v>
      </c>
      <c r="D562" s="1142" t="s">
        <v>141</v>
      </c>
      <c r="E562" s="108"/>
      <c r="F562" s="22">
        <v>131</v>
      </c>
      <c r="G562" s="53" t="s">
        <v>225</v>
      </c>
      <c r="H562" s="24" t="s">
        <v>370</v>
      </c>
      <c r="I562" s="743"/>
      <c r="J562" s="520"/>
      <c r="K562" s="25">
        <v>40000</v>
      </c>
      <c r="L562" s="18">
        <f t="shared" si="24"/>
        <v>7084023</v>
      </c>
      <c r="M562" s="12">
        <f t="shared" si="25"/>
        <v>40000</v>
      </c>
      <c r="N562" s="12">
        <f t="shared" si="26"/>
        <v>7084023</v>
      </c>
    </row>
    <row r="563" spans="1:14" ht="18" customHeight="1" x14ac:dyDescent="0.15">
      <c r="A563" s="827"/>
      <c r="B563" s="27"/>
      <c r="C563" s="28">
        <v>42135</v>
      </c>
      <c r="D563" s="1142" t="s">
        <v>31</v>
      </c>
      <c r="E563" s="108"/>
      <c r="F563" s="22">
        <v>111</v>
      </c>
      <c r="G563" s="53" t="s">
        <v>100</v>
      </c>
      <c r="H563" s="24" t="s">
        <v>372</v>
      </c>
      <c r="I563" s="749"/>
      <c r="J563" s="520"/>
      <c r="K563" s="25">
        <v>8400</v>
      </c>
      <c r="L563" s="18">
        <f t="shared" si="24"/>
        <v>7092423</v>
      </c>
      <c r="M563" s="12">
        <f t="shared" si="25"/>
        <v>8400</v>
      </c>
      <c r="N563" s="12">
        <f t="shared" si="26"/>
        <v>7092423</v>
      </c>
    </row>
    <row r="564" spans="1:14" ht="18" customHeight="1" x14ac:dyDescent="0.15">
      <c r="A564" s="827"/>
      <c r="B564" s="27"/>
      <c r="C564" s="28">
        <v>42135</v>
      </c>
      <c r="D564" s="1142" t="s">
        <v>36</v>
      </c>
      <c r="E564" s="108"/>
      <c r="F564" s="22">
        <v>121</v>
      </c>
      <c r="G564" s="53" t="s">
        <v>32</v>
      </c>
      <c r="H564" s="24" t="s">
        <v>666</v>
      </c>
      <c r="I564" s="749"/>
      <c r="J564" s="520"/>
      <c r="K564" s="25">
        <v>10000</v>
      </c>
      <c r="L564" s="18">
        <f t="shared" si="24"/>
        <v>7102423</v>
      </c>
      <c r="M564" s="12">
        <f t="shared" si="25"/>
        <v>10000</v>
      </c>
      <c r="N564" s="12">
        <f t="shared" si="26"/>
        <v>7102423</v>
      </c>
    </row>
    <row r="565" spans="1:14" ht="18" customHeight="1" x14ac:dyDescent="0.15">
      <c r="A565" s="827"/>
      <c r="B565" s="27"/>
      <c r="C565" s="28">
        <v>42135</v>
      </c>
      <c r="D565" s="1142" t="s">
        <v>320</v>
      </c>
      <c r="E565" s="108"/>
      <c r="F565" s="22">
        <v>141</v>
      </c>
      <c r="G565" s="53" t="s">
        <v>32</v>
      </c>
      <c r="H565" s="24" t="s">
        <v>666</v>
      </c>
      <c r="I565" s="749"/>
      <c r="J565" s="520"/>
      <c r="K565" s="25">
        <v>50000</v>
      </c>
      <c r="L565" s="18">
        <f t="shared" si="24"/>
        <v>7152423</v>
      </c>
      <c r="M565" s="12">
        <f t="shared" si="25"/>
        <v>50000</v>
      </c>
      <c r="N565" s="12">
        <f t="shared" si="26"/>
        <v>7152423</v>
      </c>
    </row>
    <row r="566" spans="1:14" ht="18" customHeight="1" x14ac:dyDescent="0.15">
      <c r="A566" s="827"/>
      <c r="B566" s="27"/>
      <c r="C566" s="28">
        <v>42136</v>
      </c>
      <c r="D566" s="1142" t="s">
        <v>141</v>
      </c>
      <c r="E566" s="108"/>
      <c r="F566" s="22">
        <v>131</v>
      </c>
      <c r="G566" s="53" t="s">
        <v>104</v>
      </c>
      <c r="H566" s="24" t="s">
        <v>370</v>
      </c>
      <c r="I566" s="749"/>
      <c r="J566" s="520"/>
      <c r="K566" s="25">
        <v>20000</v>
      </c>
      <c r="L566" s="18">
        <f t="shared" si="24"/>
        <v>7172423</v>
      </c>
      <c r="M566" s="12">
        <f t="shared" si="25"/>
        <v>20000</v>
      </c>
      <c r="N566" s="12">
        <f t="shared" si="26"/>
        <v>7172423</v>
      </c>
    </row>
    <row r="567" spans="1:14" ht="18" customHeight="1" x14ac:dyDescent="0.15">
      <c r="A567" s="827"/>
      <c r="B567" s="27"/>
      <c r="C567" s="28">
        <v>42152</v>
      </c>
      <c r="D567" s="1142" t="s">
        <v>320</v>
      </c>
      <c r="E567" s="108"/>
      <c r="F567" s="22">
        <v>141</v>
      </c>
      <c r="G567" s="53" t="s">
        <v>227</v>
      </c>
      <c r="H567" s="24" t="s">
        <v>669</v>
      </c>
      <c r="I567" s="749"/>
      <c r="J567" s="520"/>
      <c r="K567" s="25">
        <v>30000</v>
      </c>
      <c r="L567" s="18">
        <f t="shared" si="24"/>
        <v>7202423</v>
      </c>
      <c r="M567" s="12">
        <f t="shared" si="25"/>
        <v>30000</v>
      </c>
      <c r="N567" s="12">
        <f t="shared" si="26"/>
        <v>7202423</v>
      </c>
    </row>
    <row r="568" spans="1:14" ht="18" customHeight="1" x14ac:dyDescent="0.15">
      <c r="A568" s="827"/>
      <c r="B568" s="27"/>
      <c r="C568" s="28">
        <v>42174</v>
      </c>
      <c r="D568" s="1142" t="s">
        <v>141</v>
      </c>
      <c r="E568" s="108"/>
      <c r="F568" s="22">
        <v>132</v>
      </c>
      <c r="G568" s="53" t="s">
        <v>164</v>
      </c>
      <c r="H568" s="24" t="s">
        <v>373</v>
      </c>
      <c r="I568" s="749" t="s">
        <v>352</v>
      </c>
      <c r="J568" s="520"/>
      <c r="K568" s="25">
        <v>30000</v>
      </c>
      <c r="L568" s="18">
        <f t="shared" si="24"/>
        <v>7232423</v>
      </c>
      <c r="M568" s="12">
        <f t="shared" si="25"/>
        <v>30000</v>
      </c>
      <c r="N568" s="12">
        <f t="shared" si="26"/>
        <v>7232423</v>
      </c>
    </row>
    <row r="569" spans="1:14" ht="18" customHeight="1" x14ac:dyDescent="0.15">
      <c r="A569" s="827"/>
      <c r="B569" s="27"/>
      <c r="C569" s="28">
        <v>42177</v>
      </c>
      <c r="D569" s="1142" t="s">
        <v>31</v>
      </c>
      <c r="E569" s="108"/>
      <c r="F569" s="22">
        <v>111</v>
      </c>
      <c r="G569" s="53" t="s">
        <v>148</v>
      </c>
      <c r="H569" s="24" t="s">
        <v>374</v>
      </c>
      <c r="I569" s="749"/>
      <c r="J569" s="520"/>
      <c r="K569" s="25">
        <v>3200</v>
      </c>
      <c r="L569" s="18">
        <f t="shared" si="24"/>
        <v>7235623</v>
      </c>
      <c r="M569" s="12">
        <f t="shared" si="25"/>
        <v>3200</v>
      </c>
      <c r="N569" s="12">
        <f t="shared" si="26"/>
        <v>7235623</v>
      </c>
    </row>
    <row r="570" spans="1:14" ht="18" customHeight="1" x14ac:dyDescent="0.15">
      <c r="A570" s="827"/>
      <c r="B570" s="27"/>
      <c r="C570" s="28">
        <v>42177</v>
      </c>
      <c r="D570" s="1142" t="s">
        <v>36</v>
      </c>
      <c r="E570" s="108"/>
      <c r="F570" s="22">
        <v>121</v>
      </c>
      <c r="G570" s="53" t="s">
        <v>28</v>
      </c>
      <c r="H570" s="24" t="s">
        <v>667</v>
      </c>
      <c r="I570" s="749"/>
      <c r="J570" s="520"/>
      <c r="K570" s="25">
        <v>10000</v>
      </c>
      <c r="L570" s="18">
        <f t="shared" si="24"/>
        <v>7245623</v>
      </c>
      <c r="M570" s="12">
        <f t="shared" si="25"/>
        <v>10000</v>
      </c>
      <c r="N570" s="12">
        <f t="shared" si="26"/>
        <v>7245623</v>
      </c>
    </row>
    <row r="571" spans="1:14" ht="18" customHeight="1" x14ac:dyDescent="0.15">
      <c r="A571" s="827"/>
      <c r="B571" s="27"/>
      <c r="C571" s="28">
        <v>42177</v>
      </c>
      <c r="D571" s="1142" t="s">
        <v>320</v>
      </c>
      <c r="E571" s="108"/>
      <c r="F571" s="22">
        <v>141</v>
      </c>
      <c r="G571" s="53" t="s">
        <v>28</v>
      </c>
      <c r="H571" s="24" t="s">
        <v>667</v>
      </c>
      <c r="I571" s="749"/>
      <c r="J571" s="520"/>
      <c r="K571" s="25">
        <v>50000</v>
      </c>
      <c r="L571" s="18">
        <f t="shared" si="24"/>
        <v>7295623</v>
      </c>
      <c r="M571" s="12">
        <f t="shared" si="25"/>
        <v>50000</v>
      </c>
      <c r="N571" s="12">
        <f t="shared" si="26"/>
        <v>7295623</v>
      </c>
    </row>
    <row r="572" spans="1:14" ht="18" customHeight="1" x14ac:dyDescent="0.15">
      <c r="A572" s="827"/>
      <c r="B572" s="27"/>
      <c r="C572" s="28">
        <v>42177</v>
      </c>
      <c r="D572" s="1142" t="s">
        <v>141</v>
      </c>
      <c r="E572" s="108"/>
      <c r="F572" s="22">
        <v>132</v>
      </c>
      <c r="G572" s="53" t="s">
        <v>226</v>
      </c>
      <c r="H572" s="24" t="s">
        <v>305</v>
      </c>
      <c r="I572" s="749" t="s">
        <v>352</v>
      </c>
      <c r="J572" s="520"/>
      <c r="K572" s="25">
        <v>20000</v>
      </c>
      <c r="L572" s="18">
        <f t="shared" si="24"/>
        <v>7315623</v>
      </c>
      <c r="M572" s="12">
        <f t="shared" si="25"/>
        <v>20000</v>
      </c>
      <c r="N572" s="12">
        <f t="shared" si="26"/>
        <v>7315623</v>
      </c>
    </row>
    <row r="573" spans="1:14" ht="18" customHeight="1" x14ac:dyDescent="0.15">
      <c r="A573" s="827"/>
      <c r="B573" s="27"/>
      <c r="C573" s="28">
        <v>42177</v>
      </c>
      <c r="D573" s="1142" t="s">
        <v>141</v>
      </c>
      <c r="E573" s="108"/>
      <c r="F573" s="22">
        <v>131</v>
      </c>
      <c r="G573" s="53" t="s">
        <v>226</v>
      </c>
      <c r="H573" s="24" t="s">
        <v>370</v>
      </c>
      <c r="I573" s="749"/>
      <c r="J573" s="520"/>
      <c r="K573" s="25">
        <v>20000</v>
      </c>
      <c r="L573" s="18">
        <f t="shared" si="24"/>
        <v>7335623</v>
      </c>
      <c r="M573" s="12">
        <f t="shared" si="25"/>
        <v>20000</v>
      </c>
      <c r="N573" s="12">
        <f t="shared" si="26"/>
        <v>7335623</v>
      </c>
    </row>
    <row r="574" spans="1:14" ht="18" customHeight="1" x14ac:dyDescent="0.15">
      <c r="A574" s="827"/>
      <c r="B574" s="27"/>
      <c r="C574" s="28">
        <v>42178</v>
      </c>
      <c r="D574" s="1142" t="s">
        <v>31</v>
      </c>
      <c r="E574" s="108"/>
      <c r="F574" s="22">
        <v>111</v>
      </c>
      <c r="G574" s="53" t="s">
        <v>227</v>
      </c>
      <c r="H574" s="24" t="s">
        <v>375</v>
      </c>
      <c r="I574" s="743"/>
      <c r="J574" s="520"/>
      <c r="K574" s="25">
        <v>63400</v>
      </c>
      <c r="L574" s="18">
        <f t="shared" si="24"/>
        <v>7399023</v>
      </c>
      <c r="M574" s="12">
        <f t="shared" si="25"/>
        <v>63400</v>
      </c>
      <c r="N574" s="12">
        <f t="shared" si="26"/>
        <v>7399023</v>
      </c>
    </row>
    <row r="575" spans="1:14" ht="18" customHeight="1" x14ac:dyDescent="0.15">
      <c r="A575" s="827"/>
      <c r="B575" s="27"/>
      <c r="C575" s="28">
        <v>42178</v>
      </c>
      <c r="D575" s="1142" t="s">
        <v>36</v>
      </c>
      <c r="E575" s="108"/>
      <c r="F575" s="22">
        <v>121</v>
      </c>
      <c r="G575" s="53" t="s">
        <v>227</v>
      </c>
      <c r="H575" s="24" t="s">
        <v>668</v>
      </c>
      <c r="I575" s="743"/>
      <c r="J575" s="520"/>
      <c r="K575" s="25">
        <v>10000</v>
      </c>
      <c r="L575" s="18">
        <f t="shared" si="24"/>
        <v>7409023</v>
      </c>
      <c r="M575" s="12">
        <f t="shared" si="25"/>
        <v>10000</v>
      </c>
      <c r="N575" s="12">
        <f t="shared" si="26"/>
        <v>7409023</v>
      </c>
    </row>
    <row r="576" spans="1:14" ht="18" customHeight="1" x14ac:dyDescent="0.15">
      <c r="A576" s="827"/>
      <c r="B576" s="27"/>
      <c r="C576" s="28">
        <v>42184</v>
      </c>
      <c r="D576" s="1142" t="s">
        <v>31</v>
      </c>
      <c r="E576" s="108"/>
      <c r="F576" s="22">
        <v>111</v>
      </c>
      <c r="G576" s="53" t="s">
        <v>73</v>
      </c>
      <c r="H576" s="24" t="s">
        <v>376</v>
      </c>
      <c r="I576" s="743"/>
      <c r="J576" s="520"/>
      <c r="K576" s="25">
        <v>47400</v>
      </c>
      <c r="L576" s="18">
        <f t="shared" si="24"/>
        <v>7456423</v>
      </c>
      <c r="M576" s="12">
        <f t="shared" si="25"/>
        <v>47400</v>
      </c>
      <c r="N576" s="12">
        <f t="shared" si="26"/>
        <v>7456423</v>
      </c>
    </row>
    <row r="577" spans="1:14" ht="18" customHeight="1" x14ac:dyDescent="0.15">
      <c r="A577" s="827"/>
      <c r="B577" s="27"/>
      <c r="C577" s="28">
        <v>42184</v>
      </c>
      <c r="D577" s="1142" t="s">
        <v>141</v>
      </c>
      <c r="E577" s="108"/>
      <c r="F577" s="22">
        <v>131</v>
      </c>
      <c r="G577" s="53" t="s">
        <v>69</v>
      </c>
      <c r="H577" s="24" t="s">
        <v>370</v>
      </c>
      <c r="I577" s="743"/>
      <c r="J577" s="520"/>
      <c r="K577" s="25">
        <v>90000</v>
      </c>
      <c r="L577" s="18">
        <f t="shared" si="24"/>
        <v>7546423</v>
      </c>
      <c r="M577" s="12">
        <f t="shared" si="25"/>
        <v>90000</v>
      </c>
      <c r="N577" s="12">
        <f t="shared" si="26"/>
        <v>7546423</v>
      </c>
    </row>
    <row r="578" spans="1:14" ht="18" customHeight="1" x14ac:dyDescent="0.15">
      <c r="A578" s="827"/>
      <c r="B578" s="27"/>
      <c r="C578" s="28">
        <v>42187</v>
      </c>
      <c r="D578" s="1142" t="s">
        <v>141</v>
      </c>
      <c r="E578" s="714"/>
      <c r="F578" s="22">
        <v>131</v>
      </c>
      <c r="G578" s="53" t="s">
        <v>88</v>
      </c>
      <c r="H578" s="24" t="s">
        <v>377</v>
      </c>
      <c r="I578" s="749"/>
      <c r="J578" s="520"/>
      <c r="K578" s="25">
        <v>10000</v>
      </c>
      <c r="L578" s="18">
        <f t="shared" si="24"/>
        <v>7556423</v>
      </c>
      <c r="M578" s="12">
        <f t="shared" si="25"/>
        <v>10000</v>
      </c>
      <c r="N578" s="12">
        <f t="shared" si="26"/>
        <v>7556423</v>
      </c>
    </row>
    <row r="579" spans="1:14" ht="18" customHeight="1" x14ac:dyDescent="0.15">
      <c r="A579" s="827"/>
      <c r="B579" s="27"/>
      <c r="C579" s="28">
        <v>42193</v>
      </c>
      <c r="D579" s="1142" t="s">
        <v>141</v>
      </c>
      <c r="E579" s="714"/>
      <c r="F579" s="22">
        <v>131</v>
      </c>
      <c r="G579" s="53" t="s">
        <v>164</v>
      </c>
      <c r="H579" s="24" t="s">
        <v>377</v>
      </c>
      <c r="I579" s="749"/>
      <c r="J579" s="520"/>
      <c r="K579" s="25">
        <v>30000</v>
      </c>
      <c r="L579" s="18">
        <f t="shared" si="24"/>
        <v>7586423</v>
      </c>
      <c r="M579" s="12">
        <f t="shared" si="25"/>
        <v>30000</v>
      </c>
      <c r="N579" s="12">
        <f t="shared" si="26"/>
        <v>7586423</v>
      </c>
    </row>
    <row r="580" spans="1:14" ht="18" customHeight="1" x14ac:dyDescent="0.15">
      <c r="A580" s="827"/>
      <c r="B580" s="27"/>
      <c r="C580" s="28">
        <v>42193</v>
      </c>
      <c r="D580" s="1142" t="s">
        <v>62</v>
      </c>
      <c r="E580" s="108"/>
      <c r="F580" s="22">
        <v>151</v>
      </c>
      <c r="G580" s="53" t="s">
        <v>164</v>
      </c>
      <c r="H580" s="24" t="s">
        <v>1491</v>
      </c>
      <c r="I580" s="749"/>
      <c r="J580" s="520"/>
      <c r="K580" s="25">
        <v>30000</v>
      </c>
      <c r="L580" s="18">
        <f t="shared" si="24"/>
        <v>7616423</v>
      </c>
      <c r="M580" s="12">
        <f t="shared" si="25"/>
        <v>30000</v>
      </c>
      <c r="N580" s="12">
        <f t="shared" si="26"/>
        <v>7616423</v>
      </c>
    </row>
    <row r="581" spans="1:14" ht="18" customHeight="1" x14ac:dyDescent="0.15">
      <c r="A581" s="827"/>
      <c r="B581" s="27"/>
      <c r="C581" s="28">
        <v>42195</v>
      </c>
      <c r="D581" s="1141" t="s">
        <v>96</v>
      </c>
      <c r="E581" s="714"/>
      <c r="F581" s="22">
        <v>241</v>
      </c>
      <c r="G581" s="23" t="s">
        <v>255</v>
      </c>
      <c r="H581" s="24" t="s">
        <v>1488</v>
      </c>
      <c r="I581" s="749"/>
      <c r="J581" s="520">
        <v>140000</v>
      </c>
      <c r="K581" s="25"/>
      <c r="L581" s="18">
        <f t="shared" si="24"/>
        <v>7476423</v>
      </c>
      <c r="M581" s="12">
        <f t="shared" si="25"/>
        <v>-140000</v>
      </c>
      <c r="N581" s="12">
        <f t="shared" si="26"/>
        <v>7476423</v>
      </c>
    </row>
    <row r="582" spans="1:14" ht="18" customHeight="1" x14ac:dyDescent="0.15">
      <c r="A582" s="827"/>
      <c r="B582" s="27"/>
      <c r="C582" s="28">
        <v>42198</v>
      </c>
      <c r="D582" s="1142" t="s">
        <v>141</v>
      </c>
      <c r="E582" s="714"/>
      <c r="F582" s="22">
        <v>131</v>
      </c>
      <c r="G582" s="53" t="s">
        <v>1489</v>
      </c>
      <c r="H582" s="24" t="s">
        <v>305</v>
      </c>
      <c r="I582" s="749"/>
      <c r="J582" s="520"/>
      <c r="K582" s="25">
        <v>5000</v>
      </c>
      <c r="L582" s="18">
        <f t="shared" si="24"/>
        <v>7481423</v>
      </c>
      <c r="M582" s="12">
        <f t="shared" si="25"/>
        <v>5000</v>
      </c>
      <c r="N582" s="12">
        <f t="shared" si="26"/>
        <v>7481423</v>
      </c>
    </row>
    <row r="583" spans="1:14" ht="18" customHeight="1" x14ac:dyDescent="0.15">
      <c r="A583" s="827"/>
      <c r="B583" s="27"/>
      <c r="C583" s="28">
        <v>42233</v>
      </c>
      <c r="D583" s="1142" t="s">
        <v>15</v>
      </c>
      <c r="E583" s="108"/>
      <c r="F583" s="22">
        <v>161</v>
      </c>
      <c r="G583" s="23" t="s">
        <v>16</v>
      </c>
      <c r="H583" s="24" t="s">
        <v>17</v>
      </c>
      <c r="I583" s="743"/>
      <c r="J583" s="520"/>
      <c r="K583" s="25">
        <v>732</v>
      </c>
      <c r="L583" s="18">
        <f t="shared" si="24"/>
        <v>7482155</v>
      </c>
      <c r="M583" s="12">
        <f t="shared" si="25"/>
        <v>732</v>
      </c>
      <c r="N583" s="12">
        <f t="shared" si="26"/>
        <v>7482155</v>
      </c>
    </row>
    <row r="584" spans="1:14" ht="18" customHeight="1" x14ac:dyDescent="0.15">
      <c r="A584" s="827"/>
      <c r="B584" s="27"/>
      <c r="C584" s="28">
        <v>42236</v>
      </c>
      <c r="D584" s="1142" t="s">
        <v>141</v>
      </c>
      <c r="E584" s="108"/>
      <c r="F584" s="22">
        <v>131</v>
      </c>
      <c r="G584" s="53" t="s">
        <v>64</v>
      </c>
      <c r="H584" s="24" t="s">
        <v>370</v>
      </c>
      <c r="I584" s="749"/>
      <c r="J584" s="520"/>
      <c r="K584" s="25">
        <v>140000</v>
      </c>
      <c r="L584" s="18">
        <f t="shared" si="24"/>
        <v>7622155</v>
      </c>
      <c r="M584" s="12">
        <f t="shared" si="25"/>
        <v>140000</v>
      </c>
      <c r="N584" s="12">
        <f t="shared" si="26"/>
        <v>7622155</v>
      </c>
    </row>
    <row r="585" spans="1:14" ht="18" customHeight="1" x14ac:dyDescent="0.15">
      <c r="A585" s="827"/>
      <c r="B585" s="27"/>
      <c r="C585" s="28">
        <v>42241</v>
      </c>
      <c r="D585" s="1142" t="s">
        <v>31</v>
      </c>
      <c r="E585" s="108"/>
      <c r="F585" s="22">
        <v>111</v>
      </c>
      <c r="G585" s="53" t="s">
        <v>73</v>
      </c>
      <c r="H585" s="24" t="s">
        <v>1503</v>
      </c>
      <c r="I585" s="749"/>
      <c r="J585" s="520"/>
      <c r="K585" s="29">
        <v>95600</v>
      </c>
      <c r="L585" s="18">
        <f t="shared" ref="L585:L648" si="27">IF(C585="","",N585)</f>
        <v>7717755</v>
      </c>
      <c r="M585" s="12">
        <f t="shared" si="25"/>
        <v>95600</v>
      </c>
      <c r="N585" s="12">
        <f t="shared" si="26"/>
        <v>7717755</v>
      </c>
    </row>
    <row r="586" spans="1:14" ht="18" customHeight="1" x14ac:dyDescent="0.15">
      <c r="A586" s="827"/>
      <c r="B586" s="27"/>
      <c r="C586" s="28">
        <v>42241</v>
      </c>
      <c r="D586" s="1142" t="s">
        <v>36</v>
      </c>
      <c r="E586" s="108"/>
      <c r="F586" s="22">
        <v>121</v>
      </c>
      <c r="G586" s="53" t="s">
        <v>73</v>
      </c>
      <c r="H586" s="24" t="s">
        <v>1501</v>
      </c>
      <c r="I586" s="749"/>
      <c r="J586" s="520"/>
      <c r="K586" s="25">
        <v>10000</v>
      </c>
      <c r="L586" s="18">
        <f t="shared" si="27"/>
        <v>7727755</v>
      </c>
      <c r="M586" s="12">
        <f t="shared" ref="M586:M649" si="28">K586-J586</f>
        <v>10000</v>
      </c>
      <c r="N586" s="12">
        <f t="shared" si="26"/>
        <v>7727755</v>
      </c>
    </row>
    <row r="587" spans="1:14" ht="18" customHeight="1" x14ac:dyDescent="0.15">
      <c r="A587" s="827"/>
      <c r="B587" s="27"/>
      <c r="C587" s="28">
        <v>42241</v>
      </c>
      <c r="D587" s="1142" t="s">
        <v>310</v>
      </c>
      <c r="E587" s="108"/>
      <c r="F587" s="22">
        <v>141</v>
      </c>
      <c r="G587" s="53" t="s">
        <v>73</v>
      </c>
      <c r="H587" s="24" t="s">
        <v>1501</v>
      </c>
      <c r="I587" s="749"/>
      <c r="J587" s="520"/>
      <c r="K587" s="25">
        <v>30000</v>
      </c>
      <c r="L587" s="18">
        <f t="shared" si="27"/>
        <v>7757755</v>
      </c>
      <c r="M587" s="12">
        <f t="shared" si="28"/>
        <v>30000</v>
      </c>
      <c r="N587" s="12">
        <f t="shared" ref="N587:N628" si="29">N586+M587</f>
        <v>7757755</v>
      </c>
    </row>
    <row r="588" spans="1:14" ht="18" customHeight="1" x14ac:dyDescent="0.15">
      <c r="A588" s="827"/>
      <c r="B588" s="27"/>
      <c r="C588" s="28">
        <v>42241</v>
      </c>
      <c r="D588" s="1142" t="s">
        <v>62</v>
      </c>
      <c r="E588" s="108"/>
      <c r="F588" s="22">
        <v>151</v>
      </c>
      <c r="G588" s="53" t="s">
        <v>73</v>
      </c>
      <c r="H588" s="24" t="s">
        <v>1506</v>
      </c>
      <c r="I588" s="749" t="s">
        <v>48</v>
      </c>
      <c r="J588" s="520"/>
      <c r="K588" s="25">
        <v>50000</v>
      </c>
      <c r="L588" s="18">
        <f t="shared" si="27"/>
        <v>7807755</v>
      </c>
      <c r="M588" s="12">
        <f t="shared" si="28"/>
        <v>50000</v>
      </c>
      <c r="N588" s="12">
        <f t="shared" si="29"/>
        <v>7807755</v>
      </c>
    </row>
    <row r="589" spans="1:14" ht="18" customHeight="1" x14ac:dyDescent="0.15">
      <c r="A589" s="827"/>
      <c r="B589" s="27"/>
      <c r="C589" s="28">
        <v>42244</v>
      </c>
      <c r="D589" s="1151" t="s">
        <v>96</v>
      </c>
      <c r="E589" s="714"/>
      <c r="F589" s="22">
        <v>251</v>
      </c>
      <c r="G589" s="53" t="s">
        <v>73</v>
      </c>
      <c r="H589" s="24" t="s">
        <v>1507</v>
      </c>
      <c r="I589" s="749" t="s">
        <v>51</v>
      </c>
      <c r="J589" s="520">
        <v>50000</v>
      </c>
      <c r="K589" s="25"/>
      <c r="L589" s="18">
        <f t="shared" si="27"/>
        <v>7757755</v>
      </c>
      <c r="M589" s="12">
        <f t="shared" si="28"/>
        <v>-50000</v>
      </c>
      <c r="N589" s="12">
        <f t="shared" si="29"/>
        <v>7757755</v>
      </c>
    </row>
    <row r="590" spans="1:14" ht="18" customHeight="1" x14ac:dyDescent="0.15">
      <c r="A590" s="827"/>
      <c r="B590" s="27"/>
      <c r="C590" s="28">
        <v>42254</v>
      </c>
      <c r="D590" s="1142" t="s">
        <v>31</v>
      </c>
      <c r="E590" s="108"/>
      <c r="F590" s="22">
        <v>111</v>
      </c>
      <c r="G590" s="53" t="s">
        <v>69</v>
      </c>
      <c r="H590" s="24" t="s">
        <v>1516</v>
      </c>
      <c r="I590" s="749"/>
      <c r="J590" s="520"/>
      <c r="K590" s="25">
        <v>2400</v>
      </c>
      <c r="L590" s="18">
        <f t="shared" si="27"/>
        <v>7760155</v>
      </c>
      <c r="M590" s="12">
        <f t="shared" si="28"/>
        <v>2400</v>
      </c>
      <c r="N590" s="12">
        <f t="shared" si="29"/>
        <v>7760155</v>
      </c>
    </row>
    <row r="591" spans="1:14" ht="18" customHeight="1" x14ac:dyDescent="0.15">
      <c r="A591" s="827"/>
      <c r="B591" s="27"/>
      <c r="C591" s="28">
        <v>42254</v>
      </c>
      <c r="D591" s="1142" t="s">
        <v>36</v>
      </c>
      <c r="E591" s="108"/>
      <c r="F591" s="22">
        <v>121</v>
      </c>
      <c r="G591" s="53" t="s">
        <v>69</v>
      </c>
      <c r="H591" s="24" t="s">
        <v>1514</v>
      </c>
      <c r="I591" s="749"/>
      <c r="J591" s="520"/>
      <c r="K591" s="25">
        <v>10000</v>
      </c>
      <c r="L591" s="18">
        <f t="shared" si="27"/>
        <v>7770155</v>
      </c>
      <c r="M591" s="12">
        <f t="shared" si="28"/>
        <v>10000</v>
      </c>
      <c r="N591" s="12">
        <f t="shared" si="29"/>
        <v>7770155</v>
      </c>
    </row>
    <row r="592" spans="1:14" ht="18" customHeight="1" x14ac:dyDescent="0.15">
      <c r="A592" s="827"/>
      <c r="B592" s="27"/>
      <c r="C592" s="28">
        <v>42254</v>
      </c>
      <c r="D592" s="1142" t="s">
        <v>310</v>
      </c>
      <c r="E592" s="108"/>
      <c r="F592" s="22">
        <v>141</v>
      </c>
      <c r="G592" s="53" t="s">
        <v>69</v>
      </c>
      <c r="H592" s="24" t="s">
        <v>1514</v>
      </c>
      <c r="I592" s="749"/>
      <c r="J592" s="520"/>
      <c r="K592" s="25">
        <v>50000</v>
      </c>
      <c r="L592" s="18">
        <f t="shared" si="27"/>
        <v>7820155</v>
      </c>
      <c r="M592" s="12">
        <f t="shared" si="28"/>
        <v>50000</v>
      </c>
      <c r="N592" s="12">
        <f t="shared" si="29"/>
        <v>7820155</v>
      </c>
    </row>
    <row r="593" spans="1:14" ht="18" customHeight="1" x14ac:dyDescent="0.15">
      <c r="A593" s="827"/>
      <c r="B593" s="27"/>
      <c r="C593" s="28">
        <v>42279</v>
      </c>
      <c r="D593" s="1142" t="s">
        <v>62</v>
      </c>
      <c r="E593" s="108"/>
      <c r="F593" s="22">
        <v>141</v>
      </c>
      <c r="G593" s="53" t="s">
        <v>1521</v>
      </c>
      <c r="H593" s="24" t="s">
        <v>1523</v>
      </c>
      <c r="I593" s="749"/>
      <c r="J593" s="520"/>
      <c r="K593" s="25">
        <v>30000</v>
      </c>
      <c r="L593" s="18">
        <f t="shared" si="27"/>
        <v>7850155</v>
      </c>
      <c r="M593" s="12">
        <f t="shared" si="28"/>
        <v>30000</v>
      </c>
      <c r="N593" s="12">
        <f t="shared" si="29"/>
        <v>7850155</v>
      </c>
    </row>
    <row r="594" spans="1:14" ht="18" customHeight="1" x14ac:dyDescent="0.15">
      <c r="A594" s="827"/>
      <c r="B594" s="27"/>
      <c r="C594" s="28">
        <v>42282</v>
      </c>
      <c r="D594" s="1142" t="s">
        <v>31</v>
      </c>
      <c r="E594" s="108"/>
      <c r="F594" s="22">
        <v>111</v>
      </c>
      <c r="G594" s="53" t="s">
        <v>89</v>
      </c>
      <c r="H594" s="24" t="s">
        <v>1520</v>
      </c>
      <c r="I594" s="749"/>
      <c r="J594" s="520"/>
      <c r="K594" s="25">
        <v>2000</v>
      </c>
      <c r="L594" s="18">
        <f t="shared" si="27"/>
        <v>7852155</v>
      </c>
      <c r="M594" s="12">
        <f t="shared" si="28"/>
        <v>2000</v>
      </c>
      <c r="N594" s="12">
        <f t="shared" si="29"/>
        <v>7852155</v>
      </c>
    </row>
    <row r="595" spans="1:14" ht="18" customHeight="1" x14ac:dyDescent="0.15">
      <c r="A595" s="827"/>
      <c r="B595" s="27"/>
      <c r="C595" s="28">
        <v>42282</v>
      </c>
      <c r="D595" s="1142" t="s">
        <v>36</v>
      </c>
      <c r="E595" s="108"/>
      <c r="F595" s="22">
        <v>121</v>
      </c>
      <c r="G595" s="53" t="s">
        <v>89</v>
      </c>
      <c r="H595" s="24" t="s">
        <v>1518</v>
      </c>
      <c r="I595" s="749"/>
      <c r="J595" s="520"/>
      <c r="K595" s="25">
        <v>10000</v>
      </c>
      <c r="L595" s="18">
        <f t="shared" si="27"/>
        <v>7862155</v>
      </c>
      <c r="M595" s="12">
        <f t="shared" si="28"/>
        <v>10000</v>
      </c>
      <c r="N595" s="12">
        <f t="shared" si="29"/>
        <v>7862155</v>
      </c>
    </row>
    <row r="596" spans="1:14" ht="18" customHeight="1" x14ac:dyDescent="0.15">
      <c r="A596" s="827"/>
      <c r="B596" s="27"/>
      <c r="C596" s="28">
        <v>42282</v>
      </c>
      <c r="D596" s="1142" t="s">
        <v>310</v>
      </c>
      <c r="E596" s="108"/>
      <c r="F596" s="22">
        <v>141</v>
      </c>
      <c r="G596" s="53" t="s">
        <v>89</v>
      </c>
      <c r="H596" s="24" t="s">
        <v>1518</v>
      </c>
      <c r="I596" s="749"/>
      <c r="J596" s="520"/>
      <c r="K596" s="25">
        <v>10000</v>
      </c>
      <c r="L596" s="18">
        <f t="shared" si="27"/>
        <v>7872155</v>
      </c>
      <c r="M596" s="12">
        <f t="shared" si="28"/>
        <v>10000</v>
      </c>
      <c r="N596" s="12">
        <f t="shared" si="29"/>
        <v>7872155</v>
      </c>
    </row>
    <row r="597" spans="1:14" ht="18" customHeight="1" x14ac:dyDescent="0.15">
      <c r="A597" s="827"/>
      <c r="B597" s="27"/>
      <c r="C597" s="28">
        <v>42299</v>
      </c>
      <c r="D597" s="1142" t="s">
        <v>31</v>
      </c>
      <c r="E597" s="108"/>
      <c r="F597" s="22">
        <v>111</v>
      </c>
      <c r="G597" s="53" t="s">
        <v>201</v>
      </c>
      <c r="H597" s="24" t="s">
        <v>1526</v>
      </c>
      <c r="I597" s="749"/>
      <c r="J597" s="520"/>
      <c r="K597" s="25">
        <v>46800</v>
      </c>
      <c r="L597" s="18">
        <f t="shared" si="27"/>
        <v>7918955</v>
      </c>
      <c r="M597" s="12">
        <f t="shared" si="28"/>
        <v>46800</v>
      </c>
      <c r="N597" s="12">
        <f t="shared" si="29"/>
        <v>7918955</v>
      </c>
    </row>
    <row r="598" spans="1:14" ht="18" customHeight="1" x14ac:dyDescent="0.15">
      <c r="A598" s="827"/>
      <c r="B598" s="27"/>
      <c r="C598" s="28">
        <v>42299</v>
      </c>
      <c r="D598" s="1142" t="s">
        <v>36</v>
      </c>
      <c r="E598" s="108"/>
      <c r="F598" s="22">
        <v>121</v>
      </c>
      <c r="G598" s="53" t="s">
        <v>201</v>
      </c>
      <c r="H598" s="24" t="s">
        <v>1525</v>
      </c>
      <c r="I598" s="749"/>
      <c r="J598" s="520"/>
      <c r="K598" s="25">
        <v>10000</v>
      </c>
      <c r="L598" s="18">
        <f t="shared" si="27"/>
        <v>7928955</v>
      </c>
      <c r="M598" s="12">
        <f t="shared" si="28"/>
        <v>10000</v>
      </c>
      <c r="N598" s="12">
        <f t="shared" si="29"/>
        <v>7928955</v>
      </c>
    </row>
    <row r="599" spans="1:14" ht="18" customHeight="1" x14ac:dyDescent="0.15">
      <c r="A599" s="827"/>
      <c r="B599" s="27"/>
      <c r="C599" s="28">
        <v>42299</v>
      </c>
      <c r="D599" s="1142" t="s">
        <v>310</v>
      </c>
      <c r="E599" s="108"/>
      <c r="F599" s="22">
        <v>141</v>
      </c>
      <c r="G599" s="53" t="s">
        <v>201</v>
      </c>
      <c r="H599" s="24" t="s">
        <v>1525</v>
      </c>
      <c r="I599" s="749"/>
      <c r="J599" s="520"/>
      <c r="K599" s="25">
        <v>10000</v>
      </c>
      <c r="L599" s="18">
        <f t="shared" si="27"/>
        <v>7938955</v>
      </c>
      <c r="M599" s="12">
        <f t="shared" si="28"/>
        <v>10000</v>
      </c>
      <c r="N599" s="12">
        <f t="shared" si="29"/>
        <v>7938955</v>
      </c>
    </row>
    <row r="600" spans="1:14" ht="18" customHeight="1" x14ac:dyDescent="0.15">
      <c r="A600" s="827"/>
      <c r="B600" s="27"/>
      <c r="C600" s="28">
        <v>42300</v>
      </c>
      <c r="D600" s="1142" t="s">
        <v>31</v>
      </c>
      <c r="E600" s="108"/>
      <c r="F600" s="22">
        <v>111</v>
      </c>
      <c r="G600" s="53" t="s">
        <v>69</v>
      </c>
      <c r="H600" s="24" t="s">
        <v>1534</v>
      </c>
      <c r="I600" s="749"/>
      <c r="J600" s="520"/>
      <c r="K600" s="25">
        <v>4800</v>
      </c>
      <c r="L600" s="18">
        <f t="shared" si="27"/>
        <v>7943755</v>
      </c>
      <c r="M600" s="12">
        <f t="shared" si="28"/>
        <v>4800</v>
      </c>
      <c r="N600" s="12">
        <f t="shared" si="29"/>
        <v>7943755</v>
      </c>
    </row>
    <row r="601" spans="1:14" ht="18" customHeight="1" x14ac:dyDescent="0.15">
      <c r="A601" s="827"/>
      <c r="B601" s="27"/>
      <c r="C601" s="28">
        <v>42300</v>
      </c>
      <c r="D601" s="1142" t="s">
        <v>36</v>
      </c>
      <c r="E601" s="108"/>
      <c r="F601" s="22">
        <v>121</v>
      </c>
      <c r="G601" s="53" t="s">
        <v>69</v>
      </c>
      <c r="H601" s="24" t="s">
        <v>1532</v>
      </c>
      <c r="I601" s="749"/>
      <c r="J601" s="520"/>
      <c r="K601" s="25">
        <v>10000</v>
      </c>
      <c r="L601" s="18">
        <f t="shared" si="27"/>
        <v>7953755</v>
      </c>
      <c r="M601" s="12">
        <f t="shared" si="28"/>
        <v>10000</v>
      </c>
      <c r="N601" s="12">
        <f t="shared" si="29"/>
        <v>7953755</v>
      </c>
    </row>
    <row r="602" spans="1:14" ht="18" customHeight="1" x14ac:dyDescent="0.15">
      <c r="A602" s="827"/>
      <c r="B602" s="27"/>
      <c r="C602" s="28">
        <v>42300</v>
      </c>
      <c r="D602" s="1142" t="s">
        <v>310</v>
      </c>
      <c r="E602" s="108"/>
      <c r="F602" s="22">
        <v>141</v>
      </c>
      <c r="G602" s="53" t="s">
        <v>69</v>
      </c>
      <c r="H602" s="113" t="s">
        <v>1532</v>
      </c>
      <c r="I602" s="752"/>
      <c r="J602" s="524"/>
      <c r="K602" s="114">
        <v>50000</v>
      </c>
      <c r="L602" s="18">
        <f t="shared" si="27"/>
        <v>8003755</v>
      </c>
      <c r="M602" s="12">
        <f t="shared" si="28"/>
        <v>50000</v>
      </c>
      <c r="N602" s="12">
        <f t="shared" si="29"/>
        <v>8003755</v>
      </c>
    </row>
    <row r="603" spans="1:14" ht="18" customHeight="1" x14ac:dyDescent="0.15">
      <c r="A603" s="832"/>
      <c r="B603" s="110"/>
      <c r="C603" s="424">
        <v>42304</v>
      </c>
      <c r="D603" s="1140" t="s">
        <v>3</v>
      </c>
      <c r="E603" s="714"/>
      <c r="F603" s="15">
        <v>211</v>
      </c>
      <c r="G603" s="16" t="s">
        <v>247</v>
      </c>
      <c r="H603" s="113" t="s">
        <v>1542</v>
      </c>
      <c r="I603" s="752"/>
      <c r="J603" s="524">
        <v>60000</v>
      </c>
      <c r="K603" s="114"/>
      <c r="L603" s="18">
        <f t="shared" si="27"/>
        <v>7943755</v>
      </c>
      <c r="M603" s="12">
        <f t="shared" si="28"/>
        <v>-60000</v>
      </c>
      <c r="N603" s="12">
        <f t="shared" si="29"/>
        <v>7943755</v>
      </c>
    </row>
    <row r="604" spans="1:14" ht="18" customHeight="1" x14ac:dyDescent="0.15">
      <c r="A604" s="832"/>
      <c r="B604" s="110"/>
      <c r="C604" s="424">
        <v>42304</v>
      </c>
      <c r="D604" s="1141" t="s">
        <v>96</v>
      </c>
      <c r="E604" s="714"/>
      <c r="F604" s="22">
        <v>241</v>
      </c>
      <c r="G604" s="23" t="s">
        <v>255</v>
      </c>
      <c r="H604" s="24" t="s">
        <v>1488</v>
      </c>
      <c r="I604" s="752"/>
      <c r="J604" s="524">
        <v>150000</v>
      </c>
      <c r="K604" s="114"/>
      <c r="L604" s="18">
        <f t="shared" si="27"/>
        <v>7793755</v>
      </c>
      <c r="M604" s="12">
        <f t="shared" si="28"/>
        <v>-150000</v>
      </c>
      <c r="N604" s="12">
        <f t="shared" si="29"/>
        <v>7793755</v>
      </c>
    </row>
    <row r="605" spans="1:14" ht="19.5" customHeight="1" x14ac:dyDescent="0.15">
      <c r="A605" s="832"/>
      <c r="B605" s="110"/>
      <c r="C605" s="424">
        <v>42314</v>
      </c>
      <c r="D605" s="1142" t="s">
        <v>31</v>
      </c>
      <c r="E605" s="108"/>
      <c r="F605" s="22">
        <v>111</v>
      </c>
      <c r="G605" s="112" t="s">
        <v>1537</v>
      </c>
      <c r="H605" s="113" t="s">
        <v>1539</v>
      </c>
      <c r="I605" s="752"/>
      <c r="J605" s="524"/>
      <c r="K605" s="114">
        <v>76800</v>
      </c>
      <c r="L605" s="18">
        <f t="shared" si="27"/>
        <v>7870555</v>
      </c>
      <c r="M605" s="12">
        <f t="shared" si="28"/>
        <v>76800</v>
      </c>
      <c r="N605" s="12">
        <f t="shared" si="29"/>
        <v>7870555</v>
      </c>
    </row>
    <row r="606" spans="1:14" ht="18.75" customHeight="1" x14ac:dyDescent="0.15">
      <c r="A606" s="832"/>
      <c r="B606" s="110"/>
      <c r="C606" s="424">
        <v>42314</v>
      </c>
      <c r="D606" s="1142" t="s">
        <v>36</v>
      </c>
      <c r="E606" s="108"/>
      <c r="F606" s="22">
        <v>121</v>
      </c>
      <c r="G606" s="112" t="s">
        <v>1537</v>
      </c>
      <c r="H606" s="113" t="s">
        <v>1536</v>
      </c>
      <c r="I606" s="752"/>
      <c r="J606" s="524"/>
      <c r="K606" s="114">
        <v>10000</v>
      </c>
      <c r="L606" s="18">
        <f t="shared" si="27"/>
        <v>7880555</v>
      </c>
      <c r="M606" s="12">
        <f t="shared" si="28"/>
        <v>10000</v>
      </c>
      <c r="N606" s="12">
        <f t="shared" si="29"/>
        <v>7880555</v>
      </c>
    </row>
    <row r="607" spans="1:14" ht="18" customHeight="1" x14ac:dyDescent="0.15">
      <c r="A607" s="832"/>
      <c r="B607" s="110"/>
      <c r="C607" s="424">
        <v>42314</v>
      </c>
      <c r="D607" s="1142" t="s">
        <v>310</v>
      </c>
      <c r="E607" s="108"/>
      <c r="F607" s="22">
        <v>141</v>
      </c>
      <c r="G607" s="112" t="s">
        <v>1537</v>
      </c>
      <c r="H607" s="113" t="s">
        <v>1536</v>
      </c>
      <c r="I607" s="752"/>
      <c r="J607" s="524"/>
      <c r="K607" s="114">
        <v>30000</v>
      </c>
      <c r="L607" s="18">
        <f t="shared" si="27"/>
        <v>7910555</v>
      </c>
      <c r="M607" s="12">
        <f t="shared" si="28"/>
        <v>30000</v>
      </c>
      <c r="N607" s="12">
        <f t="shared" si="29"/>
        <v>7910555</v>
      </c>
    </row>
    <row r="608" spans="1:14" ht="18" customHeight="1" x14ac:dyDescent="0.15">
      <c r="A608" s="832"/>
      <c r="B608" s="110"/>
      <c r="C608" s="424">
        <v>42332</v>
      </c>
      <c r="D608" s="1142" t="s">
        <v>310</v>
      </c>
      <c r="E608" s="108"/>
      <c r="F608" s="22">
        <v>111</v>
      </c>
      <c r="G608" s="53" t="s">
        <v>69</v>
      </c>
      <c r="H608" s="113" t="s">
        <v>1543</v>
      </c>
      <c r="I608" s="752"/>
      <c r="J608" s="524"/>
      <c r="K608" s="114">
        <v>4000</v>
      </c>
      <c r="L608" s="18">
        <f t="shared" si="27"/>
        <v>7914555</v>
      </c>
      <c r="M608" s="12">
        <f t="shared" si="28"/>
        <v>4000</v>
      </c>
      <c r="N608" s="12">
        <f t="shared" si="29"/>
        <v>7914555</v>
      </c>
    </row>
    <row r="609" spans="1:14" ht="18" customHeight="1" x14ac:dyDescent="0.15">
      <c r="A609" s="832"/>
      <c r="B609" s="110"/>
      <c r="C609" s="424">
        <v>42332</v>
      </c>
      <c r="D609" s="1142" t="s">
        <v>31</v>
      </c>
      <c r="E609" s="108"/>
      <c r="F609" s="22">
        <v>121</v>
      </c>
      <c r="G609" s="53" t="s">
        <v>69</v>
      </c>
      <c r="H609" s="113" t="s">
        <v>1543</v>
      </c>
      <c r="I609" s="752"/>
      <c r="J609" s="524"/>
      <c r="K609" s="114">
        <v>10000</v>
      </c>
      <c r="L609" s="18">
        <f t="shared" si="27"/>
        <v>7924555</v>
      </c>
      <c r="M609" s="12">
        <f t="shared" si="28"/>
        <v>10000</v>
      </c>
      <c r="N609" s="12">
        <f t="shared" si="29"/>
        <v>7924555</v>
      </c>
    </row>
    <row r="610" spans="1:14" ht="18" customHeight="1" x14ac:dyDescent="0.15">
      <c r="A610" s="832"/>
      <c r="B610" s="110"/>
      <c r="C610" s="424">
        <v>42332</v>
      </c>
      <c r="D610" s="1142" t="s">
        <v>36</v>
      </c>
      <c r="E610" s="108"/>
      <c r="F610" s="22">
        <v>141</v>
      </c>
      <c r="G610" s="53" t="s">
        <v>69</v>
      </c>
      <c r="H610" s="113" t="s">
        <v>1543</v>
      </c>
      <c r="I610" s="752"/>
      <c r="J610" s="524"/>
      <c r="K610" s="114">
        <v>50000</v>
      </c>
      <c r="L610" s="18">
        <f t="shared" si="27"/>
        <v>7974555</v>
      </c>
      <c r="M610" s="12">
        <f t="shared" si="28"/>
        <v>50000</v>
      </c>
      <c r="N610" s="12">
        <f t="shared" si="29"/>
        <v>7974555</v>
      </c>
    </row>
    <row r="611" spans="1:14" ht="18" customHeight="1" x14ac:dyDescent="0.15">
      <c r="A611" s="832"/>
      <c r="B611" s="110"/>
      <c r="C611" s="424">
        <v>42335</v>
      </c>
      <c r="D611" s="1142" t="s">
        <v>31</v>
      </c>
      <c r="E611" s="108"/>
      <c r="F611" s="22">
        <v>111</v>
      </c>
      <c r="G611" s="53" t="s">
        <v>103</v>
      </c>
      <c r="H611" s="113" t="s">
        <v>1545</v>
      </c>
      <c r="I611" s="752" t="s">
        <v>1555</v>
      </c>
      <c r="J611" s="524"/>
      <c r="K611" s="114">
        <v>32000</v>
      </c>
      <c r="L611" s="18">
        <f t="shared" si="27"/>
        <v>8006555</v>
      </c>
      <c r="M611" s="12">
        <f t="shared" si="28"/>
        <v>32000</v>
      </c>
      <c r="N611" s="12">
        <f t="shared" si="29"/>
        <v>8006555</v>
      </c>
    </row>
    <row r="612" spans="1:14" ht="18" customHeight="1" x14ac:dyDescent="0.15">
      <c r="A612" s="832"/>
      <c r="B612" s="110"/>
      <c r="C612" s="424">
        <v>42335</v>
      </c>
      <c r="D612" s="1142" t="s">
        <v>36</v>
      </c>
      <c r="E612" s="108"/>
      <c r="F612" s="22">
        <v>121</v>
      </c>
      <c r="G612" s="53" t="s">
        <v>103</v>
      </c>
      <c r="H612" s="113" t="s">
        <v>1547</v>
      </c>
      <c r="I612" s="752"/>
      <c r="J612" s="524"/>
      <c r="K612" s="114">
        <v>10000</v>
      </c>
      <c r="L612" s="18">
        <f t="shared" si="27"/>
        <v>8016555</v>
      </c>
      <c r="M612" s="12">
        <f t="shared" si="28"/>
        <v>10000</v>
      </c>
      <c r="N612" s="12">
        <f t="shared" si="29"/>
        <v>8016555</v>
      </c>
    </row>
    <row r="613" spans="1:14" ht="18" customHeight="1" x14ac:dyDescent="0.15">
      <c r="A613" s="832"/>
      <c r="B613" s="110"/>
      <c r="C613" s="424">
        <v>42335</v>
      </c>
      <c r="D613" s="1142" t="s">
        <v>310</v>
      </c>
      <c r="E613" s="108"/>
      <c r="F613" s="22">
        <v>141</v>
      </c>
      <c r="G613" s="53" t="s">
        <v>103</v>
      </c>
      <c r="H613" s="113" t="s">
        <v>1549</v>
      </c>
      <c r="I613" s="752"/>
      <c r="J613" s="524"/>
      <c r="K613" s="114">
        <v>10000</v>
      </c>
      <c r="L613" s="18">
        <f t="shared" si="27"/>
        <v>8026555</v>
      </c>
      <c r="M613" s="12">
        <f t="shared" si="28"/>
        <v>10000</v>
      </c>
      <c r="N613" s="12">
        <f t="shared" si="29"/>
        <v>8026555</v>
      </c>
    </row>
    <row r="614" spans="1:14" ht="18" customHeight="1" x14ac:dyDescent="0.15">
      <c r="A614" s="832"/>
      <c r="B614" s="110"/>
      <c r="C614" s="424">
        <v>42335</v>
      </c>
      <c r="D614" s="1142" t="s">
        <v>310</v>
      </c>
      <c r="E614" s="108"/>
      <c r="F614" s="22">
        <v>141</v>
      </c>
      <c r="G614" s="53" t="s">
        <v>103</v>
      </c>
      <c r="H614" s="113" t="s">
        <v>1551</v>
      </c>
      <c r="I614" s="752"/>
      <c r="J614" s="524"/>
      <c r="K614" s="114">
        <v>100000</v>
      </c>
      <c r="L614" s="18">
        <f t="shared" si="27"/>
        <v>8126555</v>
      </c>
      <c r="M614" s="12">
        <f t="shared" si="28"/>
        <v>100000</v>
      </c>
      <c r="N614" s="12">
        <f t="shared" si="29"/>
        <v>8126555</v>
      </c>
    </row>
    <row r="615" spans="1:14" ht="18" customHeight="1" x14ac:dyDescent="0.15">
      <c r="A615" s="832"/>
      <c r="B615" s="110"/>
      <c r="C615" s="424">
        <v>42347</v>
      </c>
      <c r="D615" s="1141" t="s">
        <v>96</v>
      </c>
      <c r="E615" s="714"/>
      <c r="F615" s="22">
        <v>241</v>
      </c>
      <c r="G615" s="23" t="s">
        <v>255</v>
      </c>
      <c r="H615" s="24" t="s">
        <v>1488</v>
      </c>
      <c r="I615" s="752"/>
      <c r="J615" s="524">
        <v>240000</v>
      </c>
      <c r="K615" s="114"/>
      <c r="L615" s="18">
        <f t="shared" si="27"/>
        <v>7886555</v>
      </c>
      <c r="M615" s="12">
        <f t="shared" si="28"/>
        <v>-240000</v>
      </c>
      <c r="N615" s="12">
        <f t="shared" si="29"/>
        <v>7886555</v>
      </c>
    </row>
    <row r="616" spans="1:14" ht="18" customHeight="1" x14ac:dyDescent="0.15">
      <c r="A616" s="832"/>
      <c r="B616" s="110"/>
      <c r="C616" s="424">
        <v>42347</v>
      </c>
      <c r="D616" s="1142" t="s">
        <v>141</v>
      </c>
      <c r="E616" s="108"/>
      <c r="F616" s="22">
        <v>131</v>
      </c>
      <c r="G616" s="53" t="s">
        <v>89</v>
      </c>
      <c r="H616" s="24" t="s">
        <v>370</v>
      </c>
      <c r="I616" s="752"/>
      <c r="J616" s="524"/>
      <c r="K616" s="114">
        <v>150000</v>
      </c>
      <c r="L616" s="18">
        <f t="shared" si="27"/>
        <v>8036555</v>
      </c>
      <c r="M616" s="12">
        <f t="shared" si="28"/>
        <v>150000</v>
      </c>
      <c r="N616" s="12">
        <f t="shared" si="29"/>
        <v>8036555</v>
      </c>
    </row>
    <row r="617" spans="1:14" ht="18" customHeight="1" x14ac:dyDescent="0.15">
      <c r="A617" s="832"/>
      <c r="B617" s="110"/>
      <c r="C617" s="424">
        <v>42355</v>
      </c>
      <c r="D617" s="1142" t="s">
        <v>31</v>
      </c>
      <c r="E617" s="108"/>
      <c r="F617" s="22">
        <v>111</v>
      </c>
      <c r="G617" s="112" t="s">
        <v>1563</v>
      </c>
      <c r="H617" s="113" t="s">
        <v>1562</v>
      </c>
      <c r="I617" s="752"/>
      <c r="J617" s="524"/>
      <c r="K617" s="114">
        <v>3200</v>
      </c>
      <c r="L617" s="18">
        <f t="shared" si="27"/>
        <v>8039755</v>
      </c>
      <c r="M617" s="12">
        <f t="shared" si="28"/>
        <v>3200</v>
      </c>
      <c r="N617" s="12">
        <f t="shared" si="29"/>
        <v>8039755</v>
      </c>
    </row>
    <row r="618" spans="1:14" ht="18" customHeight="1" x14ac:dyDescent="0.15">
      <c r="A618" s="832"/>
      <c r="B618" s="110"/>
      <c r="C618" s="424">
        <v>42355</v>
      </c>
      <c r="D618" s="1142" t="s">
        <v>36</v>
      </c>
      <c r="E618" s="108"/>
      <c r="F618" s="22">
        <v>121</v>
      </c>
      <c r="G618" s="112" t="s">
        <v>1563</v>
      </c>
      <c r="H618" s="113" t="s">
        <v>1560</v>
      </c>
      <c r="I618" s="752"/>
      <c r="J618" s="524"/>
      <c r="K618" s="114">
        <v>10000</v>
      </c>
      <c r="L618" s="18">
        <f t="shared" si="27"/>
        <v>8049755</v>
      </c>
      <c r="M618" s="12">
        <f t="shared" si="28"/>
        <v>10000</v>
      </c>
      <c r="N618" s="12">
        <f t="shared" si="29"/>
        <v>8049755</v>
      </c>
    </row>
    <row r="619" spans="1:14" ht="18" customHeight="1" x14ac:dyDescent="0.15">
      <c r="A619" s="832"/>
      <c r="B619" s="110"/>
      <c r="C619" s="424">
        <v>42355</v>
      </c>
      <c r="D619" s="1142" t="s">
        <v>310</v>
      </c>
      <c r="E619" s="108"/>
      <c r="F619" s="22">
        <v>141</v>
      </c>
      <c r="G619" s="112" t="s">
        <v>1564</v>
      </c>
      <c r="H619" s="113" t="s">
        <v>1560</v>
      </c>
      <c r="I619" s="752"/>
      <c r="J619" s="524"/>
      <c r="K619" s="114">
        <v>10000</v>
      </c>
      <c r="L619" s="18">
        <f t="shared" si="27"/>
        <v>8059755</v>
      </c>
      <c r="M619" s="12">
        <f t="shared" si="28"/>
        <v>10000</v>
      </c>
      <c r="N619" s="12">
        <f t="shared" si="29"/>
        <v>8059755</v>
      </c>
    </row>
    <row r="620" spans="1:14" ht="18" customHeight="1" x14ac:dyDescent="0.15">
      <c r="A620" s="832"/>
      <c r="B620" s="110"/>
      <c r="C620" s="424">
        <v>42356</v>
      </c>
      <c r="D620" s="1142" t="s">
        <v>310</v>
      </c>
      <c r="E620" s="108"/>
      <c r="F620" s="22">
        <v>141</v>
      </c>
      <c r="G620" s="53" t="s">
        <v>1521</v>
      </c>
      <c r="H620" s="113" t="s">
        <v>1567</v>
      </c>
      <c r="I620" s="752"/>
      <c r="J620" s="524"/>
      <c r="K620" s="114">
        <v>10000</v>
      </c>
      <c r="L620" s="18">
        <f t="shared" si="27"/>
        <v>8069755</v>
      </c>
      <c r="M620" s="12">
        <f t="shared" si="28"/>
        <v>10000</v>
      </c>
      <c r="N620" s="12">
        <f t="shared" si="29"/>
        <v>8069755</v>
      </c>
    </row>
    <row r="621" spans="1:14" ht="18" customHeight="1" x14ac:dyDescent="0.15">
      <c r="A621" s="832"/>
      <c r="B621" s="110"/>
      <c r="C621" s="424">
        <v>42368</v>
      </c>
      <c r="D621" s="1142" t="s">
        <v>141</v>
      </c>
      <c r="E621" s="108"/>
      <c r="F621" s="22">
        <v>131</v>
      </c>
      <c r="G621" s="53" t="s">
        <v>99</v>
      </c>
      <c r="H621" s="24" t="s">
        <v>370</v>
      </c>
      <c r="I621" s="752"/>
      <c r="J621" s="524"/>
      <c r="K621" s="114">
        <v>35000</v>
      </c>
      <c r="L621" s="18">
        <f t="shared" si="27"/>
        <v>8104755</v>
      </c>
      <c r="M621" s="12">
        <f t="shared" si="28"/>
        <v>35000</v>
      </c>
      <c r="N621" s="12">
        <f t="shared" si="29"/>
        <v>8104755</v>
      </c>
    </row>
    <row r="622" spans="1:14" ht="18" customHeight="1" x14ac:dyDescent="0.15">
      <c r="A622" s="832"/>
      <c r="B622" s="110"/>
      <c r="C622" s="424">
        <v>42368</v>
      </c>
      <c r="D622" s="1142" t="s">
        <v>31</v>
      </c>
      <c r="E622" s="108"/>
      <c r="F622" s="22">
        <v>111</v>
      </c>
      <c r="G622" s="112" t="s">
        <v>1616</v>
      </c>
      <c r="H622" s="113" t="s">
        <v>1617</v>
      </c>
      <c r="I622" s="752"/>
      <c r="J622" s="524"/>
      <c r="K622" s="114">
        <v>4800</v>
      </c>
      <c r="L622" s="18">
        <f t="shared" si="27"/>
        <v>8109555</v>
      </c>
      <c r="M622" s="12">
        <f t="shared" si="28"/>
        <v>4800</v>
      </c>
      <c r="N622" s="12">
        <f t="shared" si="29"/>
        <v>8109555</v>
      </c>
    </row>
    <row r="623" spans="1:14" ht="18" customHeight="1" x14ac:dyDescent="0.15">
      <c r="A623" s="832"/>
      <c r="B623" s="110"/>
      <c r="C623" s="424">
        <v>42368</v>
      </c>
      <c r="D623" s="1142" t="s">
        <v>36</v>
      </c>
      <c r="E623" s="108"/>
      <c r="F623" s="22">
        <v>121</v>
      </c>
      <c r="G623" s="112" t="s">
        <v>1616</v>
      </c>
      <c r="H623" s="113" t="s">
        <v>1615</v>
      </c>
      <c r="I623" s="752"/>
      <c r="J623" s="524"/>
      <c r="K623" s="114">
        <v>10000</v>
      </c>
      <c r="L623" s="18">
        <f t="shared" si="27"/>
        <v>8119555</v>
      </c>
      <c r="M623" s="12">
        <f t="shared" si="28"/>
        <v>10000</v>
      </c>
      <c r="N623" s="12">
        <f t="shared" si="29"/>
        <v>8119555</v>
      </c>
    </row>
    <row r="624" spans="1:14" ht="18" customHeight="1" x14ac:dyDescent="0.15">
      <c r="A624" s="832"/>
      <c r="B624" s="110"/>
      <c r="C624" s="424">
        <v>42368</v>
      </c>
      <c r="D624" s="1142" t="s">
        <v>310</v>
      </c>
      <c r="E624" s="108"/>
      <c r="F624" s="22">
        <v>141</v>
      </c>
      <c r="G624" s="112" t="s">
        <v>1616</v>
      </c>
      <c r="H624" s="113" t="s">
        <v>1615</v>
      </c>
      <c r="I624" s="752"/>
      <c r="J624" s="524"/>
      <c r="K624" s="114">
        <v>50000</v>
      </c>
      <c r="L624" s="18">
        <f t="shared" si="27"/>
        <v>8169555</v>
      </c>
      <c r="M624" s="12">
        <f t="shared" si="28"/>
        <v>50000</v>
      </c>
      <c r="N624" s="12">
        <f t="shared" si="29"/>
        <v>8169555</v>
      </c>
    </row>
    <row r="625" spans="1:14" ht="18" customHeight="1" x14ac:dyDescent="0.15">
      <c r="A625" s="832"/>
      <c r="B625" s="110"/>
      <c r="C625" s="424">
        <v>42368</v>
      </c>
      <c r="D625" s="1142" t="s">
        <v>31</v>
      </c>
      <c r="E625" s="108"/>
      <c r="F625" s="22">
        <v>111</v>
      </c>
      <c r="G625" s="112" t="s">
        <v>1521</v>
      </c>
      <c r="H625" s="113" t="s">
        <v>1622</v>
      </c>
      <c r="I625" s="752"/>
      <c r="J625" s="524"/>
      <c r="K625" s="114">
        <v>2800</v>
      </c>
      <c r="L625" s="18">
        <f t="shared" si="27"/>
        <v>8172355</v>
      </c>
      <c r="M625" s="12">
        <f t="shared" si="28"/>
        <v>2800</v>
      </c>
      <c r="N625" s="12">
        <f t="shared" si="29"/>
        <v>8172355</v>
      </c>
    </row>
    <row r="626" spans="1:14" ht="18" customHeight="1" x14ac:dyDescent="0.15">
      <c r="A626" s="832"/>
      <c r="B626" s="110"/>
      <c r="C626" s="424">
        <v>42368</v>
      </c>
      <c r="D626" s="1142" t="s">
        <v>36</v>
      </c>
      <c r="E626" s="108"/>
      <c r="F626" s="22">
        <v>121</v>
      </c>
      <c r="G626" s="112" t="s">
        <v>1521</v>
      </c>
      <c r="H626" s="113" t="s">
        <v>1620</v>
      </c>
      <c r="I626" s="752"/>
      <c r="J626" s="524"/>
      <c r="K626" s="114">
        <v>10000</v>
      </c>
      <c r="L626" s="18">
        <f t="shared" si="27"/>
        <v>8182355</v>
      </c>
      <c r="M626" s="12">
        <f t="shared" si="28"/>
        <v>10000</v>
      </c>
      <c r="N626" s="12">
        <f t="shared" si="29"/>
        <v>8182355</v>
      </c>
    </row>
    <row r="627" spans="1:14" ht="18" customHeight="1" x14ac:dyDescent="0.15">
      <c r="A627" s="832"/>
      <c r="B627" s="110"/>
      <c r="C627" s="424">
        <v>42368</v>
      </c>
      <c r="D627" s="1142" t="s">
        <v>310</v>
      </c>
      <c r="E627" s="108"/>
      <c r="F627" s="22">
        <v>141</v>
      </c>
      <c r="G627" s="112" t="s">
        <v>1521</v>
      </c>
      <c r="H627" s="113" t="s">
        <v>1620</v>
      </c>
      <c r="I627" s="752"/>
      <c r="J627" s="524"/>
      <c r="K627" s="114">
        <v>50000</v>
      </c>
      <c r="L627" s="18">
        <f t="shared" si="27"/>
        <v>8232355</v>
      </c>
      <c r="M627" s="12">
        <f t="shared" si="28"/>
        <v>50000</v>
      </c>
      <c r="N627" s="12">
        <f t="shared" si="29"/>
        <v>8232355</v>
      </c>
    </row>
    <row r="628" spans="1:14" ht="18" customHeight="1" thickBot="1" x14ac:dyDescent="0.2">
      <c r="A628" s="831"/>
      <c r="B628" s="31" t="s">
        <v>1628</v>
      </c>
      <c r="C628" s="474">
        <v>42368</v>
      </c>
      <c r="D628" s="1155" t="s">
        <v>96</v>
      </c>
      <c r="E628" s="721"/>
      <c r="F628" s="475">
        <v>241</v>
      </c>
      <c r="G628" s="476" t="s">
        <v>255</v>
      </c>
      <c r="H628" s="477" t="s">
        <v>1488</v>
      </c>
      <c r="I628" s="753"/>
      <c r="J628" s="525">
        <v>100000</v>
      </c>
      <c r="K628" s="478"/>
      <c r="L628" s="478">
        <f t="shared" si="27"/>
        <v>8132355</v>
      </c>
      <c r="M628" s="12">
        <f t="shared" si="28"/>
        <v>-100000</v>
      </c>
      <c r="N628" s="12">
        <f t="shared" si="29"/>
        <v>8132355</v>
      </c>
    </row>
    <row r="629" spans="1:14" ht="18" customHeight="1" thickTop="1" x14ac:dyDescent="0.15">
      <c r="A629" s="832"/>
      <c r="B629" s="37" t="s">
        <v>1629</v>
      </c>
      <c r="C629" s="482">
        <v>42390</v>
      </c>
      <c r="D629" s="1142" t="s">
        <v>31</v>
      </c>
      <c r="E629" s="108"/>
      <c r="F629" s="22">
        <v>112</v>
      </c>
      <c r="G629" s="112" t="s">
        <v>1521</v>
      </c>
      <c r="H629" s="473" t="s">
        <v>1664</v>
      </c>
      <c r="I629" s="749" t="s">
        <v>1639</v>
      </c>
      <c r="J629" s="526"/>
      <c r="K629" s="515">
        <v>2800</v>
      </c>
      <c r="L629" s="18">
        <f t="shared" si="27"/>
        <v>8135155</v>
      </c>
      <c r="M629" s="12">
        <f t="shared" si="28"/>
        <v>2800</v>
      </c>
      <c r="N629" s="12">
        <f>N628+M629</f>
        <v>8135155</v>
      </c>
    </row>
    <row r="630" spans="1:14" ht="18" customHeight="1" x14ac:dyDescent="0.15">
      <c r="A630" s="832"/>
      <c r="B630" s="481"/>
      <c r="C630" s="482">
        <v>42390</v>
      </c>
      <c r="D630" s="1142" t="s">
        <v>36</v>
      </c>
      <c r="E630" s="108"/>
      <c r="F630" s="22">
        <v>122</v>
      </c>
      <c r="G630" s="112" t="s">
        <v>1521</v>
      </c>
      <c r="H630" s="473" t="s">
        <v>1663</v>
      </c>
      <c r="I630" s="749" t="s">
        <v>354</v>
      </c>
      <c r="J630" s="527"/>
      <c r="K630" s="516">
        <v>10000</v>
      </c>
      <c r="L630" s="18">
        <f t="shared" si="27"/>
        <v>8145155</v>
      </c>
      <c r="M630" s="12">
        <f t="shared" si="28"/>
        <v>10000</v>
      </c>
      <c r="N630" s="12">
        <f>N629+M630</f>
        <v>8145155</v>
      </c>
    </row>
    <row r="631" spans="1:14" ht="18" customHeight="1" x14ac:dyDescent="0.15">
      <c r="A631" s="832"/>
      <c r="B631" s="481"/>
      <c r="C631" s="482">
        <v>42390</v>
      </c>
      <c r="D631" s="1142" t="s">
        <v>310</v>
      </c>
      <c r="E631" s="108"/>
      <c r="F631" s="22">
        <v>141</v>
      </c>
      <c r="G631" s="112" t="s">
        <v>1521</v>
      </c>
      <c r="H631" s="473" t="s">
        <v>1663</v>
      </c>
      <c r="I631" s="749" t="s">
        <v>354</v>
      </c>
      <c r="J631" s="527"/>
      <c r="K631" s="516">
        <v>10000</v>
      </c>
      <c r="L631" s="18">
        <f t="shared" si="27"/>
        <v>8155155</v>
      </c>
      <c r="M631" s="12">
        <f t="shared" si="28"/>
        <v>10000</v>
      </c>
      <c r="N631" s="12">
        <f>N630+M631</f>
        <v>8155155</v>
      </c>
    </row>
    <row r="632" spans="1:14" ht="18" customHeight="1" x14ac:dyDescent="0.15">
      <c r="A632" s="832"/>
      <c r="C632" s="482">
        <v>42419</v>
      </c>
      <c r="D632" s="1142" t="s">
        <v>31</v>
      </c>
      <c r="E632" s="108"/>
      <c r="F632" s="483">
        <v>111</v>
      </c>
      <c r="G632" s="484" t="s">
        <v>201</v>
      </c>
      <c r="H632" s="485" t="s">
        <v>1668</v>
      </c>
      <c r="I632" s="754"/>
      <c r="J632" s="529"/>
      <c r="K632" s="517">
        <v>48200</v>
      </c>
      <c r="L632" s="18">
        <f t="shared" si="27"/>
        <v>8203355</v>
      </c>
      <c r="M632" s="12">
        <f t="shared" si="28"/>
        <v>48200</v>
      </c>
      <c r="N632" s="12">
        <f t="shared" ref="N632:N775" si="30">N631+M632</f>
        <v>8203355</v>
      </c>
    </row>
    <row r="633" spans="1:14" ht="18" customHeight="1" x14ac:dyDescent="0.15">
      <c r="A633" s="832"/>
      <c r="B633" s="110"/>
      <c r="C633" s="424">
        <v>42419</v>
      </c>
      <c r="D633" s="1142" t="s">
        <v>36</v>
      </c>
      <c r="E633" s="108"/>
      <c r="F633" s="483">
        <v>121</v>
      </c>
      <c r="G633" s="484" t="s">
        <v>201</v>
      </c>
      <c r="H633" s="485" t="s">
        <v>1666</v>
      </c>
      <c r="I633" s="755"/>
      <c r="J633" s="529"/>
      <c r="K633" s="517">
        <v>10000</v>
      </c>
      <c r="L633" s="18">
        <f t="shared" si="27"/>
        <v>8213355</v>
      </c>
      <c r="M633" s="12">
        <f t="shared" si="28"/>
        <v>10000</v>
      </c>
      <c r="N633" s="12">
        <f t="shared" si="30"/>
        <v>8213355</v>
      </c>
    </row>
    <row r="634" spans="1:14" ht="18" customHeight="1" x14ac:dyDescent="0.15">
      <c r="A634" s="832"/>
      <c r="B634" s="110"/>
      <c r="C634" s="424">
        <v>42419</v>
      </c>
      <c r="D634" s="1142" t="s">
        <v>310</v>
      </c>
      <c r="E634" s="108"/>
      <c r="F634" s="483">
        <v>141</v>
      </c>
      <c r="G634" s="484" t="s">
        <v>201</v>
      </c>
      <c r="H634" s="485" t="s">
        <v>1666</v>
      </c>
      <c r="I634" s="755"/>
      <c r="J634" s="529"/>
      <c r="K634" s="517">
        <v>10000</v>
      </c>
      <c r="L634" s="18">
        <f t="shared" si="27"/>
        <v>8223355</v>
      </c>
      <c r="M634" s="12">
        <f t="shared" si="28"/>
        <v>10000</v>
      </c>
      <c r="N634" s="12">
        <f t="shared" si="30"/>
        <v>8223355</v>
      </c>
    </row>
    <row r="635" spans="1:14" ht="18" customHeight="1" x14ac:dyDescent="0.15">
      <c r="A635" s="832"/>
      <c r="B635" s="110"/>
      <c r="C635" s="424">
        <v>42422</v>
      </c>
      <c r="D635" s="1142" t="s">
        <v>15</v>
      </c>
      <c r="E635" s="108"/>
      <c r="F635" s="22">
        <v>161</v>
      </c>
      <c r="G635" s="23" t="s">
        <v>16</v>
      </c>
      <c r="H635" s="53" t="s">
        <v>17</v>
      </c>
      <c r="I635" s="756"/>
      <c r="J635" s="530"/>
      <c r="K635" s="556">
        <v>799</v>
      </c>
      <c r="L635" s="18">
        <f t="shared" si="27"/>
        <v>8224154</v>
      </c>
      <c r="M635" s="12">
        <f t="shared" si="28"/>
        <v>799</v>
      </c>
      <c r="N635" s="12">
        <f t="shared" si="30"/>
        <v>8224154</v>
      </c>
    </row>
    <row r="636" spans="1:14" ht="18" customHeight="1" x14ac:dyDescent="0.15">
      <c r="A636" s="832"/>
      <c r="B636" s="110"/>
      <c r="C636" s="424">
        <v>42460</v>
      </c>
      <c r="D636" s="1141" t="s">
        <v>21</v>
      </c>
      <c r="E636" s="108"/>
      <c r="F636" s="22">
        <v>222</v>
      </c>
      <c r="G636" s="23" t="s">
        <v>255</v>
      </c>
      <c r="H636" s="53" t="s">
        <v>1698</v>
      </c>
      <c r="I636" s="757" t="s">
        <v>898</v>
      </c>
      <c r="J636" s="530">
        <v>50000</v>
      </c>
      <c r="K636" s="556"/>
      <c r="L636" s="18">
        <f t="shared" si="27"/>
        <v>8174154</v>
      </c>
      <c r="M636" s="12">
        <f t="shared" si="28"/>
        <v>-50000</v>
      </c>
      <c r="N636" s="12">
        <f t="shared" si="30"/>
        <v>8174154</v>
      </c>
    </row>
    <row r="637" spans="1:14" ht="18" customHeight="1" thickBot="1" x14ac:dyDescent="0.2">
      <c r="A637" s="830"/>
      <c r="B637" s="39" t="s">
        <v>1702</v>
      </c>
      <c r="C637" s="532">
        <v>42460</v>
      </c>
      <c r="D637" s="1156" t="s">
        <v>7</v>
      </c>
      <c r="E637" s="716"/>
      <c r="F637" s="41">
        <v>231</v>
      </c>
      <c r="G637" s="42" t="s">
        <v>255</v>
      </c>
      <c r="H637" s="43" t="s">
        <v>47</v>
      </c>
      <c r="I637" s="758"/>
      <c r="J637" s="533">
        <v>216</v>
      </c>
      <c r="K637" s="557"/>
      <c r="L637" s="534">
        <f t="shared" si="27"/>
        <v>8173938</v>
      </c>
      <c r="M637" s="12">
        <f t="shared" si="28"/>
        <v>-216</v>
      </c>
      <c r="N637" s="12">
        <f t="shared" si="30"/>
        <v>8173938</v>
      </c>
    </row>
    <row r="638" spans="1:14" ht="18" customHeight="1" thickTop="1" x14ac:dyDescent="0.15">
      <c r="A638" s="833"/>
      <c r="B638" s="45" t="s">
        <v>1703</v>
      </c>
      <c r="C638" s="482">
        <v>42468</v>
      </c>
      <c r="D638" s="1140" t="s">
        <v>3</v>
      </c>
      <c r="E638" s="722"/>
      <c r="F638" s="15">
        <v>211</v>
      </c>
      <c r="G638" s="16" t="s">
        <v>247</v>
      </c>
      <c r="H638" s="17" t="s">
        <v>1692</v>
      </c>
      <c r="I638" s="756"/>
      <c r="J638" s="531">
        <v>245000</v>
      </c>
      <c r="K638" s="558"/>
      <c r="L638" s="18">
        <f t="shared" si="27"/>
        <v>7928938</v>
      </c>
      <c r="M638" s="12">
        <f t="shared" si="28"/>
        <v>-245000</v>
      </c>
      <c r="N638" s="12">
        <f t="shared" si="30"/>
        <v>7928938</v>
      </c>
    </row>
    <row r="639" spans="1:14" ht="18" customHeight="1" x14ac:dyDescent="0.15">
      <c r="A639" s="832"/>
      <c r="B639" s="110"/>
      <c r="C639" s="424">
        <v>42471</v>
      </c>
      <c r="D639" s="1142" t="s">
        <v>141</v>
      </c>
      <c r="E639" s="108"/>
      <c r="F639" s="22">
        <v>131</v>
      </c>
      <c r="G639" s="53" t="s">
        <v>69</v>
      </c>
      <c r="H639" s="24" t="s">
        <v>1693</v>
      </c>
      <c r="I639" s="756"/>
      <c r="J639" s="530"/>
      <c r="K639" s="556">
        <v>90000</v>
      </c>
      <c r="L639" s="18">
        <f t="shared" si="27"/>
        <v>8018938</v>
      </c>
      <c r="M639" s="12">
        <f t="shared" si="28"/>
        <v>90000</v>
      </c>
      <c r="N639" s="12">
        <f t="shared" si="30"/>
        <v>8018938</v>
      </c>
    </row>
    <row r="640" spans="1:14" ht="18" customHeight="1" x14ac:dyDescent="0.15">
      <c r="A640" s="832"/>
      <c r="B640" s="110"/>
      <c r="C640" s="424">
        <v>42472</v>
      </c>
      <c r="D640" s="1142" t="s">
        <v>141</v>
      </c>
      <c r="E640" s="108"/>
      <c r="F640" s="22">
        <v>131</v>
      </c>
      <c r="G640" s="53" t="s">
        <v>219</v>
      </c>
      <c r="H640" s="24" t="s">
        <v>1693</v>
      </c>
      <c r="I640" s="756"/>
      <c r="J640" s="530"/>
      <c r="K640" s="556">
        <v>20000</v>
      </c>
      <c r="L640" s="18">
        <f t="shared" si="27"/>
        <v>8038938</v>
      </c>
      <c r="M640" s="12">
        <f t="shared" si="28"/>
        <v>20000</v>
      </c>
      <c r="N640" s="12">
        <f t="shared" si="30"/>
        <v>8038938</v>
      </c>
    </row>
    <row r="641" spans="1:14" ht="18" customHeight="1" x14ac:dyDescent="0.15">
      <c r="A641" s="832"/>
      <c r="B641" s="110"/>
      <c r="C641" s="424">
        <v>42473</v>
      </c>
      <c r="D641" s="1142" t="s">
        <v>141</v>
      </c>
      <c r="E641" s="108"/>
      <c r="F641" s="22">
        <v>131</v>
      </c>
      <c r="G641" s="53" t="s">
        <v>28</v>
      </c>
      <c r="H641" s="24" t="s">
        <v>1693</v>
      </c>
      <c r="I641" s="756"/>
      <c r="J641" s="530"/>
      <c r="K641" s="556">
        <v>10000</v>
      </c>
      <c r="L641" s="18">
        <f t="shared" si="27"/>
        <v>8048938</v>
      </c>
      <c r="M641" s="12">
        <f t="shared" si="28"/>
        <v>10000</v>
      </c>
      <c r="N641" s="12">
        <f t="shared" si="30"/>
        <v>8048938</v>
      </c>
    </row>
    <row r="642" spans="1:14" ht="18" customHeight="1" x14ac:dyDescent="0.15">
      <c r="A642" s="832"/>
      <c r="B642" s="110"/>
      <c r="C642" s="424">
        <v>42474</v>
      </c>
      <c r="D642" s="1142" t="s">
        <v>141</v>
      </c>
      <c r="E642" s="108"/>
      <c r="F642" s="22">
        <v>131</v>
      </c>
      <c r="G642" s="53" t="s">
        <v>32</v>
      </c>
      <c r="H642" s="24" t="s">
        <v>1693</v>
      </c>
      <c r="I642" s="756"/>
      <c r="J642" s="530"/>
      <c r="K642" s="556">
        <v>20000</v>
      </c>
      <c r="L642" s="18">
        <f t="shared" si="27"/>
        <v>8068938</v>
      </c>
      <c r="M642" s="12">
        <f t="shared" si="28"/>
        <v>20000</v>
      </c>
      <c r="N642" s="12">
        <f t="shared" si="30"/>
        <v>8068938</v>
      </c>
    </row>
    <row r="643" spans="1:14" ht="18" customHeight="1" x14ac:dyDescent="0.15">
      <c r="A643" s="832"/>
      <c r="B643" s="110"/>
      <c r="C643" s="424">
        <v>42475</v>
      </c>
      <c r="D643" s="1151" t="s">
        <v>7</v>
      </c>
      <c r="E643" s="108"/>
      <c r="F643" s="22">
        <v>231</v>
      </c>
      <c r="G643" s="23" t="s">
        <v>247</v>
      </c>
      <c r="H643" s="24" t="s">
        <v>304</v>
      </c>
      <c r="I643" s="756"/>
      <c r="J643" s="530">
        <v>432</v>
      </c>
      <c r="K643" s="556"/>
      <c r="L643" s="18">
        <f t="shared" si="27"/>
        <v>8068506</v>
      </c>
      <c r="M643" s="12">
        <f t="shared" si="28"/>
        <v>-432</v>
      </c>
      <c r="N643" s="12">
        <f t="shared" si="30"/>
        <v>8068506</v>
      </c>
    </row>
    <row r="644" spans="1:14" ht="18" customHeight="1" x14ac:dyDescent="0.15">
      <c r="A644" s="832"/>
      <c r="B644" s="110"/>
      <c r="C644" s="424">
        <v>42479</v>
      </c>
      <c r="D644" s="1142" t="s">
        <v>141</v>
      </c>
      <c r="E644" s="108"/>
      <c r="F644" s="22">
        <v>131</v>
      </c>
      <c r="G644" s="53" t="s">
        <v>162</v>
      </c>
      <c r="H644" s="24" t="s">
        <v>1693</v>
      </c>
      <c r="I644" s="756"/>
      <c r="J644" s="530"/>
      <c r="K644" s="556">
        <v>20000</v>
      </c>
      <c r="L644" s="18">
        <f t="shared" si="27"/>
        <v>8088506</v>
      </c>
      <c r="M644" s="12">
        <f t="shared" si="28"/>
        <v>20000</v>
      </c>
      <c r="N644" s="12">
        <f t="shared" si="30"/>
        <v>8088506</v>
      </c>
    </row>
    <row r="645" spans="1:14" ht="18" customHeight="1" x14ac:dyDescent="0.15">
      <c r="A645" s="832"/>
      <c r="B645" s="110"/>
      <c r="C645" s="424">
        <v>42480</v>
      </c>
      <c r="D645" s="1142" t="s">
        <v>141</v>
      </c>
      <c r="E645" s="108"/>
      <c r="F645" s="22">
        <v>131</v>
      </c>
      <c r="G645" s="53" t="s">
        <v>95</v>
      </c>
      <c r="H645" s="24" t="s">
        <v>1693</v>
      </c>
      <c r="I645" s="756"/>
      <c r="J645" s="530"/>
      <c r="K645" s="556">
        <v>20000</v>
      </c>
      <c r="L645" s="18">
        <f t="shared" si="27"/>
        <v>8108506</v>
      </c>
      <c r="M645" s="12">
        <f t="shared" si="28"/>
        <v>20000</v>
      </c>
      <c r="N645" s="12">
        <f t="shared" si="30"/>
        <v>8108506</v>
      </c>
    </row>
    <row r="646" spans="1:14" ht="18" customHeight="1" x14ac:dyDescent="0.15">
      <c r="A646" s="832"/>
      <c r="B646" s="110"/>
      <c r="C646" s="424">
        <v>42485</v>
      </c>
      <c r="D646" s="1142" t="s">
        <v>31</v>
      </c>
      <c r="E646" s="108"/>
      <c r="F646" s="22">
        <v>111</v>
      </c>
      <c r="G646" s="53" t="s">
        <v>1719</v>
      </c>
      <c r="H646" s="24" t="s">
        <v>1718</v>
      </c>
      <c r="I646" s="756"/>
      <c r="J646" s="530"/>
      <c r="K646" s="556">
        <v>11200</v>
      </c>
      <c r="L646" s="18">
        <f t="shared" si="27"/>
        <v>8119706</v>
      </c>
      <c r="M646" s="12">
        <f t="shared" si="28"/>
        <v>11200</v>
      </c>
      <c r="N646" s="12">
        <f t="shared" si="30"/>
        <v>8119706</v>
      </c>
    </row>
    <row r="647" spans="1:14" ht="18" customHeight="1" x14ac:dyDescent="0.15">
      <c r="A647" s="832"/>
      <c r="B647" s="110"/>
      <c r="C647" s="424">
        <v>42485</v>
      </c>
      <c r="D647" s="1142" t="s">
        <v>36</v>
      </c>
      <c r="E647" s="108"/>
      <c r="F647" s="22">
        <v>121</v>
      </c>
      <c r="G647" s="53" t="s">
        <v>1719</v>
      </c>
      <c r="H647" s="24" t="s">
        <v>1717</v>
      </c>
      <c r="I647" s="756"/>
      <c r="J647" s="530"/>
      <c r="K647" s="556">
        <v>10000</v>
      </c>
      <c r="L647" s="18">
        <f t="shared" si="27"/>
        <v>8129706</v>
      </c>
      <c r="M647" s="12">
        <f t="shared" si="28"/>
        <v>10000</v>
      </c>
      <c r="N647" s="12">
        <f t="shared" si="30"/>
        <v>8129706</v>
      </c>
    </row>
    <row r="648" spans="1:14" ht="18" customHeight="1" x14ac:dyDescent="0.15">
      <c r="A648" s="832"/>
      <c r="B648" s="110"/>
      <c r="C648" s="424">
        <v>42485</v>
      </c>
      <c r="D648" s="1142" t="s">
        <v>310</v>
      </c>
      <c r="E648" s="108"/>
      <c r="F648" s="22">
        <v>141</v>
      </c>
      <c r="G648" s="53" t="s">
        <v>1719</v>
      </c>
      <c r="H648" s="24" t="s">
        <v>1717</v>
      </c>
      <c r="I648" s="756"/>
      <c r="J648" s="530"/>
      <c r="K648" s="556">
        <v>30000</v>
      </c>
      <c r="L648" s="18">
        <f t="shared" si="27"/>
        <v>8159706</v>
      </c>
      <c r="M648" s="12">
        <f t="shared" si="28"/>
        <v>30000</v>
      </c>
      <c r="N648" s="12">
        <f t="shared" si="30"/>
        <v>8159706</v>
      </c>
    </row>
    <row r="649" spans="1:14" ht="18" customHeight="1" x14ac:dyDescent="0.15">
      <c r="A649" s="832"/>
      <c r="B649" s="110"/>
      <c r="C649" s="424">
        <v>42486</v>
      </c>
      <c r="D649" s="1142" t="s">
        <v>141</v>
      </c>
      <c r="E649" s="108"/>
      <c r="F649" s="22">
        <v>131</v>
      </c>
      <c r="G649" s="53" t="s">
        <v>73</v>
      </c>
      <c r="H649" s="24" t="s">
        <v>1693</v>
      </c>
      <c r="I649" s="756"/>
      <c r="J649" s="530"/>
      <c r="K649" s="556">
        <v>40000</v>
      </c>
      <c r="L649" s="18">
        <f t="shared" ref="L649:L727" si="31">IF(C649="","",N649)</f>
        <v>8199706</v>
      </c>
      <c r="M649" s="12">
        <f t="shared" si="28"/>
        <v>40000</v>
      </c>
      <c r="N649" s="12">
        <f t="shared" si="30"/>
        <v>8199706</v>
      </c>
    </row>
    <row r="650" spans="1:14" ht="18" customHeight="1" x14ac:dyDescent="0.15">
      <c r="A650" s="832"/>
      <c r="B650" s="110"/>
      <c r="C650" s="424">
        <v>42492</v>
      </c>
      <c r="D650" s="1142" t="s">
        <v>141</v>
      </c>
      <c r="E650" s="108"/>
      <c r="F650" s="22">
        <v>132</v>
      </c>
      <c r="G650" s="53" t="s">
        <v>125</v>
      </c>
      <c r="H650" s="24" t="s">
        <v>1721</v>
      </c>
      <c r="I650" s="749" t="s">
        <v>1639</v>
      </c>
      <c r="J650" s="54"/>
      <c r="K650" s="559">
        <v>35000</v>
      </c>
      <c r="L650" s="18">
        <f t="shared" si="31"/>
        <v>8234706</v>
      </c>
      <c r="M650" s="12">
        <f t="shared" ref="M650:M728" si="32">K650-J650</f>
        <v>35000</v>
      </c>
      <c r="N650" s="12">
        <f t="shared" si="30"/>
        <v>8234706</v>
      </c>
    </row>
    <row r="651" spans="1:14" ht="18" customHeight="1" x14ac:dyDescent="0.15">
      <c r="A651" s="832"/>
      <c r="B651" s="110"/>
      <c r="C651" s="424">
        <v>42492</v>
      </c>
      <c r="D651" s="1142" t="s">
        <v>141</v>
      </c>
      <c r="E651" s="108"/>
      <c r="F651" s="22">
        <v>131</v>
      </c>
      <c r="G651" s="53" t="s">
        <v>125</v>
      </c>
      <c r="H651" s="24" t="s">
        <v>1693</v>
      </c>
      <c r="I651" s="749"/>
      <c r="J651" s="54"/>
      <c r="K651" s="559">
        <v>35000</v>
      </c>
      <c r="L651" s="18">
        <f t="shared" si="31"/>
        <v>8269706</v>
      </c>
      <c r="M651" s="12">
        <f t="shared" si="32"/>
        <v>35000</v>
      </c>
      <c r="N651" s="12">
        <f t="shared" si="30"/>
        <v>8269706</v>
      </c>
    </row>
    <row r="652" spans="1:14" ht="18" customHeight="1" x14ac:dyDescent="0.15">
      <c r="A652" s="832"/>
      <c r="B652" s="110"/>
      <c r="C652" s="424">
        <v>42514</v>
      </c>
      <c r="D652" s="1142" t="s">
        <v>141</v>
      </c>
      <c r="E652" s="108"/>
      <c r="F652" s="22">
        <v>131</v>
      </c>
      <c r="G652" s="53" t="s">
        <v>88</v>
      </c>
      <c r="H652" s="24" t="s">
        <v>1693</v>
      </c>
      <c r="I652" s="759"/>
      <c r="J652" s="565"/>
      <c r="K652" s="559">
        <v>10000</v>
      </c>
      <c r="L652" s="18">
        <f t="shared" si="31"/>
        <v>8279706</v>
      </c>
      <c r="M652" s="12">
        <f t="shared" si="32"/>
        <v>10000</v>
      </c>
      <c r="N652" s="12">
        <f t="shared" si="30"/>
        <v>8279706</v>
      </c>
    </row>
    <row r="653" spans="1:14" ht="18" customHeight="1" x14ac:dyDescent="0.15">
      <c r="A653" s="832"/>
      <c r="B653" s="110"/>
      <c r="C653" s="424">
        <v>42516</v>
      </c>
      <c r="D653" s="1142" t="s">
        <v>36</v>
      </c>
      <c r="E653" s="108"/>
      <c r="F653" s="22">
        <v>121</v>
      </c>
      <c r="G653" s="53" t="s">
        <v>227</v>
      </c>
      <c r="H653" s="473" t="s">
        <v>1725</v>
      </c>
      <c r="I653" s="759"/>
      <c r="J653" s="565"/>
      <c r="K653" s="559">
        <v>10000</v>
      </c>
      <c r="L653" s="18">
        <f t="shared" si="31"/>
        <v>8289706</v>
      </c>
      <c r="M653" s="12">
        <f t="shared" si="32"/>
        <v>10000</v>
      </c>
      <c r="N653" s="12">
        <f t="shared" si="30"/>
        <v>8289706</v>
      </c>
    </row>
    <row r="654" spans="1:14" ht="18" customHeight="1" x14ac:dyDescent="0.15">
      <c r="A654" s="832"/>
      <c r="B654" s="110"/>
      <c r="C654" s="424">
        <v>42516</v>
      </c>
      <c r="D654" s="1142" t="s">
        <v>310</v>
      </c>
      <c r="E654" s="108"/>
      <c r="F654" s="22">
        <v>141</v>
      </c>
      <c r="G654" s="53" t="s">
        <v>227</v>
      </c>
      <c r="H654" s="473" t="s">
        <v>1725</v>
      </c>
      <c r="I654" s="759"/>
      <c r="J654" s="565"/>
      <c r="K654" s="559">
        <v>30000</v>
      </c>
      <c r="L654" s="18">
        <f t="shared" si="31"/>
        <v>8319706</v>
      </c>
      <c r="M654" s="12">
        <f t="shared" si="32"/>
        <v>30000</v>
      </c>
      <c r="N654" s="12">
        <f t="shared" si="30"/>
        <v>8319706</v>
      </c>
    </row>
    <row r="655" spans="1:14" ht="18" customHeight="1" x14ac:dyDescent="0.15">
      <c r="A655" s="832"/>
      <c r="B655" s="110"/>
      <c r="C655" s="424">
        <v>42516</v>
      </c>
      <c r="D655" s="1142" t="s">
        <v>31</v>
      </c>
      <c r="E655" s="108"/>
      <c r="F655" s="22">
        <v>111</v>
      </c>
      <c r="G655" s="53" t="s">
        <v>89</v>
      </c>
      <c r="H655" s="473" t="s">
        <v>1727</v>
      </c>
      <c r="I655" s="759"/>
      <c r="J655" s="565"/>
      <c r="K655" s="559">
        <v>8400</v>
      </c>
      <c r="L655" s="18">
        <f t="shared" si="31"/>
        <v>8328106</v>
      </c>
      <c r="M655" s="12">
        <f t="shared" si="32"/>
        <v>8400</v>
      </c>
      <c r="N655" s="12">
        <f t="shared" si="30"/>
        <v>8328106</v>
      </c>
    </row>
    <row r="656" spans="1:14" ht="18" customHeight="1" x14ac:dyDescent="0.15">
      <c r="A656" s="832"/>
      <c r="B656" s="110"/>
      <c r="C656" s="424">
        <v>42516</v>
      </c>
      <c r="D656" s="1142" t="s">
        <v>36</v>
      </c>
      <c r="E656" s="108"/>
      <c r="F656" s="22">
        <v>121</v>
      </c>
      <c r="G656" s="53" t="s">
        <v>89</v>
      </c>
      <c r="H656" s="473" t="s">
        <v>1578</v>
      </c>
      <c r="I656" s="759"/>
      <c r="J656" s="565"/>
      <c r="K656" s="559">
        <v>10000</v>
      </c>
      <c r="L656" s="18">
        <f t="shared" si="31"/>
        <v>8338106</v>
      </c>
      <c r="M656" s="12">
        <f t="shared" si="32"/>
        <v>10000</v>
      </c>
      <c r="N656" s="12">
        <f t="shared" si="30"/>
        <v>8338106</v>
      </c>
    </row>
    <row r="657" spans="1:14" ht="18" customHeight="1" x14ac:dyDescent="0.15">
      <c r="A657" s="832"/>
      <c r="B657" s="110"/>
      <c r="C657" s="424">
        <v>42516</v>
      </c>
      <c r="D657" s="1142" t="s">
        <v>310</v>
      </c>
      <c r="E657" s="108"/>
      <c r="F657" s="22">
        <v>141</v>
      </c>
      <c r="G657" s="53" t="s">
        <v>89</v>
      </c>
      <c r="H657" s="473" t="s">
        <v>1578</v>
      </c>
      <c r="I657" s="759"/>
      <c r="J657" s="565"/>
      <c r="K657" s="559">
        <v>50000</v>
      </c>
      <c r="L657" s="18">
        <f t="shared" si="31"/>
        <v>8388106</v>
      </c>
      <c r="M657" s="12">
        <f t="shared" si="32"/>
        <v>50000</v>
      </c>
      <c r="N657" s="12">
        <f t="shared" si="30"/>
        <v>8388106</v>
      </c>
    </row>
    <row r="658" spans="1:14" ht="18" customHeight="1" x14ac:dyDescent="0.15">
      <c r="A658" s="832"/>
      <c r="B658" s="110"/>
      <c r="C658" s="424">
        <v>42520</v>
      </c>
      <c r="D658" s="1142" t="s">
        <v>31</v>
      </c>
      <c r="E658" s="108"/>
      <c r="F658" s="22">
        <v>112</v>
      </c>
      <c r="G658" s="53" t="s">
        <v>1521</v>
      </c>
      <c r="H658" s="473" t="s">
        <v>1731</v>
      </c>
      <c r="I658" s="749" t="s">
        <v>1639</v>
      </c>
      <c r="J658" s="565"/>
      <c r="K658" s="559">
        <v>8000</v>
      </c>
      <c r="L658" s="18">
        <f t="shared" si="31"/>
        <v>8396106</v>
      </c>
      <c r="M658" s="12">
        <f t="shared" si="32"/>
        <v>8000</v>
      </c>
      <c r="N658" s="12">
        <f t="shared" si="30"/>
        <v>8396106</v>
      </c>
    </row>
    <row r="659" spans="1:14" ht="18" customHeight="1" x14ac:dyDescent="0.15">
      <c r="A659" s="832"/>
      <c r="B659" s="110"/>
      <c r="C659" s="424">
        <v>42520</v>
      </c>
      <c r="D659" s="1142" t="s">
        <v>36</v>
      </c>
      <c r="E659" s="108"/>
      <c r="F659" s="22">
        <v>122</v>
      </c>
      <c r="G659" s="53" t="s">
        <v>1521</v>
      </c>
      <c r="H659" s="473" t="s">
        <v>1729</v>
      </c>
      <c r="I659" s="749" t="s">
        <v>354</v>
      </c>
      <c r="J659" s="565"/>
      <c r="K659" s="559">
        <v>10000</v>
      </c>
      <c r="L659" s="18">
        <f t="shared" si="31"/>
        <v>8406106</v>
      </c>
      <c r="M659" s="12">
        <f t="shared" si="32"/>
        <v>10000</v>
      </c>
      <c r="N659" s="12">
        <f t="shared" si="30"/>
        <v>8406106</v>
      </c>
    </row>
    <row r="660" spans="1:14" ht="18" customHeight="1" x14ac:dyDescent="0.15">
      <c r="A660" s="832"/>
      <c r="B660" s="110"/>
      <c r="C660" s="424">
        <v>42520</v>
      </c>
      <c r="D660" s="1142" t="s">
        <v>310</v>
      </c>
      <c r="E660" s="108"/>
      <c r="F660" s="22">
        <v>141</v>
      </c>
      <c r="G660" s="53" t="s">
        <v>1521</v>
      </c>
      <c r="H660" s="473" t="s">
        <v>1729</v>
      </c>
      <c r="I660" s="749" t="s">
        <v>354</v>
      </c>
      <c r="J660" s="565"/>
      <c r="K660" s="559">
        <v>10000</v>
      </c>
      <c r="L660" s="18">
        <f t="shared" si="31"/>
        <v>8416106</v>
      </c>
      <c r="M660" s="12">
        <f t="shared" si="32"/>
        <v>10000</v>
      </c>
      <c r="N660" s="12">
        <f t="shared" si="30"/>
        <v>8416106</v>
      </c>
    </row>
    <row r="661" spans="1:14" ht="18" customHeight="1" x14ac:dyDescent="0.15">
      <c r="A661" s="832"/>
      <c r="B661" s="110"/>
      <c r="C661" s="424">
        <v>42520</v>
      </c>
      <c r="D661" s="1142" t="s">
        <v>31</v>
      </c>
      <c r="E661" s="108"/>
      <c r="F661" s="22">
        <v>111</v>
      </c>
      <c r="G661" s="53" t="s">
        <v>103</v>
      </c>
      <c r="H661" s="113" t="s">
        <v>1545</v>
      </c>
      <c r="I661" s="749"/>
      <c r="J661" s="565"/>
      <c r="K661" s="559">
        <v>32000</v>
      </c>
      <c r="L661" s="18">
        <f t="shared" si="31"/>
        <v>8448106</v>
      </c>
      <c r="M661" s="12">
        <f t="shared" si="32"/>
        <v>32000</v>
      </c>
      <c r="N661" s="12">
        <f t="shared" si="30"/>
        <v>8448106</v>
      </c>
    </row>
    <row r="662" spans="1:14" ht="18" customHeight="1" x14ac:dyDescent="0.15">
      <c r="A662" s="832"/>
      <c r="B662" s="110"/>
      <c r="C662" s="424">
        <v>42520</v>
      </c>
      <c r="D662" s="1142" t="s">
        <v>36</v>
      </c>
      <c r="E662" s="108"/>
      <c r="F662" s="22">
        <v>121</v>
      </c>
      <c r="G662" s="53" t="s">
        <v>103</v>
      </c>
      <c r="H662" s="113" t="s">
        <v>1547</v>
      </c>
      <c r="I662" s="759"/>
      <c r="J662" s="565"/>
      <c r="K662" s="559">
        <v>10000</v>
      </c>
      <c r="L662" s="18">
        <f t="shared" si="31"/>
        <v>8458106</v>
      </c>
      <c r="M662" s="12">
        <f t="shared" si="32"/>
        <v>10000</v>
      </c>
      <c r="N662" s="12">
        <f t="shared" si="30"/>
        <v>8458106</v>
      </c>
    </row>
    <row r="663" spans="1:14" ht="18" customHeight="1" x14ac:dyDescent="0.15">
      <c r="A663" s="832"/>
      <c r="B663" s="110"/>
      <c r="C663" s="424">
        <v>42520</v>
      </c>
      <c r="D663" s="1142" t="s">
        <v>310</v>
      </c>
      <c r="E663" s="108"/>
      <c r="F663" s="22">
        <v>141</v>
      </c>
      <c r="G663" s="53" t="s">
        <v>103</v>
      </c>
      <c r="H663" s="113" t="s">
        <v>1549</v>
      </c>
      <c r="I663" s="759"/>
      <c r="J663" s="565"/>
      <c r="K663" s="559">
        <v>10000</v>
      </c>
      <c r="L663" s="18">
        <f t="shared" si="31"/>
        <v>8468106</v>
      </c>
      <c r="M663" s="12">
        <f t="shared" si="32"/>
        <v>10000</v>
      </c>
      <c r="N663" s="12">
        <f t="shared" si="30"/>
        <v>8468106</v>
      </c>
    </row>
    <row r="664" spans="1:14" ht="18" customHeight="1" x14ac:dyDescent="0.15">
      <c r="A664" s="832"/>
      <c r="B664" s="110"/>
      <c r="C664" s="424">
        <v>42520</v>
      </c>
      <c r="D664" s="1142" t="s">
        <v>310</v>
      </c>
      <c r="E664" s="108"/>
      <c r="F664" s="22">
        <v>141</v>
      </c>
      <c r="G664" s="53" t="s">
        <v>103</v>
      </c>
      <c r="H664" s="113" t="s">
        <v>1551</v>
      </c>
      <c r="I664" s="759"/>
      <c r="J664" s="565"/>
      <c r="K664" s="559">
        <v>100000</v>
      </c>
      <c r="L664" s="18">
        <f t="shared" si="31"/>
        <v>8568106</v>
      </c>
      <c r="M664" s="12">
        <f t="shared" si="32"/>
        <v>100000</v>
      </c>
      <c r="N664" s="12">
        <f t="shared" si="30"/>
        <v>8568106</v>
      </c>
    </row>
    <row r="665" spans="1:14" ht="18" customHeight="1" x14ac:dyDescent="0.15">
      <c r="A665" s="832"/>
      <c r="B665" s="110"/>
      <c r="C665" s="424">
        <v>42520</v>
      </c>
      <c r="D665" s="1142" t="s">
        <v>141</v>
      </c>
      <c r="E665" s="108"/>
      <c r="F665" s="22">
        <v>132</v>
      </c>
      <c r="G665" s="53" t="s">
        <v>103</v>
      </c>
      <c r="H665" s="24" t="s">
        <v>370</v>
      </c>
      <c r="I665" s="749" t="s">
        <v>1639</v>
      </c>
      <c r="J665" s="565"/>
      <c r="K665" s="559">
        <v>40000</v>
      </c>
      <c r="L665" s="18">
        <f t="shared" si="31"/>
        <v>8608106</v>
      </c>
      <c r="M665" s="12">
        <f t="shared" si="32"/>
        <v>40000</v>
      </c>
      <c r="N665" s="12">
        <f t="shared" si="30"/>
        <v>8608106</v>
      </c>
    </row>
    <row r="666" spans="1:14" ht="18" customHeight="1" x14ac:dyDescent="0.15">
      <c r="A666" s="832"/>
      <c r="B666" s="110"/>
      <c r="C666" s="424">
        <v>42520</v>
      </c>
      <c r="D666" s="1142" t="s">
        <v>141</v>
      </c>
      <c r="E666" s="108"/>
      <c r="F666" s="22">
        <v>131</v>
      </c>
      <c r="G666" s="53" t="s">
        <v>103</v>
      </c>
      <c r="H666" s="24" t="s">
        <v>1693</v>
      </c>
      <c r="I666" s="759"/>
      <c r="J666" s="565"/>
      <c r="K666" s="559">
        <v>40000</v>
      </c>
      <c r="L666" s="18">
        <f t="shared" si="31"/>
        <v>8648106</v>
      </c>
      <c r="M666" s="12">
        <f t="shared" si="32"/>
        <v>40000</v>
      </c>
      <c r="N666" s="12">
        <f t="shared" si="30"/>
        <v>8648106</v>
      </c>
    </row>
    <row r="667" spans="1:14" ht="18" customHeight="1" x14ac:dyDescent="0.15">
      <c r="A667" s="832"/>
      <c r="B667" s="110"/>
      <c r="C667" s="424">
        <v>42522</v>
      </c>
      <c r="D667" s="1142" t="s">
        <v>31</v>
      </c>
      <c r="E667" s="108"/>
      <c r="F667" s="22">
        <v>111</v>
      </c>
      <c r="G667" s="53" t="s">
        <v>227</v>
      </c>
      <c r="H667" s="473" t="s">
        <v>1733</v>
      </c>
      <c r="I667" s="759"/>
      <c r="J667" s="565"/>
      <c r="K667" s="559">
        <v>63200</v>
      </c>
      <c r="L667" s="18">
        <f t="shared" si="31"/>
        <v>8711306</v>
      </c>
      <c r="M667" s="12">
        <f t="shared" si="32"/>
        <v>63200</v>
      </c>
      <c r="N667" s="12">
        <f t="shared" si="30"/>
        <v>8711306</v>
      </c>
    </row>
    <row r="668" spans="1:14" ht="18" customHeight="1" x14ac:dyDescent="0.15">
      <c r="A668" s="832"/>
      <c r="B668" s="110"/>
      <c r="C668" s="424">
        <v>42522</v>
      </c>
      <c r="D668" s="1151" t="s">
        <v>96</v>
      </c>
      <c r="E668" s="714"/>
      <c r="F668" s="22">
        <v>251</v>
      </c>
      <c r="G668" s="53" t="s">
        <v>164</v>
      </c>
      <c r="H668" s="24" t="s">
        <v>1742</v>
      </c>
      <c r="I668" s="749" t="s">
        <v>51</v>
      </c>
      <c r="J668" s="565">
        <v>30000</v>
      </c>
      <c r="K668" s="559"/>
      <c r="L668" s="18">
        <f t="shared" si="31"/>
        <v>8681306</v>
      </c>
      <c r="M668" s="12">
        <f t="shared" si="32"/>
        <v>-30000</v>
      </c>
      <c r="N668" s="12">
        <f t="shared" si="30"/>
        <v>8681306</v>
      </c>
    </row>
    <row r="669" spans="1:14" ht="18" customHeight="1" x14ac:dyDescent="0.15">
      <c r="A669" s="832"/>
      <c r="B669" s="110"/>
      <c r="C669" s="424">
        <v>42522</v>
      </c>
      <c r="D669" s="1142" t="s">
        <v>141</v>
      </c>
      <c r="E669" s="108"/>
      <c r="F669" s="22">
        <v>131</v>
      </c>
      <c r="G669" s="53" t="s">
        <v>164</v>
      </c>
      <c r="H669" s="24" t="s">
        <v>1693</v>
      </c>
      <c r="I669" s="759"/>
      <c r="J669" s="565"/>
      <c r="K669" s="559">
        <v>30000</v>
      </c>
      <c r="L669" s="18">
        <f t="shared" si="31"/>
        <v>8711306</v>
      </c>
      <c r="M669" s="12">
        <f t="shared" si="32"/>
        <v>30000</v>
      </c>
      <c r="N669" s="12">
        <f t="shared" si="30"/>
        <v>8711306</v>
      </c>
    </row>
    <row r="670" spans="1:14" ht="18" customHeight="1" x14ac:dyDescent="0.15">
      <c r="A670" s="832"/>
      <c r="B670" s="110"/>
      <c r="C670" s="424">
        <v>42535</v>
      </c>
      <c r="D670" s="1142" t="s">
        <v>141</v>
      </c>
      <c r="E670" s="108"/>
      <c r="F670" s="22">
        <v>131</v>
      </c>
      <c r="G670" s="53" t="s">
        <v>64</v>
      </c>
      <c r="H670" s="24" t="s">
        <v>1693</v>
      </c>
      <c r="I670" s="759"/>
      <c r="J670" s="565"/>
      <c r="K670" s="559">
        <v>140000</v>
      </c>
      <c r="L670" s="18">
        <f t="shared" si="31"/>
        <v>8851306</v>
      </c>
      <c r="M670" s="12">
        <f t="shared" si="32"/>
        <v>140000</v>
      </c>
      <c r="N670" s="12">
        <f t="shared" si="30"/>
        <v>8851306</v>
      </c>
    </row>
    <row r="671" spans="1:14" ht="18" customHeight="1" x14ac:dyDescent="0.15">
      <c r="A671" s="832"/>
      <c r="B671" s="110"/>
      <c r="C671" s="424">
        <v>42542</v>
      </c>
      <c r="D671" s="1142" t="s">
        <v>31</v>
      </c>
      <c r="E671" s="108"/>
      <c r="F671" s="22">
        <v>111</v>
      </c>
      <c r="G671" s="53" t="s">
        <v>1521</v>
      </c>
      <c r="H671" s="473" t="s">
        <v>1745</v>
      </c>
      <c r="I671" s="759"/>
      <c r="J671" s="565"/>
      <c r="K671" s="559">
        <v>2000</v>
      </c>
      <c r="L671" s="18">
        <f t="shared" si="31"/>
        <v>8853306</v>
      </c>
      <c r="M671" s="12">
        <f t="shared" si="32"/>
        <v>2000</v>
      </c>
      <c r="N671" s="12">
        <f t="shared" si="30"/>
        <v>8853306</v>
      </c>
    </row>
    <row r="672" spans="1:14" ht="18" customHeight="1" x14ac:dyDescent="0.15">
      <c r="A672" s="832"/>
      <c r="B672" s="110"/>
      <c r="C672" s="424">
        <v>42542</v>
      </c>
      <c r="D672" s="1142" t="s">
        <v>36</v>
      </c>
      <c r="E672" s="108"/>
      <c r="F672" s="22">
        <v>121</v>
      </c>
      <c r="G672" s="53" t="s">
        <v>1521</v>
      </c>
      <c r="H672" s="473" t="s">
        <v>1587</v>
      </c>
      <c r="I672" s="759"/>
      <c r="J672" s="565"/>
      <c r="K672" s="559">
        <v>10000</v>
      </c>
      <c r="L672" s="18">
        <f t="shared" si="31"/>
        <v>8863306</v>
      </c>
      <c r="M672" s="12">
        <f t="shared" si="32"/>
        <v>10000</v>
      </c>
      <c r="N672" s="12">
        <f t="shared" si="30"/>
        <v>8863306</v>
      </c>
    </row>
    <row r="673" spans="1:14" ht="18" customHeight="1" x14ac:dyDescent="0.15">
      <c r="A673" s="832"/>
      <c r="B673" s="110"/>
      <c r="C673" s="424">
        <v>42542</v>
      </c>
      <c r="D673" s="1142" t="s">
        <v>310</v>
      </c>
      <c r="E673" s="108"/>
      <c r="F673" s="22">
        <v>141</v>
      </c>
      <c r="G673" s="53" t="s">
        <v>1521</v>
      </c>
      <c r="H673" s="473" t="s">
        <v>1587</v>
      </c>
      <c r="I673" s="759"/>
      <c r="J673" s="565"/>
      <c r="K673" s="559">
        <v>10000</v>
      </c>
      <c r="L673" s="18">
        <f t="shared" si="31"/>
        <v>8873306</v>
      </c>
      <c r="M673" s="12">
        <f t="shared" si="32"/>
        <v>10000</v>
      </c>
      <c r="N673" s="12">
        <f t="shared" si="30"/>
        <v>8873306</v>
      </c>
    </row>
    <row r="674" spans="1:14" ht="18" customHeight="1" x14ac:dyDescent="0.15">
      <c r="A674" s="832"/>
      <c r="B674" s="110"/>
      <c r="C674" s="424">
        <v>42557</v>
      </c>
      <c r="D674" s="1142" t="s">
        <v>31</v>
      </c>
      <c r="E674" s="108"/>
      <c r="F674" s="22">
        <v>111</v>
      </c>
      <c r="G674" s="53" t="s">
        <v>1563</v>
      </c>
      <c r="H674" s="473" t="s">
        <v>1748</v>
      </c>
      <c r="I674" s="759"/>
      <c r="J674" s="578"/>
      <c r="K674" s="579">
        <v>6400</v>
      </c>
      <c r="L674" s="18">
        <f t="shared" si="31"/>
        <v>8879706</v>
      </c>
      <c r="M674" s="12">
        <f t="shared" si="32"/>
        <v>6400</v>
      </c>
      <c r="N674" s="12">
        <f t="shared" si="30"/>
        <v>8879706</v>
      </c>
    </row>
    <row r="675" spans="1:14" ht="18" customHeight="1" x14ac:dyDescent="0.15">
      <c r="A675" s="832"/>
      <c r="B675" s="110"/>
      <c r="C675" s="424">
        <v>42557</v>
      </c>
      <c r="D675" s="1142" t="s">
        <v>36</v>
      </c>
      <c r="E675" s="108"/>
      <c r="F675" s="22">
        <v>121</v>
      </c>
      <c r="G675" s="53" t="s">
        <v>1563</v>
      </c>
      <c r="H675" s="473" t="s">
        <v>1585</v>
      </c>
      <c r="I675" s="759"/>
      <c r="J675" s="578"/>
      <c r="K675" s="579">
        <v>10000</v>
      </c>
      <c r="L675" s="18">
        <f t="shared" si="31"/>
        <v>8889706</v>
      </c>
      <c r="M675" s="12">
        <f t="shared" si="32"/>
        <v>10000</v>
      </c>
      <c r="N675" s="12">
        <f t="shared" si="30"/>
        <v>8889706</v>
      </c>
    </row>
    <row r="676" spans="1:14" ht="18" customHeight="1" x14ac:dyDescent="0.15">
      <c r="A676" s="832"/>
      <c r="B676" s="110"/>
      <c r="C676" s="424">
        <v>42557</v>
      </c>
      <c r="D676" s="1142" t="s">
        <v>310</v>
      </c>
      <c r="E676" s="108"/>
      <c r="F676" s="22">
        <v>141</v>
      </c>
      <c r="G676" s="53" t="s">
        <v>1563</v>
      </c>
      <c r="H676" s="473" t="s">
        <v>1585</v>
      </c>
      <c r="I676" s="759"/>
      <c r="J676" s="578"/>
      <c r="K676" s="579">
        <v>50000</v>
      </c>
      <c r="L676" s="18">
        <f t="shared" si="31"/>
        <v>8939706</v>
      </c>
      <c r="M676" s="12">
        <f t="shared" si="32"/>
        <v>50000</v>
      </c>
      <c r="N676" s="12">
        <f t="shared" si="30"/>
        <v>8939706</v>
      </c>
    </row>
    <row r="677" spans="1:14" ht="18" customHeight="1" x14ac:dyDescent="0.15">
      <c r="A677" s="832"/>
      <c r="B677" s="110"/>
      <c r="C677" s="424">
        <v>42562</v>
      </c>
      <c r="D677" s="1142" t="s">
        <v>141</v>
      </c>
      <c r="E677" s="108"/>
      <c r="F677" s="22">
        <v>131</v>
      </c>
      <c r="G677" s="53" t="s">
        <v>225</v>
      </c>
      <c r="H677" s="24" t="s">
        <v>1693</v>
      </c>
      <c r="I677" s="759"/>
      <c r="J677" s="578"/>
      <c r="K677" s="579">
        <v>40000</v>
      </c>
      <c r="L677" s="18">
        <f t="shared" si="31"/>
        <v>8979706</v>
      </c>
      <c r="M677" s="12">
        <f t="shared" si="32"/>
        <v>40000</v>
      </c>
      <c r="N677" s="12">
        <f t="shared" si="30"/>
        <v>8979706</v>
      </c>
    </row>
    <row r="678" spans="1:14" ht="18" customHeight="1" x14ac:dyDescent="0.15">
      <c r="A678" s="832"/>
      <c r="B678" s="110"/>
      <c r="C678" s="424">
        <v>42579</v>
      </c>
      <c r="D678" s="1142" t="s">
        <v>31</v>
      </c>
      <c r="E678" s="108"/>
      <c r="F678" s="22">
        <v>111</v>
      </c>
      <c r="G678" s="53" t="s">
        <v>89</v>
      </c>
      <c r="H678" s="473" t="s">
        <v>1750</v>
      </c>
      <c r="I678" s="759" t="s">
        <v>1753</v>
      </c>
      <c r="J678" s="578"/>
      <c r="K678" s="579">
        <v>47600</v>
      </c>
      <c r="L678" s="18">
        <f t="shared" si="31"/>
        <v>9027306</v>
      </c>
      <c r="M678" s="12">
        <f t="shared" si="32"/>
        <v>47600</v>
      </c>
      <c r="N678" s="12">
        <f t="shared" si="30"/>
        <v>9027306</v>
      </c>
    </row>
    <row r="679" spans="1:14" ht="18" customHeight="1" x14ac:dyDescent="0.15">
      <c r="A679" s="832"/>
      <c r="B679" s="110"/>
      <c r="C679" s="424">
        <v>42579</v>
      </c>
      <c r="D679" s="1142" t="s">
        <v>31</v>
      </c>
      <c r="E679" s="108"/>
      <c r="F679" s="22">
        <v>111</v>
      </c>
      <c r="G679" s="53" t="s">
        <v>89</v>
      </c>
      <c r="H679" s="473" t="s">
        <v>1752</v>
      </c>
      <c r="I679" s="749" t="s">
        <v>354</v>
      </c>
      <c r="J679" s="578"/>
      <c r="K679" s="579">
        <v>101800</v>
      </c>
      <c r="L679" s="18">
        <f t="shared" si="31"/>
        <v>9129106</v>
      </c>
      <c r="M679" s="12">
        <f t="shared" si="32"/>
        <v>101800</v>
      </c>
      <c r="N679" s="12">
        <f t="shared" si="30"/>
        <v>9129106</v>
      </c>
    </row>
    <row r="680" spans="1:14" ht="18" customHeight="1" x14ac:dyDescent="0.15">
      <c r="A680" s="832"/>
      <c r="B680" s="110"/>
      <c r="C680" s="424">
        <v>42579</v>
      </c>
      <c r="D680" s="1151" t="s">
        <v>7</v>
      </c>
      <c r="E680" s="108"/>
      <c r="F680" s="22">
        <v>231</v>
      </c>
      <c r="G680" s="53" t="s">
        <v>89</v>
      </c>
      <c r="H680" s="24" t="s">
        <v>47</v>
      </c>
      <c r="I680" s="749"/>
      <c r="J680" s="578">
        <v>270</v>
      </c>
      <c r="K680" s="579"/>
      <c r="L680" s="18">
        <f t="shared" si="31"/>
        <v>9128836</v>
      </c>
      <c r="M680" s="12">
        <f t="shared" si="32"/>
        <v>-270</v>
      </c>
      <c r="N680" s="12">
        <f t="shared" si="30"/>
        <v>9128836</v>
      </c>
    </row>
    <row r="681" spans="1:14" ht="18" customHeight="1" x14ac:dyDescent="0.15">
      <c r="A681" s="832"/>
      <c r="B681" s="110"/>
      <c r="C681" s="424">
        <v>42598</v>
      </c>
      <c r="D681" s="1142" t="s">
        <v>310</v>
      </c>
      <c r="E681" s="108"/>
      <c r="F681" s="22">
        <v>141</v>
      </c>
      <c r="G681" s="53" t="s">
        <v>1521</v>
      </c>
      <c r="H681" s="113" t="s">
        <v>1014</v>
      </c>
      <c r="I681" s="749"/>
      <c r="J681" s="578"/>
      <c r="K681" s="579">
        <v>10000</v>
      </c>
      <c r="L681" s="18">
        <f t="shared" si="31"/>
        <v>9138836</v>
      </c>
      <c r="M681" s="12">
        <f t="shared" si="32"/>
        <v>10000</v>
      </c>
      <c r="N681" s="12">
        <f t="shared" si="30"/>
        <v>9138836</v>
      </c>
    </row>
    <row r="682" spans="1:14" ht="18" customHeight="1" x14ac:dyDescent="0.15">
      <c r="A682" s="832"/>
      <c r="B682" s="110"/>
      <c r="C682" s="424">
        <v>42598</v>
      </c>
      <c r="D682" s="1142" t="s">
        <v>36</v>
      </c>
      <c r="E682" s="108"/>
      <c r="F682" s="22">
        <v>121</v>
      </c>
      <c r="G682" s="53" t="s">
        <v>1521</v>
      </c>
      <c r="H682" s="113" t="s">
        <v>1014</v>
      </c>
      <c r="I682" s="749"/>
      <c r="J682" s="578"/>
      <c r="K682" s="579">
        <v>10000</v>
      </c>
      <c r="L682" s="18">
        <f t="shared" si="31"/>
        <v>9148836</v>
      </c>
      <c r="M682" s="12">
        <f t="shared" si="32"/>
        <v>10000</v>
      </c>
      <c r="N682" s="12">
        <f t="shared" si="30"/>
        <v>9148836</v>
      </c>
    </row>
    <row r="683" spans="1:14" ht="18" customHeight="1" x14ac:dyDescent="0.15">
      <c r="A683" s="832"/>
      <c r="B683" s="110"/>
      <c r="C683" s="424">
        <v>42604</v>
      </c>
      <c r="D683" s="1142" t="s">
        <v>15</v>
      </c>
      <c r="E683" s="108"/>
      <c r="F683" s="22">
        <v>161</v>
      </c>
      <c r="G683" s="23" t="s">
        <v>16</v>
      </c>
      <c r="H683" s="24" t="s">
        <v>17</v>
      </c>
      <c r="I683" s="749"/>
      <c r="J683" s="578"/>
      <c r="K683" s="579">
        <v>42</v>
      </c>
      <c r="L683" s="18">
        <f t="shared" si="31"/>
        <v>9148878</v>
      </c>
      <c r="M683" s="12">
        <f t="shared" si="32"/>
        <v>42</v>
      </c>
      <c r="N683" s="12">
        <f t="shared" si="30"/>
        <v>9148878</v>
      </c>
    </row>
    <row r="684" spans="1:14" ht="18" customHeight="1" x14ac:dyDescent="0.15">
      <c r="A684" s="832"/>
      <c r="B684" s="110"/>
      <c r="C684" s="424">
        <v>42634</v>
      </c>
      <c r="D684" s="1142" t="s">
        <v>310</v>
      </c>
      <c r="E684" s="108"/>
      <c r="F684" s="22">
        <v>141</v>
      </c>
      <c r="G684" s="53" t="s">
        <v>1521</v>
      </c>
      <c r="H684" s="113" t="s">
        <v>1765</v>
      </c>
      <c r="I684" s="749" t="s">
        <v>1766</v>
      </c>
      <c r="J684" s="578"/>
      <c r="K684" s="579">
        <v>30000</v>
      </c>
      <c r="L684" s="18">
        <f t="shared" si="31"/>
        <v>9178878</v>
      </c>
      <c r="M684" s="12">
        <f t="shared" si="32"/>
        <v>30000</v>
      </c>
      <c r="N684" s="12">
        <f t="shared" si="30"/>
        <v>9178878</v>
      </c>
    </row>
    <row r="685" spans="1:14" ht="18" customHeight="1" x14ac:dyDescent="0.15">
      <c r="A685" s="832"/>
      <c r="B685" s="110"/>
      <c r="C685" s="424">
        <v>42634</v>
      </c>
      <c r="D685" s="1141" t="s">
        <v>21</v>
      </c>
      <c r="E685" s="108"/>
      <c r="F685" s="22">
        <v>221</v>
      </c>
      <c r="G685" s="23" t="s">
        <v>255</v>
      </c>
      <c r="H685" s="113" t="s">
        <v>1772</v>
      </c>
      <c r="I685" s="749"/>
      <c r="J685" s="578">
        <v>50000</v>
      </c>
      <c r="K685" s="579"/>
      <c r="L685" s="18">
        <f t="shared" si="31"/>
        <v>9128878</v>
      </c>
      <c r="M685" s="12">
        <f t="shared" si="32"/>
        <v>-50000</v>
      </c>
      <c r="N685" s="12">
        <f t="shared" si="30"/>
        <v>9128878</v>
      </c>
    </row>
    <row r="686" spans="1:14" ht="18" customHeight="1" x14ac:dyDescent="0.15">
      <c r="A686" s="832"/>
      <c r="B686" s="110"/>
      <c r="C686" s="424">
        <v>42634</v>
      </c>
      <c r="D686" s="1151" t="s">
        <v>7</v>
      </c>
      <c r="E686" s="108"/>
      <c r="F686" s="22">
        <v>231</v>
      </c>
      <c r="G686" s="23" t="s">
        <v>255</v>
      </c>
      <c r="H686" s="24" t="s">
        <v>47</v>
      </c>
      <c r="I686" s="749"/>
      <c r="J686" s="578">
        <v>432</v>
      </c>
      <c r="K686" s="579"/>
      <c r="L686" s="18">
        <f t="shared" si="31"/>
        <v>9128446</v>
      </c>
      <c r="M686" s="12">
        <f t="shared" si="32"/>
        <v>-432</v>
      </c>
      <c r="N686" s="12">
        <f t="shared" si="30"/>
        <v>9128446</v>
      </c>
    </row>
    <row r="687" spans="1:14" ht="18" customHeight="1" x14ac:dyDescent="0.15">
      <c r="A687" s="832"/>
      <c r="B687" s="110"/>
      <c r="C687" s="424">
        <v>42634</v>
      </c>
      <c r="D687" s="1141" t="s">
        <v>21</v>
      </c>
      <c r="E687" s="108"/>
      <c r="F687" s="22">
        <v>221</v>
      </c>
      <c r="G687" s="23" t="s">
        <v>255</v>
      </c>
      <c r="H687" s="113" t="s">
        <v>1774</v>
      </c>
      <c r="I687" s="749"/>
      <c r="J687" s="578">
        <v>50000</v>
      </c>
      <c r="K687" s="579"/>
      <c r="L687" s="18">
        <f t="shared" si="31"/>
        <v>9078446</v>
      </c>
      <c r="M687" s="12">
        <f t="shared" si="32"/>
        <v>-50000</v>
      </c>
      <c r="N687" s="12">
        <f t="shared" si="30"/>
        <v>9078446</v>
      </c>
    </row>
    <row r="688" spans="1:14" ht="18" customHeight="1" x14ac:dyDescent="0.15">
      <c r="A688" s="832"/>
      <c r="B688" s="110"/>
      <c r="C688" s="424">
        <v>42634</v>
      </c>
      <c r="D688" s="1151" t="s">
        <v>7</v>
      </c>
      <c r="E688" s="108"/>
      <c r="F688" s="22">
        <v>231</v>
      </c>
      <c r="G688" s="23" t="s">
        <v>255</v>
      </c>
      <c r="H688" s="24" t="s">
        <v>47</v>
      </c>
      <c r="I688" s="749"/>
      <c r="J688" s="578">
        <v>432</v>
      </c>
      <c r="K688" s="579"/>
      <c r="L688" s="18">
        <f t="shared" si="31"/>
        <v>9078014</v>
      </c>
      <c r="M688" s="12">
        <f t="shared" si="32"/>
        <v>-432</v>
      </c>
      <c r="N688" s="12">
        <f t="shared" si="30"/>
        <v>9078014</v>
      </c>
    </row>
    <row r="689" spans="1:14" ht="18" customHeight="1" x14ac:dyDescent="0.15">
      <c r="A689" s="832"/>
      <c r="B689" s="110"/>
      <c r="C689" s="424">
        <v>42640</v>
      </c>
      <c r="D689" s="1142" t="s">
        <v>31</v>
      </c>
      <c r="E689" s="108"/>
      <c r="F689" s="22">
        <v>111</v>
      </c>
      <c r="G689" s="53" t="s">
        <v>1767</v>
      </c>
      <c r="H689" s="113" t="s">
        <v>1769</v>
      </c>
      <c r="I689" s="749" t="s">
        <v>1770</v>
      </c>
      <c r="J689" s="578"/>
      <c r="K689" s="579">
        <v>40600</v>
      </c>
      <c r="L689" s="18">
        <f t="shared" si="31"/>
        <v>9118614</v>
      </c>
      <c r="M689" s="12">
        <f t="shared" si="32"/>
        <v>40600</v>
      </c>
      <c r="N689" s="12">
        <f t="shared" si="30"/>
        <v>9118614</v>
      </c>
    </row>
    <row r="690" spans="1:14" ht="18" customHeight="1" x14ac:dyDescent="0.15">
      <c r="A690" s="832"/>
      <c r="B690" s="110"/>
      <c r="C690" s="424">
        <v>42664</v>
      </c>
      <c r="D690" s="1142" t="s">
        <v>31</v>
      </c>
      <c r="E690" s="108"/>
      <c r="F690" s="22">
        <v>111</v>
      </c>
      <c r="G690" s="53" t="s">
        <v>89</v>
      </c>
      <c r="H690" s="113" t="s">
        <v>1781</v>
      </c>
      <c r="I690" s="749"/>
      <c r="J690" s="578"/>
      <c r="K690" s="579">
        <v>8800</v>
      </c>
      <c r="L690" s="18">
        <f t="shared" si="31"/>
        <v>9127414</v>
      </c>
      <c r="M690" s="12">
        <f t="shared" si="32"/>
        <v>8800</v>
      </c>
      <c r="N690" s="12">
        <f t="shared" si="30"/>
        <v>9127414</v>
      </c>
    </row>
    <row r="691" spans="1:14" ht="18" customHeight="1" x14ac:dyDescent="0.15">
      <c r="A691" s="832"/>
      <c r="B691" s="110"/>
      <c r="C691" s="424">
        <v>42664</v>
      </c>
      <c r="D691" s="1142" t="s">
        <v>36</v>
      </c>
      <c r="E691" s="108"/>
      <c r="F691" s="22">
        <v>121</v>
      </c>
      <c r="G691" s="53" t="s">
        <v>89</v>
      </c>
      <c r="H691" s="113" t="s">
        <v>1783</v>
      </c>
      <c r="I691" s="749"/>
      <c r="J691" s="578"/>
      <c r="K691" s="579">
        <v>10000</v>
      </c>
      <c r="L691" s="18">
        <f t="shared" si="31"/>
        <v>9137414</v>
      </c>
      <c r="M691" s="12">
        <f t="shared" si="32"/>
        <v>10000</v>
      </c>
      <c r="N691" s="12">
        <f t="shared" si="30"/>
        <v>9137414</v>
      </c>
    </row>
    <row r="692" spans="1:14" ht="18" customHeight="1" x14ac:dyDescent="0.15">
      <c r="A692" s="832"/>
      <c r="B692" s="110"/>
      <c r="C692" s="424">
        <v>42664</v>
      </c>
      <c r="D692" s="1142" t="s">
        <v>310</v>
      </c>
      <c r="E692" s="108"/>
      <c r="F692" s="22">
        <v>141</v>
      </c>
      <c r="G692" s="53" t="s">
        <v>89</v>
      </c>
      <c r="H692" s="113" t="s">
        <v>1783</v>
      </c>
      <c r="I692" s="749"/>
      <c r="J692" s="578"/>
      <c r="K692" s="579">
        <v>10000</v>
      </c>
      <c r="L692" s="18">
        <f t="shared" si="31"/>
        <v>9147414</v>
      </c>
      <c r="M692" s="12">
        <f t="shared" si="32"/>
        <v>10000</v>
      </c>
      <c r="N692" s="12">
        <f t="shared" si="30"/>
        <v>9147414</v>
      </c>
    </row>
    <row r="693" spans="1:14" ht="18" customHeight="1" x14ac:dyDescent="0.15">
      <c r="A693" s="832"/>
      <c r="B693" s="110"/>
      <c r="C693" s="424">
        <v>42683</v>
      </c>
      <c r="D693" s="1142" t="s">
        <v>31</v>
      </c>
      <c r="E693" s="108"/>
      <c r="F693" s="22">
        <v>111</v>
      </c>
      <c r="G693" s="53" t="s">
        <v>89</v>
      </c>
      <c r="H693" s="113" t="s">
        <v>1790</v>
      </c>
      <c r="I693" s="749"/>
      <c r="J693" s="578"/>
      <c r="K693" s="579">
        <v>4800</v>
      </c>
      <c r="L693" s="18">
        <f t="shared" si="31"/>
        <v>9152214</v>
      </c>
      <c r="M693" s="12">
        <f t="shared" si="32"/>
        <v>4800</v>
      </c>
      <c r="N693" s="12">
        <f t="shared" si="30"/>
        <v>9152214</v>
      </c>
    </row>
    <row r="694" spans="1:14" ht="18" customHeight="1" x14ac:dyDescent="0.15">
      <c r="A694" s="832"/>
      <c r="B694" s="110"/>
      <c r="C694" s="424">
        <v>42683</v>
      </c>
      <c r="D694" s="1142" t="s">
        <v>36</v>
      </c>
      <c r="E694" s="108"/>
      <c r="F694" s="22">
        <v>121</v>
      </c>
      <c r="G694" s="53" t="s">
        <v>89</v>
      </c>
      <c r="H694" s="113" t="s">
        <v>1787</v>
      </c>
      <c r="I694" s="749"/>
      <c r="J694" s="578"/>
      <c r="K694" s="579">
        <v>10000</v>
      </c>
      <c r="L694" s="18">
        <f t="shared" si="31"/>
        <v>9162214</v>
      </c>
      <c r="M694" s="12">
        <f t="shared" si="32"/>
        <v>10000</v>
      </c>
      <c r="N694" s="12">
        <f t="shared" si="30"/>
        <v>9162214</v>
      </c>
    </row>
    <row r="695" spans="1:14" ht="18" customHeight="1" x14ac:dyDescent="0.15">
      <c r="A695" s="832"/>
      <c r="B695" s="110"/>
      <c r="C695" s="424">
        <v>42683</v>
      </c>
      <c r="D695" s="1142" t="s">
        <v>62</v>
      </c>
      <c r="E695" s="108"/>
      <c r="F695" s="22">
        <v>141</v>
      </c>
      <c r="G695" s="53" t="s">
        <v>89</v>
      </c>
      <c r="H695" s="113" t="s">
        <v>1787</v>
      </c>
      <c r="I695" s="749"/>
      <c r="J695" s="578"/>
      <c r="K695" s="579">
        <v>50000</v>
      </c>
      <c r="L695" s="18">
        <f t="shared" si="31"/>
        <v>9212214</v>
      </c>
      <c r="M695" s="12">
        <f t="shared" si="32"/>
        <v>50000</v>
      </c>
      <c r="N695" s="12">
        <f t="shared" si="30"/>
        <v>9212214</v>
      </c>
    </row>
    <row r="696" spans="1:14" ht="18" customHeight="1" x14ac:dyDescent="0.15">
      <c r="A696" s="832"/>
      <c r="B696" s="110"/>
      <c r="C696" s="424">
        <v>42683</v>
      </c>
      <c r="D696" s="1142" t="s">
        <v>31</v>
      </c>
      <c r="E696" s="108"/>
      <c r="F696" s="22">
        <v>111</v>
      </c>
      <c r="G696" s="53" t="s">
        <v>89</v>
      </c>
      <c r="H696" s="113" t="s">
        <v>1758</v>
      </c>
      <c r="I696" s="749"/>
      <c r="J696" s="578"/>
      <c r="K696" s="579">
        <v>2400</v>
      </c>
      <c r="L696" s="18">
        <f t="shared" si="31"/>
        <v>9214614</v>
      </c>
      <c r="M696" s="12">
        <f t="shared" si="32"/>
        <v>2400</v>
      </c>
      <c r="N696" s="12">
        <f t="shared" si="30"/>
        <v>9214614</v>
      </c>
    </row>
    <row r="697" spans="1:14" ht="18" customHeight="1" x14ac:dyDescent="0.15">
      <c r="A697" s="832"/>
      <c r="B697" s="110"/>
      <c r="C697" s="424">
        <v>42683</v>
      </c>
      <c r="D697" s="1142" t="s">
        <v>36</v>
      </c>
      <c r="E697" s="108"/>
      <c r="F697" s="22">
        <v>121</v>
      </c>
      <c r="G697" s="53" t="s">
        <v>89</v>
      </c>
      <c r="H697" s="113" t="s">
        <v>1595</v>
      </c>
      <c r="I697" s="749"/>
      <c r="J697" s="578"/>
      <c r="K697" s="579">
        <v>10000</v>
      </c>
      <c r="L697" s="18">
        <f t="shared" si="31"/>
        <v>9224614</v>
      </c>
      <c r="M697" s="12">
        <f t="shared" si="32"/>
        <v>10000</v>
      </c>
      <c r="N697" s="12">
        <f t="shared" si="30"/>
        <v>9224614</v>
      </c>
    </row>
    <row r="698" spans="1:14" ht="18" customHeight="1" x14ac:dyDescent="0.15">
      <c r="A698" s="832"/>
      <c r="B698" s="110"/>
      <c r="C698" s="424">
        <v>42683</v>
      </c>
      <c r="D698" s="1142" t="s">
        <v>62</v>
      </c>
      <c r="E698" s="108"/>
      <c r="F698" s="22">
        <v>141</v>
      </c>
      <c r="G698" s="53" t="s">
        <v>89</v>
      </c>
      <c r="H698" s="113" t="s">
        <v>1595</v>
      </c>
      <c r="I698" s="749"/>
      <c r="J698" s="578"/>
      <c r="K698" s="579">
        <v>50000</v>
      </c>
      <c r="L698" s="18">
        <f t="shared" si="31"/>
        <v>9274614</v>
      </c>
      <c r="M698" s="12">
        <f t="shared" si="32"/>
        <v>50000</v>
      </c>
      <c r="N698" s="12">
        <f t="shared" si="30"/>
        <v>9274614</v>
      </c>
    </row>
    <row r="699" spans="1:14" ht="18" customHeight="1" x14ac:dyDescent="0.15">
      <c r="A699" s="832"/>
      <c r="B699" s="110"/>
      <c r="C699" s="424">
        <v>42684</v>
      </c>
      <c r="D699" s="1142" t="s">
        <v>31</v>
      </c>
      <c r="E699" s="108"/>
      <c r="F699" s="22">
        <v>111</v>
      </c>
      <c r="G699" s="53" t="s">
        <v>1793</v>
      </c>
      <c r="H699" s="113" t="s">
        <v>1785</v>
      </c>
      <c r="I699" s="749"/>
      <c r="J699" s="578"/>
      <c r="K699" s="579">
        <v>1800</v>
      </c>
      <c r="L699" s="18">
        <f t="shared" si="31"/>
        <v>9276414</v>
      </c>
      <c r="M699" s="12">
        <f t="shared" si="32"/>
        <v>1800</v>
      </c>
      <c r="N699" s="12">
        <f t="shared" si="30"/>
        <v>9276414</v>
      </c>
    </row>
    <row r="700" spans="1:14" ht="18" customHeight="1" x14ac:dyDescent="0.15">
      <c r="A700" s="832"/>
      <c r="B700" s="110"/>
      <c r="C700" s="424">
        <v>42703</v>
      </c>
      <c r="D700" s="1142" t="s">
        <v>141</v>
      </c>
      <c r="E700" s="108"/>
      <c r="F700" s="22">
        <v>131</v>
      </c>
      <c r="G700" s="53" t="s">
        <v>89</v>
      </c>
      <c r="H700" s="24" t="s">
        <v>1693</v>
      </c>
      <c r="I700" s="749"/>
      <c r="J700" s="578"/>
      <c r="K700" s="579">
        <v>150000</v>
      </c>
      <c r="L700" s="18">
        <f t="shared" si="31"/>
        <v>9426414</v>
      </c>
      <c r="M700" s="12">
        <f t="shared" si="32"/>
        <v>150000</v>
      </c>
      <c r="N700" s="12">
        <f t="shared" si="30"/>
        <v>9426414</v>
      </c>
    </row>
    <row r="701" spans="1:14" ht="18" customHeight="1" x14ac:dyDescent="0.15">
      <c r="A701" s="832"/>
      <c r="B701" s="110"/>
      <c r="C701" s="424">
        <v>42704</v>
      </c>
      <c r="D701" s="1142" t="s">
        <v>31</v>
      </c>
      <c r="E701" s="108"/>
      <c r="F701" s="22">
        <v>111</v>
      </c>
      <c r="G701" s="53" t="s">
        <v>225</v>
      </c>
      <c r="H701" s="113" t="s">
        <v>1797</v>
      </c>
      <c r="I701" s="749"/>
      <c r="J701" s="578"/>
      <c r="K701" s="579">
        <v>4000</v>
      </c>
      <c r="L701" s="18">
        <f t="shared" si="31"/>
        <v>9430414</v>
      </c>
      <c r="M701" s="12">
        <f t="shared" si="32"/>
        <v>4000</v>
      </c>
      <c r="N701" s="12">
        <f t="shared" si="30"/>
        <v>9430414</v>
      </c>
    </row>
    <row r="702" spans="1:14" ht="18" customHeight="1" x14ac:dyDescent="0.15">
      <c r="A702" s="832"/>
      <c r="B702" s="110"/>
      <c r="C702" s="424">
        <v>42704</v>
      </c>
      <c r="D702" s="1142" t="s">
        <v>36</v>
      </c>
      <c r="E702" s="108"/>
      <c r="F702" s="22">
        <v>121</v>
      </c>
      <c r="G702" s="53" t="s">
        <v>225</v>
      </c>
      <c r="H702" s="113" t="s">
        <v>1795</v>
      </c>
      <c r="I702" s="749"/>
      <c r="J702" s="578"/>
      <c r="K702" s="579">
        <v>10000</v>
      </c>
      <c r="L702" s="18">
        <f t="shared" si="31"/>
        <v>9440414</v>
      </c>
      <c r="M702" s="12">
        <f t="shared" si="32"/>
        <v>10000</v>
      </c>
      <c r="N702" s="12">
        <f t="shared" si="30"/>
        <v>9440414</v>
      </c>
    </row>
    <row r="703" spans="1:14" ht="18" customHeight="1" x14ac:dyDescent="0.15">
      <c r="A703" s="832"/>
      <c r="B703" s="110"/>
      <c r="C703" s="424">
        <v>42704</v>
      </c>
      <c r="D703" s="1142" t="s">
        <v>62</v>
      </c>
      <c r="E703" s="108"/>
      <c r="F703" s="22">
        <v>141</v>
      </c>
      <c r="G703" s="53" t="s">
        <v>225</v>
      </c>
      <c r="H703" s="113" t="s">
        <v>1795</v>
      </c>
      <c r="I703" s="749"/>
      <c r="J703" s="578"/>
      <c r="K703" s="579">
        <v>50000</v>
      </c>
      <c r="L703" s="18">
        <f t="shared" si="31"/>
        <v>9490414</v>
      </c>
      <c r="M703" s="12">
        <f t="shared" si="32"/>
        <v>50000</v>
      </c>
      <c r="N703" s="12">
        <f t="shared" si="30"/>
        <v>9490414</v>
      </c>
    </row>
    <row r="704" spans="1:14" ht="18" customHeight="1" x14ac:dyDescent="0.15">
      <c r="A704" s="832"/>
      <c r="B704" s="110"/>
      <c r="C704" s="424">
        <v>42705</v>
      </c>
      <c r="D704" s="1142" t="s">
        <v>31</v>
      </c>
      <c r="E704" s="108"/>
      <c r="F704" s="22">
        <v>111</v>
      </c>
      <c r="G704" s="53" t="s">
        <v>69</v>
      </c>
      <c r="H704" s="113" t="s">
        <v>1801</v>
      </c>
      <c r="I704" s="749"/>
      <c r="J704" s="578"/>
      <c r="K704" s="579">
        <v>76800</v>
      </c>
      <c r="L704" s="18">
        <f t="shared" si="31"/>
        <v>9567214</v>
      </c>
      <c r="M704" s="12">
        <f t="shared" si="32"/>
        <v>76800</v>
      </c>
      <c r="N704" s="12">
        <f t="shared" si="30"/>
        <v>9567214</v>
      </c>
    </row>
    <row r="705" spans="1:14" ht="18" customHeight="1" x14ac:dyDescent="0.15">
      <c r="A705" s="832"/>
      <c r="B705" s="110"/>
      <c r="C705" s="424">
        <v>42705</v>
      </c>
      <c r="D705" s="1142" t="s">
        <v>36</v>
      </c>
      <c r="E705" s="108"/>
      <c r="F705" s="22">
        <v>121</v>
      </c>
      <c r="G705" s="53" t="s">
        <v>1798</v>
      </c>
      <c r="H705" s="113" t="s">
        <v>1799</v>
      </c>
      <c r="I705" s="749"/>
      <c r="J705" s="578"/>
      <c r="K705" s="579">
        <v>10000</v>
      </c>
      <c r="L705" s="18">
        <f t="shared" si="31"/>
        <v>9577214</v>
      </c>
      <c r="M705" s="12">
        <f t="shared" si="32"/>
        <v>10000</v>
      </c>
      <c r="N705" s="12">
        <f t="shared" si="30"/>
        <v>9577214</v>
      </c>
    </row>
    <row r="706" spans="1:14" ht="18" customHeight="1" x14ac:dyDescent="0.15">
      <c r="A706" s="832"/>
      <c r="B706" s="110"/>
      <c r="C706" s="424">
        <v>42705</v>
      </c>
      <c r="D706" s="1142" t="s">
        <v>62</v>
      </c>
      <c r="E706" s="108"/>
      <c r="F706" s="22">
        <v>141</v>
      </c>
      <c r="G706" s="53" t="s">
        <v>1798</v>
      </c>
      <c r="H706" s="113" t="s">
        <v>1799</v>
      </c>
      <c r="I706" s="749"/>
      <c r="J706" s="578"/>
      <c r="K706" s="579">
        <v>30000</v>
      </c>
      <c r="L706" s="18">
        <f t="shared" si="31"/>
        <v>9607214</v>
      </c>
      <c r="M706" s="12">
        <f t="shared" si="32"/>
        <v>30000</v>
      </c>
      <c r="N706" s="12">
        <f t="shared" si="30"/>
        <v>9607214</v>
      </c>
    </row>
    <row r="707" spans="1:14" ht="18" customHeight="1" x14ac:dyDescent="0.15">
      <c r="A707" s="832"/>
      <c r="B707" s="110"/>
      <c r="C707" s="424">
        <v>42709</v>
      </c>
      <c r="D707" s="1142" t="s">
        <v>31</v>
      </c>
      <c r="E707" s="108"/>
      <c r="F707" s="22">
        <v>111</v>
      </c>
      <c r="G707" s="53" t="s">
        <v>1563</v>
      </c>
      <c r="H707" s="113" t="s">
        <v>1805</v>
      </c>
      <c r="I707" s="749"/>
      <c r="J707" s="578"/>
      <c r="K707" s="579">
        <v>3200</v>
      </c>
      <c r="L707" s="18">
        <f t="shared" si="31"/>
        <v>9610414</v>
      </c>
      <c r="M707" s="12">
        <f t="shared" si="32"/>
        <v>3200</v>
      </c>
      <c r="N707" s="12">
        <f t="shared" si="30"/>
        <v>9610414</v>
      </c>
    </row>
    <row r="708" spans="1:14" ht="18" customHeight="1" x14ac:dyDescent="0.15">
      <c r="A708" s="832"/>
      <c r="B708" s="110"/>
      <c r="C708" s="424">
        <v>42709</v>
      </c>
      <c r="D708" s="1142" t="s">
        <v>36</v>
      </c>
      <c r="E708" s="108"/>
      <c r="F708" s="22">
        <v>121</v>
      </c>
      <c r="G708" s="53" t="s">
        <v>1563</v>
      </c>
      <c r="H708" s="113" t="s">
        <v>1803</v>
      </c>
      <c r="I708" s="749"/>
      <c r="J708" s="578"/>
      <c r="K708" s="579">
        <v>10000</v>
      </c>
      <c r="L708" s="18">
        <f t="shared" si="31"/>
        <v>9620414</v>
      </c>
      <c r="M708" s="12">
        <f t="shared" si="32"/>
        <v>10000</v>
      </c>
      <c r="N708" s="12">
        <f t="shared" si="30"/>
        <v>9620414</v>
      </c>
    </row>
    <row r="709" spans="1:14" ht="18" customHeight="1" x14ac:dyDescent="0.15">
      <c r="A709" s="832"/>
      <c r="B709" s="110"/>
      <c r="C709" s="424">
        <v>42709</v>
      </c>
      <c r="D709" s="1142" t="s">
        <v>62</v>
      </c>
      <c r="E709" s="108"/>
      <c r="F709" s="22">
        <v>141</v>
      </c>
      <c r="G709" s="53" t="s">
        <v>1563</v>
      </c>
      <c r="H709" s="113" t="s">
        <v>1803</v>
      </c>
      <c r="I709" s="749"/>
      <c r="J709" s="578"/>
      <c r="K709" s="579">
        <v>10000</v>
      </c>
      <c r="L709" s="18">
        <f t="shared" si="31"/>
        <v>9630414</v>
      </c>
      <c r="M709" s="12">
        <f t="shared" si="32"/>
        <v>10000</v>
      </c>
      <c r="N709" s="12">
        <f t="shared" si="30"/>
        <v>9630414</v>
      </c>
    </row>
    <row r="710" spans="1:14" ht="18.75" customHeight="1" x14ac:dyDescent="0.15">
      <c r="A710" s="832"/>
      <c r="B710" s="110"/>
      <c r="C710" s="424">
        <v>42711</v>
      </c>
      <c r="D710" s="1142" t="s">
        <v>62</v>
      </c>
      <c r="E710" s="108"/>
      <c r="F710" s="22">
        <v>141</v>
      </c>
      <c r="G710" s="53" t="s">
        <v>1521</v>
      </c>
      <c r="H710" s="113" t="s">
        <v>1807</v>
      </c>
      <c r="I710" s="749"/>
      <c r="J710" s="578"/>
      <c r="K710" s="579">
        <v>10000</v>
      </c>
      <c r="L710" s="18">
        <f t="shared" si="31"/>
        <v>9640414</v>
      </c>
      <c r="M710" s="12">
        <f t="shared" si="32"/>
        <v>10000</v>
      </c>
      <c r="N710" s="12">
        <f t="shared" si="30"/>
        <v>9640414</v>
      </c>
    </row>
    <row r="711" spans="1:14" ht="18" customHeight="1" x14ac:dyDescent="0.15">
      <c r="A711" s="832"/>
      <c r="B711" s="110"/>
      <c r="C711" s="424">
        <v>42730</v>
      </c>
      <c r="D711" s="1142" t="s">
        <v>31</v>
      </c>
      <c r="E711" s="108"/>
      <c r="F711" s="22">
        <v>112</v>
      </c>
      <c r="G711" s="53" t="s">
        <v>73</v>
      </c>
      <c r="H711" s="113" t="s">
        <v>1643</v>
      </c>
      <c r="I711" s="749" t="s">
        <v>1639</v>
      </c>
      <c r="J711" s="578"/>
      <c r="K711" s="579">
        <v>50200</v>
      </c>
      <c r="L711" s="18">
        <f t="shared" si="31"/>
        <v>9690614</v>
      </c>
      <c r="M711" s="12">
        <f t="shared" si="32"/>
        <v>50200</v>
      </c>
      <c r="N711" s="12">
        <f t="shared" si="30"/>
        <v>9690614</v>
      </c>
    </row>
    <row r="712" spans="1:14" ht="18" customHeight="1" x14ac:dyDescent="0.15">
      <c r="A712" s="832"/>
      <c r="B712" s="110"/>
      <c r="C712" s="424">
        <v>42730</v>
      </c>
      <c r="D712" s="1142" t="s">
        <v>36</v>
      </c>
      <c r="E712" s="108"/>
      <c r="F712" s="22">
        <v>122</v>
      </c>
      <c r="G712" s="53" t="s">
        <v>73</v>
      </c>
      <c r="H712" s="113" t="s">
        <v>1640</v>
      </c>
      <c r="I712" s="749" t="s">
        <v>354</v>
      </c>
      <c r="J712" s="524"/>
      <c r="K712" s="114">
        <v>10000</v>
      </c>
      <c r="L712" s="18">
        <f t="shared" si="31"/>
        <v>9700614</v>
      </c>
      <c r="M712" s="12">
        <f t="shared" si="32"/>
        <v>10000</v>
      </c>
      <c r="N712" s="12">
        <f t="shared" si="30"/>
        <v>9700614</v>
      </c>
    </row>
    <row r="713" spans="1:14" ht="18" customHeight="1" x14ac:dyDescent="0.15">
      <c r="A713" s="832"/>
      <c r="B713" s="110"/>
      <c r="C713" s="424">
        <v>42730</v>
      </c>
      <c r="D713" s="1142" t="s">
        <v>310</v>
      </c>
      <c r="E713" s="108"/>
      <c r="F713" s="22">
        <v>141</v>
      </c>
      <c r="G713" s="53" t="s">
        <v>73</v>
      </c>
      <c r="H713" s="113" t="s">
        <v>1640</v>
      </c>
      <c r="I713" s="749" t="s">
        <v>354</v>
      </c>
      <c r="J713" s="524"/>
      <c r="K713" s="114">
        <v>30000</v>
      </c>
      <c r="L713" s="18">
        <f t="shared" si="31"/>
        <v>9730614</v>
      </c>
      <c r="M713" s="12">
        <f t="shared" si="32"/>
        <v>30000</v>
      </c>
      <c r="N713" s="12">
        <f t="shared" si="30"/>
        <v>9730614</v>
      </c>
    </row>
    <row r="714" spans="1:14" ht="18" customHeight="1" x14ac:dyDescent="0.15">
      <c r="A714" s="832"/>
      <c r="B714" s="110"/>
      <c r="C714" s="424">
        <v>42730</v>
      </c>
      <c r="D714" s="1142" t="s">
        <v>31</v>
      </c>
      <c r="E714" s="108"/>
      <c r="F714" s="22">
        <v>112</v>
      </c>
      <c r="G714" s="53" t="s">
        <v>73</v>
      </c>
      <c r="H714" s="113" t="s">
        <v>1644</v>
      </c>
      <c r="I714" s="749" t="s">
        <v>1639</v>
      </c>
      <c r="J714" s="524"/>
      <c r="K714" s="114">
        <v>19200</v>
      </c>
      <c r="L714" s="18">
        <f t="shared" si="31"/>
        <v>9749814</v>
      </c>
      <c r="M714" s="12">
        <f t="shared" si="32"/>
        <v>19200</v>
      </c>
      <c r="N714" s="12">
        <f t="shared" si="30"/>
        <v>9749814</v>
      </c>
    </row>
    <row r="715" spans="1:14" ht="18" customHeight="1" x14ac:dyDescent="0.15">
      <c r="A715" s="832"/>
      <c r="B715" s="110"/>
      <c r="C715" s="424">
        <v>42730</v>
      </c>
      <c r="D715" s="1142" t="s">
        <v>36</v>
      </c>
      <c r="E715" s="108"/>
      <c r="F715" s="22">
        <v>122</v>
      </c>
      <c r="G715" s="53" t="s">
        <v>73</v>
      </c>
      <c r="H715" s="113" t="s">
        <v>1641</v>
      </c>
      <c r="I715" s="749" t="s">
        <v>354</v>
      </c>
      <c r="J715" s="524"/>
      <c r="K715" s="114">
        <v>10000</v>
      </c>
      <c r="L715" s="18">
        <f t="shared" si="31"/>
        <v>9759814</v>
      </c>
      <c r="M715" s="12">
        <f t="shared" si="32"/>
        <v>10000</v>
      </c>
      <c r="N715" s="12">
        <f t="shared" si="30"/>
        <v>9759814</v>
      </c>
    </row>
    <row r="716" spans="1:14" ht="18" customHeight="1" x14ac:dyDescent="0.15">
      <c r="A716" s="832"/>
      <c r="B716" s="110"/>
      <c r="C716" s="424">
        <v>42730</v>
      </c>
      <c r="D716" s="1142" t="s">
        <v>310</v>
      </c>
      <c r="E716" s="108"/>
      <c r="F716" s="22">
        <v>141</v>
      </c>
      <c r="G716" s="53" t="s">
        <v>73</v>
      </c>
      <c r="H716" s="113" t="s">
        <v>1641</v>
      </c>
      <c r="I716" s="749" t="s">
        <v>354</v>
      </c>
      <c r="J716" s="524"/>
      <c r="K716" s="114">
        <v>10000</v>
      </c>
      <c r="L716" s="18">
        <f t="shared" si="31"/>
        <v>9769814</v>
      </c>
      <c r="M716" s="12">
        <f t="shared" si="32"/>
        <v>10000</v>
      </c>
      <c r="N716" s="12">
        <f t="shared" si="30"/>
        <v>9769814</v>
      </c>
    </row>
    <row r="717" spans="1:14" ht="18" customHeight="1" x14ac:dyDescent="0.15">
      <c r="A717" s="832"/>
      <c r="B717" s="110"/>
      <c r="C717" s="424">
        <v>42730</v>
      </c>
      <c r="D717" s="1142" t="s">
        <v>31</v>
      </c>
      <c r="E717" s="108"/>
      <c r="F717" s="22">
        <v>112</v>
      </c>
      <c r="G717" s="53" t="s">
        <v>73</v>
      </c>
      <c r="H717" s="113" t="s">
        <v>1645</v>
      </c>
      <c r="I717" s="749" t="s">
        <v>1639</v>
      </c>
      <c r="J717" s="524"/>
      <c r="K717" s="114">
        <v>36200</v>
      </c>
      <c r="L717" s="18">
        <f t="shared" si="31"/>
        <v>9806014</v>
      </c>
      <c r="M717" s="12">
        <f t="shared" si="32"/>
        <v>36200</v>
      </c>
      <c r="N717" s="12">
        <f t="shared" si="30"/>
        <v>9806014</v>
      </c>
    </row>
    <row r="718" spans="1:14" ht="18" customHeight="1" x14ac:dyDescent="0.15">
      <c r="A718" s="832"/>
      <c r="B718" s="110"/>
      <c r="C718" s="424">
        <v>42730</v>
      </c>
      <c r="D718" s="1142" t="s">
        <v>36</v>
      </c>
      <c r="E718" s="108"/>
      <c r="F718" s="22">
        <v>122</v>
      </c>
      <c r="G718" s="53" t="s">
        <v>73</v>
      </c>
      <c r="H718" s="113" t="s">
        <v>1642</v>
      </c>
      <c r="I718" s="749" t="s">
        <v>354</v>
      </c>
      <c r="J718" s="524"/>
      <c r="K718" s="114">
        <v>10000</v>
      </c>
      <c r="L718" s="18">
        <f t="shared" si="31"/>
        <v>9816014</v>
      </c>
      <c r="M718" s="12">
        <f t="shared" si="32"/>
        <v>10000</v>
      </c>
      <c r="N718" s="12">
        <f t="shared" si="30"/>
        <v>9816014</v>
      </c>
    </row>
    <row r="719" spans="1:14" ht="18" customHeight="1" x14ac:dyDescent="0.15">
      <c r="A719" s="832"/>
      <c r="B719" s="110"/>
      <c r="C719" s="424">
        <v>42730</v>
      </c>
      <c r="D719" s="1142" t="s">
        <v>310</v>
      </c>
      <c r="E719" s="108"/>
      <c r="F719" s="22">
        <v>141</v>
      </c>
      <c r="G719" s="53" t="s">
        <v>73</v>
      </c>
      <c r="H719" s="113" t="s">
        <v>1642</v>
      </c>
      <c r="I719" s="749" t="s">
        <v>354</v>
      </c>
      <c r="J719" s="524"/>
      <c r="K719" s="114">
        <v>10000</v>
      </c>
      <c r="L719" s="18">
        <f t="shared" si="31"/>
        <v>9826014</v>
      </c>
      <c r="M719" s="12">
        <f t="shared" si="32"/>
        <v>10000</v>
      </c>
      <c r="N719" s="12">
        <f t="shared" si="30"/>
        <v>9826014</v>
      </c>
    </row>
    <row r="720" spans="1:14" ht="18" customHeight="1" x14ac:dyDescent="0.15">
      <c r="A720" s="832"/>
      <c r="B720" s="110"/>
      <c r="C720" s="424">
        <v>42730</v>
      </c>
      <c r="D720" s="1142" t="s">
        <v>31</v>
      </c>
      <c r="E720" s="108"/>
      <c r="F720" s="22">
        <v>112</v>
      </c>
      <c r="G720" s="53" t="s">
        <v>73</v>
      </c>
      <c r="H720" s="113" t="s">
        <v>1647</v>
      </c>
      <c r="I720" s="749" t="s">
        <v>1639</v>
      </c>
      <c r="J720" s="524"/>
      <c r="K720" s="114">
        <v>25400</v>
      </c>
      <c r="L720" s="18">
        <f t="shared" si="31"/>
        <v>9851414</v>
      </c>
      <c r="M720" s="12">
        <f t="shared" si="32"/>
        <v>25400</v>
      </c>
      <c r="N720" s="12">
        <f t="shared" si="30"/>
        <v>9851414</v>
      </c>
    </row>
    <row r="721" spans="1:14" ht="18" customHeight="1" x14ac:dyDescent="0.15">
      <c r="A721" s="832"/>
      <c r="B721" s="110"/>
      <c r="C721" s="424">
        <v>42730</v>
      </c>
      <c r="D721" s="1142" t="s">
        <v>36</v>
      </c>
      <c r="E721" s="108"/>
      <c r="F721" s="22">
        <v>122</v>
      </c>
      <c r="G721" s="53" t="s">
        <v>73</v>
      </c>
      <c r="H721" s="113" t="s">
        <v>1646</v>
      </c>
      <c r="I721" s="749" t="s">
        <v>354</v>
      </c>
      <c r="J721" s="524"/>
      <c r="K721" s="114">
        <v>10000</v>
      </c>
      <c r="L721" s="18">
        <f t="shared" si="31"/>
        <v>9861414</v>
      </c>
      <c r="M721" s="12">
        <f t="shared" si="32"/>
        <v>10000</v>
      </c>
      <c r="N721" s="12">
        <f t="shared" si="30"/>
        <v>9861414</v>
      </c>
    </row>
    <row r="722" spans="1:14" ht="18" customHeight="1" x14ac:dyDescent="0.15">
      <c r="A722" s="832"/>
      <c r="B722" s="110"/>
      <c r="C722" s="424">
        <v>42730</v>
      </c>
      <c r="D722" s="1142" t="s">
        <v>310</v>
      </c>
      <c r="E722" s="108"/>
      <c r="F722" s="22">
        <v>141</v>
      </c>
      <c r="G722" s="53" t="s">
        <v>73</v>
      </c>
      <c r="H722" s="113" t="s">
        <v>1646</v>
      </c>
      <c r="I722" s="749" t="s">
        <v>354</v>
      </c>
      <c r="J722" s="524"/>
      <c r="K722" s="114">
        <v>10000</v>
      </c>
      <c r="L722" s="18">
        <f t="shared" si="31"/>
        <v>9871414</v>
      </c>
      <c r="M722" s="12">
        <f t="shared" si="32"/>
        <v>10000</v>
      </c>
      <c r="N722" s="12">
        <f t="shared" si="30"/>
        <v>9871414</v>
      </c>
    </row>
    <row r="723" spans="1:14" ht="18" customHeight="1" x14ac:dyDescent="0.15">
      <c r="A723" s="832"/>
      <c r="B723" s="110"/>
      <c r="C723" s="424">
        <v>42730</v>
      </c>
      <c r="D723" s="1142" t="s">
        <v>31</v>
      </c>
      <c r="E723" s="108"/>
      <c r="F723" s="22">
        <v>112</v>
      </c>
      <c r="G723" s="53" t="s">
        <v>73</v>
      </c>
      <c r="H723" s="113" t="s">
        <v>1649</v>
      </c>
      <c r="I723" s="749" t="s">
        <v>1639</v>
      </c>
      <c r="J723" s="524"/>
      <c r="K723" s="114">
        <v>10400</v>
      </c>
      <c r="L723" s="18">
        <f t="shared" si="31"/>
        <v>9881814</v>
      </c>
      <c r="M723" s="12">
        <f t="shared" si="32"/>
        <v>10400</v>
      </c>
      <c r="N723" s="12">
        <f t="shared" si="30"/>
        <v>9881814</v>
      </c>
    </row>
    <row r="724" spans="1:14" ht="18" customHeight="1" x14ac:dyDescent="0.15">
      <c r="A724" s="832"/>
      <c r="B724" s="110"/>
      <c r="C724" s="424">
        <v>42730</v>
      </c>
      <c r="D724" s="1142" t="s">
        <v>36</v>
      </c>
      <c r="E724" s="108"/>
      <c r="F724" s="22">
        <v>122</v>
      </c>
      <c r="G724" s="53" t="s">
        <v>73</v>
      </c>
      <c r="H724" s="113" t="s">
        <v>1648</v>
      </c>
      <c r="I724" s="749" t="s">
        <v>354</v>
      </c>
      <c r="J724" s="524"/>
      <c r="K724" s="114">
        <v>10000</v>
      </c>
      <c r="L724" s="18">
        <f t="shared" si="31"/>
        <v>9891814</v>
      </c>
      <c r="M724" s="12">
        <f t="shared" si="32"/>
        <v>10000</v>
      </c>
      <c r="N724" s="12">
        <f t="shared" si="30"/>
        <v>9891814</v>
      </c>
    </row>
    <row r="725" spans="1:14" ht="18" customHeight="1" x14ac:dyDescent="0.15">
      <c r="A725" s="832"/>
      <c r="B725" s="110"/>
      <c r="C725" s="424">
        <v>42730</v>
      </c>
      <c r="D725" s="1142" t="s">
        <v>310</v>
      </c>
      <c r="E725" s="108"/>
      <c r="F725" s="22">
        <v>141</v>
      </c>
      <c r="G725" s="53" t="s">
        <v>73</v>
      </c>
      <c r="H725" s="113" t="s">
        <v>1648</v>
      </c>
      <c r="I725" s="749" t="s">
        <v>354</v>
      </c>
      <c r="J725" s="524"/>
      <c r="K725" s="114">
        <v>10000</v>
      </c>
      <c r="L725" s="18">
        <f t="shared" si="31"/>
        <v>9901814</v>
      </c>
      <c r="M725" s="12">
        <f t="shared" si="32"/>
        <v>10000</v>
      </c>
      <c r="N725" s="12">
        <f t="shared" si="30"/>
        <v>9901814</v>
      </c>
    </row>
    <row r="726" spans="1:14" ht="18" customHeight="1" x14ac:dyDescent="0.15">
      <c r="A726" s="832"/>
      <c r="B726" s="110"/>
      <c r="C726" s="424">
        <v>42730</v>
      </c>
      <c r="D726" s="1142" t="s">
        <v>36</v>
      </c>
      <c r="E726" s="108"/>
      <c r="F726" s="22">
        <v>122</v>
      </c>
      <c r="G726" s="53" t="s">
        <v>73</v>
      </c>
      <c r="H726" s="113" t="s">
        <v>1650</v>
      </c>
      <c r="I726" s="749" t="s">
        <v>1639</v>
      </c>
      <c r="J726" s="524"/>
      <c r="K726" s="114">
        <v>10000</v>
      </c>
      <c r="L726" s="18">
        <f t="shared" si="31"/>
        <v>9911814</v>
      </c>
      <c r="M726" s="12">
        <f t="shared" si="32"/>
        <v>10000</v>
      </c>
      <c r="N726" s="12">
        <f t="shared" si="30"/>
        <v>9911814</v>
      </c>
    </row>
    <row r="727" spans="1:14" ht="18" customHeight="1" x14ac:dyDescent="0.15">
      <c r="A727" s="832"/>
      <c r="B727" s="110"/>
      <c r="C727" s="424">
        <v>42730</v>
      </c>
      <c r="D727" s="1142" t="s">
        <v>310</v>
      </c>
      <c r="E727" s="108"/>
      <c r="F727" s="22">
        <v>141</v>
      </c>
      <c r="G727" s="53" t="s">
        <v>73</v>
      </c>
      <c r="H727" s="113" t="s">
        <v>1650</v>
      </c>
      <c r="I727" s="749" t="s">
        <v>354</v>
      </c>
      <c r="J727" s="524"/>
      <c r="K727" s="114">
        <v>10000</v>
      </c>
      <c r="L727" s="18">
        <f t="shared" si="31"/>
        <v>9921814</v>
      </c>
      <c r="M727" s="12">
        <f t="shared" si="32"/>
        <v>10000</v>
      </c>
      <c r="N727" s="12">
        <f t="shared" si="30"/>
        <v>9921814</v>
      </c>
    </row>
    <row r="728" spans="1:14" ht="18" customHeight="1" x14ac:dyDescent="0.15">
      <c r="A728" s="832"/>
      <c r="B728" s="110"/>
      <c r="C728" s="424">
        <v>42730</v>
      </c>
      <c r="D728" s="1142" t="s">
        <v>31</v>
      </c>
      <c r="E728" s="108"/>
      <c r="F728" s="22">
        <v>112</v>
      </c>
      <c r="G728" s="53" t="s">
        <v>73</v>
      </c>
      <c r="H728" s="113" t="s">
        <v>1652</v>
      </c>
      <c r="I728" s="749" t="s">
        <v>1639</v>
      </c>
      <c r="J728" s="524"/>
      <c r="K728" s="114">
        <v>45800</v>
      </c>
      <c r="L728" s="18">
        <f t="shared" ref="L728:L770" si="33">IF(C728="","",N728)</f>
        <v>9967614</v>
      </c>
      <c r="M728" s="12">
        <f t="shared" si="32"/>
        <v>45800</v>
      </c>
      <c r="N728" s="12">
        <f t="shared" si="30"/>
        <v>9967614</v>
      </c>
    </row>
    <row r="729" spans="1:14" ht="18" customHeight="1" x14ac:dyDescent="0.15">
      <c r="A729" s="832"/>
      <c r="B729" s="110"/>
      <c r="C729" s="424">
        <v>42730</v>
      </c>
      <c r="D729" s="1142" t="s">
        <v>36</v>
      </c>
      <c r="E729" s="108"/>
      <c r="F729" s="22">
        <v>122</v>
      </c>
      <c r="G729" s="53" t="s">
        <v>73</v>
      </c>
      <c r="H729" s="113" t="s">
        <v>1651</v>
      </c>
      <c r="I729" s="749" t="s">
        <v>354</v>
      </c>
      <c r="J729" s="524"/>
      <c r="K729" s="114">
        <v>10000</v>
      </c>
      <c r="L729" s="18">
        <f t="shared" si="33"/>
        <v>9977614</v>
      </c>
      <c r="M729" s="12">
        <f t="shared" ref="M729:M797" si="34">K729-J729</f>
        <v>10000</v>
      </c>
      <c r="N729" s="12">
        <f t="shared" si="30"/>
        <v>9977614</v>
      </c>
    </row>
    <row r="730" spans="1:14" ht="18" customHeight="1" x14ac:dyDescent="0.15">
      <c r="A730" s="832"/>
      <c r="B730" s="110"/>
      <c r="C730" s="424">
        <v>42730</v>
      </c>
      <c r="D730" s="1142" t="s">
        <v>310</v>
      </c>
      <c r="E730" s="108"/>
      <c r="F730" s="22">
        <v>141</v>
      </c>
      <c r="G730" s="53" t="s">
        <v>73</v>
      </c>
      <c r="H730" s="113" t="s">
        <v>1651</v>
      </c>
      <c r="I730" s="749" t="s">
        <v>354</v>
      </c>
      <c r="J730" s="524"/>
      <c r="K730" s="114">
        <v>10000</v>
      </c>
      <c r="L730" s="18">
        <f t="shared" si="33"/>
        <v>9987614</v>
      </c>
      <c r="M730" s="12">
        <f t="shared" si="34"/>
        <v>10000</v>
      </c>
      <c r="N730" s="12">
        <f t="shared" si="30"/>
        <v>9987614</v>
      </c>
    </row>
    <row r="731" spans="1:14" ht="18" customHeight="1" x14ac:dyDescent="0.15">
      <c r="A731" s="832"/>
      <c r="B731" s="110"/>
      <c r="C731" s="424">
        <v>42730</v>
      </c>
      <c r="D731" s="1142" t="s">
        <v>31</v>
      </c>
      <c r="E731" s="108"/>
      <c r="F731" s="22">
        <v>112</v>
      </c>
      <c r="G731" s="53" t="s">
        <v>73</v>
      </c>
      <c r="H731" s="113" t="s">
        <v>1654</v>
      </c>
      <c r="I731" s="749" t="s">
        <v>1639</v>
      </c>
      <c r="J731" s="524"/>
      <c r="K731" s="114">
        <v>38600</v>
      </c>
      <c r="L731" s="18">
        <f t="shared" si="33"/>
        <v>10026214</v>
      </c>
      <c r="M731" s="12">
        <f t="shared" si="34"/>
        <v>38600</v>
      </c>
      <c r="N731" s="12">
        <f t="shared" si="30"/>
        <v>10026214</v>
      </c>
    </row>
    <row r="732" spans="1:14" ht="18" customHeight="1" x14ac:dyDescent="0.15">
      <c r="A732" s="832"/>
      <c r="B732" s="110"/>
      <c r="C732" s="424">
        <v>42730</v>
      </c>
      <c r="D732" s="1142" t="s">
        <v>36</v>
      </c>
      <c r="E732" s="108"/>
      <c r="F732" s="22">
        <v>122</v>
      </c>
      <c r="G732" s="53" t="s">
        <v>73</v>
      </c>
      <c r="H732" s="113" t="s">
        <v>1653</v>
      </c>
      <c r="I732" s="749" t="s">
        <v>354</v>
      </c>
      <c r="J732" s="524"/>
      <c r="K732" s="114">
        <v>10000</v>
      </c>
      <c r="L732" s="18">
        <f t="shared" si="33"/>
        <v>10036214</v>
      </c>
      <c r="M732" s="12">
        <f t="shared" si="34"/>
        <v>10000</v>
      </c>
      <c r="N732" s="12">
        <f t="shared" si="30"/>
        <v>10036214</v>
      </c>
    </row>
    <row r="733" spans="1:14" ht="18" customHeight="1" x14ac:dyDescent="0.15">
      <c r="A733" s="832"/>
      <c r="B733" s="110"/>
      <c r="C733" s="424">
        <v>42730</v>
      </c>
      <c r="D733" s="1142" t="s">
        <v>310</v>
      </c>
      <c r="E733" s="108"/>
      <c r="F733" s="22">
        <v>141</v>
      </c>
      <c r="G733" s="53" t="s">
        <v>73</v>
      </c>
      <c r="H733" s="113" t="s">
        <v>1653</v>
      </c>
      <c r="I733" s="749" t="s">
        <v>354</v>
      </c>
      <c r="J733" s="524"/>
      <c r="K733" s="114">
        <v>30000</v>
      </c>
      <c r="L733" s="18">
        <f t="shared" si="33"/>
        <v>10066214</v>
      </c>
      <c r="M733" s="12">
        <f t="shared" si="34"/>
        <v>30000</v>
      </c>
      <c r="N733" s="12">
        <f t="shared" si="30"/>
        <v>10066214</v>
      </c>
    </row>
    <row r="734" spans="1:14" ht="18" customHeight="1" x14ac:dyDescent="0.15">
      <c r="A734" s="832"/>
      <c r="B734" s="110"/>
      <c r="C734" s="424">
        <v>42730</v>
      </c>
      <c r="D734" s="1142" t="s">
        <v>31</v>
      </c>
      <c r="E734" s="108"/>
      <c r="F734" s="22">
        <v>112</v>
      </c>
      <c r="G734" s="53" t="s">
        <v>73</v>
      </c>
      <c r="H734" s="113" t="s">
        <v>1656</v>
      </c>
      <c r="I734" s="749" t="s">
        <v>1639</v>
      </c>
      <c r="J734" s="524"/>
      <c r="K734" s="114">
        <v>57200</v>
      </c>
      <c r="L734" s="18">
        <f t="shared" si="33"/>
        <v>10123414</v>
      </c>
      <c r="M734" s="12">
        <f t="shared" si="34"/>
        <v>57200</v>
      </c>
      <c r="N734" s="12">
        <f t="shared" si="30"/>
        <v>10123414</v>
      </c>
    </row>
    <row r="735" spans="1:14" ht="18" customHeight="1" x14ac:dyDescent="0.15">
      <c r="A735" s="832"/>
      <c r="B735" s="110"/>
      <c r="C735" s="424">
        <v>42730</v>
      </c>
      <c r="D735" s="1142" t="s">
        <v>36</v>
      </c>
      <c r="E735" s="108"/>
      <c r="F735" s="22">
        <v>122</v>
      </c>
      <c r="G735" s="53" t="s">
        <v>73</v>
      </c>
      <c r="H735" s="113" t="s">
        <v>1655</v>
      </c>
      <c r="I735" s="749" t="s">
        <v>354</v>
      </c>
      <c r="J735" s="524"/>
      <c r="K735" s="114">
        <v>10000</v>
      </c>
      <c r="L735" s="18">
        <f t="shared" si="33"/>
        <v>10133414</v>
      </c>
      <c r="M735" s="12">
        <f t="shared" si="34"/>
        <v>10000</v>
      </c>
      <c r="N735" s="12">
        <f t="shared" si="30"/>
        <v>10133414</v>
      </c>
    </row>
    <row r="736" spans="1:14" ht="18" customHeight="1" x14ac:dyDescent="0.15">
      <c r="A736" s="832"/>
      <c r="B736" s="110"/>
      <c r="C736" s="424">
        <v>42730</v>
      </c>
      <c r="D736" s="1142" t="s">
        <v>310</v>
      </c>
      <c r="E736" s="108"/>
      <c r="F736" s="22">
        <v>141</v>
      </c>
      <c r="G736" s="53" t="s">
        <v>73</v>
      </c>
      <c r="H736" s="113" t="s">
        <v>1655</v>
      </c>
      <c r="I736" s="749" t="s">
        <v>354</v>
      </c>
      <c r="J736" s="524"/>
      <c r="K736" s="114">
        <v>30000</v>
      </c>
      <c r="L736" s="18">
        <f t="shared" si="33"/>
        <v>10163414</v>
      </c>
      <c r="M736" s="12">
        <f t="shared" si="34"/>
        <v>30000</v>
      </c>
      <c r="N736" s="12">
        <f t="shared" si="30"/>
        <v>10163414</v>
      </c>
    </row>
    <row r="737" spans="1:14" ht="18" customHeight="1" x14ac:dyDescent="0.15">
      <c r="A737" s="832"/>
      <c r="B737" s="110"/>
      <c r="C737" s="424">
        <v>42730</v>
      </c>
      <c r="D737" s="1142" t="s">
        <v>31</v>
      </c>
      <c r="E737" s="108"/>
      <c r="F737" s="22">
        <v>112</v>
      </c>
      <c r="G737" s="53" t="s">
        <v>73</v>
      </c>
      <c r="H737" s="113" t="s">
        <v>1856</v>
      </c>
      <c r="I737" s="749" t="s">
        <v>1639</v>
      </c>
      <c r="J737" s="524"/>
      <c r="K737" s="114">
        <v>38400</v>
      </c>
      <c r="L737" s="18">
        <f t="shared" si="33"/>
        <v>10201814</v>
      </c>
      <c r="M737" s="12">
        <f t="shared" si="34"/>
        <v>38400</v>
      </c>
      <c r="N737" s="12">
        <f t="shared" si="30"/>
        <v>10201814</v>
      </c>
    </row>
    <row r="738" spans="1:14" ht="18" customHeight="1" x14ac:dyDescent="0.15">
      <c r="A738" s="832"/>
      <c r="B738" s="110"/>
      <c r="C738" s="424">
        <v>42730</v>
      </c>
      <c r="D738" s="1142" t="s">
        <v>36</v>
      </c>
      <c r="E738" s="108"/>
      <c r="F738" s="22">
        <v>122</v>
      </c>
      <c r="G738" s="53" t="s">
        <v>73</v>
      </c>
      <c r="H738" s="113" t="s">
        <v>1857</v>
      </c>
      <c r="I738" s="749" t="s">
        <v>354</v>
      </c>
      <c r="J738" s="524"/>
      <c r="K738" s="114">
        <v>10000</v>
      </c>
      <c r="L738" s="18">
        <f t="shared" si="33"/>
        <v>10211814</v>
      </c>
      <c r="M738" s="12">
        <f t="shared" si="34"/>
        <v>10000</v>
      </c>
      <c r="N738" s="12">
        <f t="shared" si="30"/>
        <v>10211814</v>
      </c>
    </row>
    <row r="739" spans="1:14" ht="18" customHeight="1" x14ac:dyDescent="0.15">
      <c r="A739" s="832"/>
      <c r="B739" s="110"/>
      <c r="C739" s="424">
        <v>42730</v>
      </c>
      <c r="D739" s="1142" t="s">
        <v>310</v>
      </c>
      <c r="E739" s="108"/>
      <c r="F739" s="22">
        <v>141</v>
      </c>
      <c r="G739" s="53" t="s">
        <v>73</v>
      </c>
      <c r="H739" s="113" t="s">
        <v>1857</v>
      </c>
      <c r="I739" s="749" t="s">
        <v>354</v>
      </c>
      <c r="J739" s="524"/>
      <c r="K739" s="114">
        <v>50000</v>
      </c>
      <c r="L739" s="18">
        <f t="shared" si="33"/>
        <v>10261814</v>
      </c>
      <c r="M739" s="12">
        <f t="shared" si="34"/>
        <v>50000</v>
      </c>
      <c r="N739" s="12">
        <f t="shared" si="30"/>
        <v>10261814</v>
      </c>
    </row>
    <row r="740" spans="1:14" ht="18" customHeight="1" x14ac:dyDescent="0.15">
      <c r="A740" s="832"/>
      <c r="B740" s="110"/>
      <c r="C740" s="424">
        <v>42730</v>
      </c>
      <c r="D740" s="1142" t="s">
        <v>141</v>
      </c>
      <c r="E740" s="108"/>
      <c r="F740" s="22">
        <v>132</v>
      </c>
      <c r="G740" s="53" t="s">
        <v>73</v>
      </c>
      <c r="H740" s="113" t="s">
        <v>377</v>
      </c>
      <c r="I740" s="749" t="s">
        <v>1639</v>
      </c>
      <c r="J740" s="617"/>
      <c r="K740" s="618">
        <v>40000</v>
      </c>
      <c r="L740" s="18">
        <f t="shared" si="33"/>
        <v>10301814</v>
      </c>
      <c r="M740" s="12">
        <f t="shared" si="34"/>
        <v>40000</v>
      </c>
      <c r="N740" s="12">
        <f t="shared" si="30"/>
        <v>10301814</v>
      </c>
    </row>
    <row r="741" spans="1:14" ht="18" customHeight="1" x14ac:dyDescent="0.15">
      <c r="A741" s="832"/>
      <c r="B741" s="110"/>
      <c r="C741" s="424">
        <v>42730</v>
      </c>
      <c r="D741" s="1141" t="s">
        <v>96</v>
      </c>
      <c r="E741" s="714"/>
      <c r="F741" s="22">
        <v>241</v>
      </c>
      <c r="G741" s="23" t="s">
        <v>255</v>
      </c>
      <c r="H741" s="24" t="s">
        <v>1488</v>
      </c>
      <c r="I741" s="749"/>
      <c r="J741" s="617">
        <v>540000</v>
      </c>
      <c r="K741" s="618"/>
      <c r="L741" s="18">
        <f t="shared" si="33"/>
        <v>9761814</v>
      </c>
      <c r="M741" s="12">
        <f t="shared" si="34"/>
        <v>-540000</v>
      </c>
      <c r="N741" s="12">
        <f t="shared" si="30"/>
        <v>9761814</v>
      </c>
    </row>
    <row r="742" spans="1:14" ht="18" customHeight="1" x14ac:dyDescent="0.15">
      <c r="A742" s="832"/>
      <c r="B742" s="110"/>
      <c r="C742" s="424">
        <v>42730</v>
      </c>
      <c r="D742" s="1142" t="s">
        <v>31</v>
      </c>
      <c r="E742" s="108"/>
      <c r="F742" s="22">
        <v>111</v>
      </c>
      <c r="G742" s="53" t="s">
        <v>73</v>
      </c>
      <c r="H742" s="113" t="s">
        <v>1810</v>
      </c>
      <c r="I742" s="749"/>
      <c r="J742" s="578"/>
      <c r="K742" s="579">
        <v>50400</v>
      </c>
      <c r="L742" s="18">
        <f t="shared" si="33"/>
        <v>9812214</v>
      </c>
      <c r="M742" s="12">
        <f t="shared" si="34"/>
        <v>50400</v>
      </c>
      <c r="N742" s="12">
        <f t="shared" si="30"/>
        <v>9812214</v>
      </c>
    </row>
    <row r="743" spans="1:14" ht="18" customHeight="1" x14ac:dyDescent="0.15">
      <c r="A743" s="832"/>
      <c r="B743" s="110"/>
      <c r="C743" s="424">
        <v>42730</v>
      </c>
      <c r="D743" s="1142" t="s">
        <v>36</v>
      </c>
      <c r="E743" s="108"/>
      <c r="F743" s="22">
        <v>121</v>
      </c>
      <c r="G743" s="53" t="s">
        <v>73</v>
      </c>
      <c r="H743" s="113" t="s">
        <v>1812</v>
      </c>
      <c r="I743" s="749"/>
      <c r="J743" s="524"/>
      <c r="K743" s="114">
        <v>10000</v>
      </c>
      <c r="L743" s="18">
        <f t="shared" si="33"/>
        <v>9822214</v>
      </c>
      <c r="M743" s="12">
        <f t="shared" si="34"/>
        <v>10000</v>
      </c>
      <c r="N743" s="12">
        <f t="shared" si="30"/>
        <v>9822214</v>
      </c>
    </row>
    <row r="744" spans="1:14" ht="18" customHeight="1" x14ac:dyDescent="0.15">
      <c r="A744" s="832"/>
      <c r="B744" s="110"/>
      <c r="C744" s="424">
        <v>42730</v>
      </c>
      <c r="D744" s="1142" t="s">
        <v>310</v>
      </c>
      <c r="E744" s="108"/>
      <c r="F744" s="22">
        <v>141</v>
      </c>
      <c r="G744" s="53" t="s">
        <v>73</v>
      </c>
      <c r="H744" s="113" t="s">
        <v>1812</v>
      </c>
      <c r="I744" s="749"/>
      <c r="J744" s="524"/>
      <c r="K744" s="114">
        <v>30000</v>
      </c>
      <c r="L744" s="18">
        <f t="shared" si="33"/>
        <v>9852214</v>
      </c>
      <c r="M744" s="12">
        <f t="shared" si="34"/>
        <v>30000</v>
      </c>
      <c r="N744" s="12">
        <f t="shared" si="30"/>
        <v>9852214</v>
      </c>
    </row>
    <row r="745" spans="1:14" ht="18" customHeight="1" x14ac:dyDescent="0.15">
      <c r="A745" s="832"/>
      <c r="B745" s="110"/>
      <c r="C745" s="424">
        <v>42730</v>
      </c>
      <c r="D745" s="1142" t="s">
        <v>31</v>
      </c>
      <c r="E745" s="108"/>
      <c r="F745" s="22">
        <v>111</v>
      </c>
      <c r="G745" s="53" t="s">
        <v>73</v>
      </c>
      <c r="H745" s="113" t="s">
        <v>1814</v>
      </c>
      <c r="I745" s="752"/>
      <c r="J745" s="524"/>
      <c r="K745" s="114">
        <v>32000</v>
      </c>
      <c r="L745" s="18">
        <f t="shared" si="33"/>
        <v>9884214</v>
      </c>
      <c r="M745" s="12">
        <f t="shared" si="34"/>
        <v>32000</v>
      </c>
      <c r="N745" s="12">
        <f t="shared" si="30"/>
        <v>9884214</v>
      </c>
    </row>
    <row r="746" spans="1:14" ht="18" customHeight="1" x14ac:dyDescent="0.15">
      <c r="A746" s="832"/>
      <c r="B746" s="110"/>
      <c r="C746" s="424">
        <v>42730</v>
      </c>
      <c r="D746" s="1142" t="s">
        <v>36</v>
      </c>
      <c r="E746" s="108"/>
      <c r="F746" s="22">
        <v>121</v>
      </c>
      <c r="G746" s="53" t="s">
        <v>73</v>
      </c>
      <c r="H746" s="113" t="s">
        <v>1816</v>
      </c>
      <c r="I746" s="752"/>
      <c r="J746" s="524"/>
      <c r="K746" s="114">
        <v>10000</v>
      </c>
      <c r="L746" s="18">
        <f t="shared" si="33"/>
        <v>9894214</v>
      </c>
      <c r="M746" s="12">
        <f t="shared" si="34"/>
        <v>10000</v>
      </c>
      <c r="N746" s="12">
        <f t="shared" si="30"/>
        <v>9894214</v>
      </c>
    </row>
    <row r="747" spans="1:14" ht="18" customHeight="1" x14ac:dyDescent="0.15">
      <c r="A747" s="832"/>
      <c r="B747" s="110"/>
      <c r="C747" s="424">
        <v>42730</v>
      </c>
      <c r="D747" s="1142" t="s">
        <v>310</v>
      </c>
      <c r="E747" s="108"/>
      <c r="F747" s="22">
        <v>141</v>
      </c>
      <c r="G747" s="53" t="s">
        <v>73</v>
      </c>
      <c r="H747" s="113" t="s">
        <v>1816</v>
      </c>
      <c r="I747" s="752"/>
      <c r="J747" s="524"/>
      <c r="K747" s="114">
        <v>10000</v>
      </c>
      <c r="L747" s="18">
        <f t="shared" si="33"/>
        <v>9904214</v>
      </c>
      <c r="M747" s="12">
        <f t="shared" si="34"/>
        <v>10000</v>
      </c>
      <c r="N747" s="12">
        <f t="shared" si="30"/>
        <v>9904214</v>
      </c>
    </row>
    <row r="748" spans="1:14" ht="18" customHeight="1" x14ac:dyDescent="0.15">
      <c r="A748" s="832"/>
      <c r="B748" s="110"/>
      <c r="C748" s="424">
        <v>42730</v>
      </c>
      <c r="D748" s="1142" t="s">
        <v>31</v>
      </c>
      <c r="E748" s="108"/>
      <c r="F748" s="22">
        <v>111</v>
      </c>
      <c r="G748" s="53" t="s">
        <v>73</v>
      </c>
      <c r="H748" s="113" t="s">
        <v>1818</v>
      </c>
      <c r="I748" s="749"/>
      <c r="J748" s="524"/>
      <c r="K748" s="114">
        <v>40400</v>
      </c>
      <c r="L748" s="18">
        <f t="shared" si="33"/>
        <v>9944614</v>
      </c>
      <c r="M748" s="12">
        <f t="shared" si="34"/>
        <v>40400</v>
      </c>
      <c r="N748" s="12">
        <f t="shared" si="30"/>
        <v>9944614</v>
      </c>
    </row>
    <row r="749" spans="1:14" ht="18" customHeight="1" x14ac:dyDescent="0.15">
      <c r="A749" s="832"/>
      <c r="B749" s="110"/>
      <c r="C749" s="424">
        <v>42730</v>
      </c>
      <c r="D749" s="1142" t="s">
        <v>36</v>
      </c>
      <c r="E749" s="108"/>
      <c r="F749" s="22">
        <v>121</v>
      </c>
      <c r="G749" s="53" t="s">
        <v>73</v>
      </c>
      <c r="H749" s="113" t="s">
        <v>1642</v>
      </c>
      <c r="I749" s="749"/>
      <c r="J749" s="524"/>
      <c r="K749" s="114">
        <v>10000</v>
      </c>
      <c r="L749" s="18">
        <f t="shared" si="33"/>
        <v>9954614</v>
      </c>
      <c r="M749" s="12">
        <f t="shared" si="34"/>
        <v>10000</v>
      </c>
      <c r="N749" s="12">
        <f t="shared" si="30"/>
        <v>9954614</v>
      </c>
    </row>
    <row r="750" spans="1:14" ht="18" customHeight="1" x14ac:dyDescent="0.15">
      <c r="A750" s="832"/>
      <c r="B750" s="110"/>
      <c r="C750" s="424">
        <v>42730</v>
      </c>
      <c r="D750" s="1142" t="s">
        <v>310</v>
      </c>
      <c r="E750" s="108"/>
      <c r="F750" s="22">
        <v>141</v>
      </c>
      <c r="G750" s="53" t="s">
        <v>73</v>
      </c>
      <c r="H750" s="113" t="s">
        <v>1642</v>
      </c>
      <c r="I750" s="749"/>
      <c r="J750" s="524"/>
      <c r="K750" s="114">
        <v>10000</v>
      </c>
      <c r="L750" s="18">
        <f t="shared" si="33"/>
        <v>9964614</v>
      </c>
      <c r="M750" s="12">
        <f t="shared" si="34"/>
        <v>10000</v>
      </c>
      <c r="N750" s="12">
        <f t="shared" si="30"/>
        <v>9964614</v>
      </c>
    </row>
    <row r="751" spans="1:14" ht="18" customHeight="1" x14ac:dyDescent="0.15">
      <c r="A751" s="832"/>
      <c r="B751" s="110"/>
      <c r="C751" s="424">
        <v>42730</v>
      </c>
      <c r="D751" s="1142" t="s">
        <v>31</v>
      </c>
      <c r="E751" s="108"/>
      <c r="F751" s="22">
        <v>111</v>
      </c>
      <c r="G751" s="53" t="s">
        <v>73</v>
      </c>
      <c r="H751" s="113" t="s">
        <v>1820</v>
      </c>
      <c r="I751" s="749"/>
      <c r="J751" s="524"/>
      <c r="K751" s="114">
        <v>25600</v>
      </c>
      <c r="L751" s="18">
        <f t="shared" si="33"/>
        <v>9990214</v>
      </c>
      <c r="M751" s="12">
        <f>K751-J751</f>
        <v>25600</v>
      </c>
      <c r="N751" s="12">
        <f t="shared" si="30"/>
        <v>9990214</v>
      </c>
    </row>
    <row r="752" spans="1:14" ht="18" customHeight="1" x14ac:dyDescent="0.15">
      <c r="A752" s="832"/>
      <c r="B752" s="110"/>
      <c r="C752" s="424">
        <v>42730</v>
      </c>
      <c r="D752" s="1142" t="s">
        <v>36</v>
      </c>
      <c r="E752" s="108"/>
      <c r="F752" s="22">
        <v>121</v>
      </c>
      <c r="G752" s="53" t="s">
        <v>73</v>
      </c>
      <c r="H752" s="113" t="s">
        <v>1822</v>
      </c>
      <c r="I752" s="749"/>
      <c r="J752" s="524"/>
      <c r="K752" s="114">
        <v>10000</v>
      </c>
      <c r="L752" s="18">
        <f t="shared" si="33"/>
        <v>10000214</v>
      </c>
      <c r="M752" s="12">
        <f>K752-J752</f>
        <v>10000</v>
      </c>
      <c r="N752" s="12">
        <f t="shared" si="30"/>
        <v>10000214</v>
      </c>
    </row>
    <row r="753" spans="1:14" ht="18" customHeight="1" x14ac:dyDescent="0.15">
      <c r="A753" s="832"/>
      <c r="B753" s="110"/>
      <c r="C753" s="424">
        <v>42730</v>
      </c>
      <c r="D753" s="1142" t="s">
        <v>310</v>
      </c>
      <c r="E753" s="108"/>
      <c r="F753" s="22">
        <v>141</v>
      </c>
      <c r="G753" s="53" t="s">
        <v>73</v>
      </c>
      <c r="H753" s="113" t="s">
        <v>1822</v>
      </c>
      <c r="I753" s="749"/>
      <c r="J753" s="524"/>
      <c r="K753" s="114">
        <v>10000</v>
      </c>
      <c r="L753" s="18">
        <f t="shared" si="33"/>
        <v>10010214</v>
      </c>
      <c r="M753" s="12">
        <f>K753-J753</f>
        <v>10000</v>
      </c>
      <c r="N753" s="12">
        <f t="shared" si="30"/>
        <v>10010214</v>
      </c>
    </row>
    <row r="754" spans="1:14" ht="18" customHeight="1" x14ac:dyDescent="0.15">
      <c r="A754" s="832"/>
      <c r="B754" s="110"/>
      <c r="C754" s="424">
        <v>42730</v>
      </c>
      <c r="D754" s="1142" t="s">
        <v>31</v>
      </c>
      <c r="E754" s="108"/>
      <c r="F754" s="22">
        <v>111</v>
      </c>
      <c r="G754" s="53" t="s">
        <v>73</v>
      </c>
      <c r="H754" s="113" t="s">
        <v>1824</v>
      </c>
      <c r="I754" s="749"/>
      <c r="J754" s="524"/>
      <c r="K754" s="114">
        <v>10200</v>
      </c>
      <c r="L754" s="18">
        <f t="shared" si="33"/>
        <v>10020414</v>
      </c>
      <c r="M754" s="12">
        <f t="shared" ref="M754:M761" si="35">K754-J754</f>
        <v>10200</v>
      </c>
      <c r="N754" s="12">
        <f t="shared" si="30"/>
        <v>10020414</v>
      </c>
    </row>
    <row r="755" spans="1:14" ht="18" customHeight="1" x14ac:dyDescent="0.15">
      <c r="A755" s="832"/>
      <c r="B755" s="110"/>
      <c r="C755" s="424">
        <v>42730</v>
      </c>
      <c r="D755" s="1142" t="s">
        <v>36</v>
      </c>
      <c r="E755" s="108"/>
      <c r="F755" s="22">
        <v>121</v>
      </c>
      <c r="G755" s="53" t="s">
        <v>73</v>
      </c>
      <c r="H755" s="113" t="s">
        <v>1826</v>
      </c>
      <c r="I755" s="749"/>
      <c r="J755" s="524"/>
      <c r="K755" s="114">
        <v>10000</v>
      </c>
      <c r="L755" s="18">
        <f t="shared" si="33"/>
        <v>10030414</v>
      </c>
      <c r="M755" s="12">
        <f t="shared" si="35"/>
        <v>10000</v>
      </c>
      <c r="N755" s="12">
        <f t="shared" si="30"/>
        <v>10030414</v>
      </c>
    </row>
    <row r="756" spans="1:14" ht="18" customHeight="1" x14ac:dyDescent="0.15">
      <c r="A756" s="832"/>
      <c r="B756" s="110"/>
      <c r="C756" s="424">
        <v>42730</v>
      </c>
      <c r="D756" s="1142" t="s">
        <v>310</v>
      </c>
      <c r="E756" s="108"/>
      <c r="F756" s="22">
        <v>141</v>
      </c>
      <c r="G756" s="53" t="s">
        <v>73</v>
      </c>
      <c r="H756" s="113" t="s">
        <v>1826</v>
      </c>
      <c r="I756" s="749"/>
      <c r="J756" s="524"/>
      <c r="K756" s="114">
        <v>10000</v>
      </c>
      <c r="L756" s="18">
        <f t="shared" si="33"/>
        <v>10040414</v>
      </c>
      <c r="M756" s="12">
        <f t="shared" si="35"/>
        <v>10000</v>
      </c>
      <c r="N756" s="12">
        <f t="shared" si="30"/>
        <v>10040414</v>
      </c>
    </row>
    <row r="757" spans="1:14" ht="18" customHeight="1" x14ac:dyDescent="0.15">
      <c r="A757" s="832"/>
      <c r="B757" s="110"/>
      <c r="C757" s="424">
        <v>42730</v>
      </c>
      <c r="D757" s="1142" t="s">
        <v>36</v>
      </c>
      <c r="E757" s="108"/>
      <c r="F757" s="22">
        <v>121</v>
      </c>
      <c r="G757" s="53" t="s">
        <v>73</v>
      </c>
      <c r="H757" s="473" t="s">
        <v>1832</v>
      </c>
      <c r="I757" s="749"/>
      <c r="J757" s="524"/>
      <c r="K757" s="114">
        <v>10000</v>
      </c>
      <c r="L757" s="18">
        <f t="shared" si="33"/>
        <v>10050414</v>
      </c>
      <c r="M757" s="12">
        <f t="shared" si="35"/>
        <v>10000</v>
      </c>
      <c r="N757" s="12">
        <f t="shared" si="30"/>
        <v>10050414</v>
      </c>
    </row>
    <row r="758" spans="1:14" ht="18" customHeight="1" x14ac:dyDescent="0.15">
      <c r="A758" s="832"/>
      <c r="B758" s="110"/>
      <c r="C758" s="424">
        <v>42730</v>
      </c>
      <c r="D758" s="1142" t="s">
        <v>310</v>
      </c>
      <c r="E758" s="108"/>
      <c r="F758" s="22">
        <v>141</v>
      </c>
      <c r="G758" s="53" t="s">
        <v>73</v>
      </c>
      <c r="H758" s="473" t="s">
        <v>1832</v>
      </c>
      <c r="I758" s="749"/>
      <c r="J758" s="524"/>
      <c r="K758" s="114">
        <v>10000</v>
      </c>
      <c r="L758" s="18">
        <f t="shared" si="33"/>
        <v>10060414</v>
      </c>
      <c r="M758" s="12">
        <f t="shared" si="35"/>
        <v>10000</v>
      </c>
      <c r="N758" s="12">
        <f t="shared" si="30"/>
        <v>10060414</v>
      </c>
    </row>
    <row r="759" spans="1:14" ht="18" customHeight="1" x14ac:dyDescent="0.15">
      <c r="A759" s="832"/>
      <c r="B759" s="110"/>
      <c r="C759" s="424">
        <v>42730</v>
      </c>
      <c r="D759" s="1142" t="s">
        <v>36</v>
      </c>
      <c r="E759" s="108"/>
      <c r="F759" s="22">
        <v>121</v>
      </c>
      <c r="G759" s="53" t="s">
        <v>73</v>
      </c>
      <c r="H759" s="473" t="s">
        <v>1834</v>
      </c>
      <c r="I759" s="749"/>
      <c r="J759" s="524"/>
      <c r="K759" s="114">
        <v>10000</v>
      </c>
      <c r="L759" s="18">
        <f t="shared" si="33"/>
        <v>10070414</v>
      </c>
      <c r="M759" s="12">
        <f t="shared" si="35"/>
        <v>10000</v>
      </c>
      <c r="N759" s="12">
        <f t="shared" si="30"/>
        <v>10070414</v>
      </c>
    </row>
    <row r="760" spans="1:14" ht="18" customHeight="1" x14ac:dyDescent="0.15">
      <c r="A760" s="832"/>
      <c r="B760" s="110"/>
      <c r="C760" s="424">
        <v>42730</v>
      </c>
      <c r="D760" s="1142" t="s">
        <v>310</v>
      </c>
      <c r="E760" s="108"/>
      <c r="F760" s="22">
        <v>141</v>
      </c>
      <c r="G760" s="53" t="s">
        <v>73</v>
      </c>
      <c r="H760" s="473" t="s">
        <v>1834</v>
      </c>
      <c r="I760" s="749"/>
      <c r="J760" s="524"/>
      <c r="K760" s="114">
        <v>30000</v>
      </c>
      <c r="L760" s="18">
        <f t="shared" si="33"/>
        <v>10100414</v>
      </c>
      <c r="M760" s="12">
        <f t="shared" si="35"/>
        <v>30000</v>
      </c>
      <c r="N760" s="12">
        <f t="shared" si="30"/>
        <v>10100414</v>
      </c>
    </row>
    <row r="761" spans="1:14" ht="18" customHeight="1" x14ac:dyDescent="0.15">
      <c r="A761" s="832"/>
      <c r="B761" s="110"/>
      <c r="C761" s="424">
        <v>42730</v>
      </c>
      <c r="D761" s="1142" t="s">
        <v>31</v>
      </c>
      <c r="E761" s="108"/>
      <c r="F761" s="22">
        <v>111</v>
      </c>
      <c r="G761" s="53" t="s">
        <v>73</v>
      </c>
      <c r="H761" s="113" t="s">
        <v>1828</v>
      </c>
      <c r="I761" s="749"/>
      <c r="J761" s="524"/>
      <c r="K761" s="114">
        <v>48200</v>
      </c>
      <c r="L761" s="18">
        <f t="shared" si="33"/>
        <v>10148614</v>
      </c>
      <c r="M761" s="12">
        <f t="shared" si="35"/>
        <v>48200</v>
      </c>
      <c r="N761" s="12">
        <f t="shared" si="30"/>
        <v>10148614</v>
      </c>
    </row>
    <row r="762" spans="1:14" ht="18" customHeight="1" x14ac:dyDescent="0.15">
      <c r="A762" s="832"/>
      <c r="B762" s="110"/>
      <c r="C762" s="424">
        <v>42730</v>
      </c>
      <c r="D762" s="1142" t="s">
        <v>36</v>
      </c>
      <c r="E762" s="108"/>
      <c r="F762" s="22">
        <v>121</v>
      </c>
      <c r="G762" s="53" t="s">
        <v>73</v>
      </c>
      <c r="H762" s="113" t="s">
        <v>1830</v>
      </c>
      <c r="I762" s="749"/>
      <c r="J762" s="524"/>
      <c r="K762" s="114">
        <v>10000</v>
      </c>
      <c r="L762" s="18">
        <f t="shared" si="33"/>
        <v>10158614</v>
      </c>
      <c r="M762" s="12">
        <f t="shared" si="34"/>
        <v>10000</v>
      </c>
      <c r="N762" s="12">
        <f t="shared" si="30"/>
        <v>10158614</v>
      </c>
    </row>
    <row r="763" spans="1:14" ht="18" customHeight="1" x14ac:dyDescent="0.15">
      <c r="A763" s="832"/>
      <c r="B763" s="110"/>
      <c r="C763" s="424">
        <v>42730</v>
      </c>
      <c r="D763" s="1142" t="s">
        <v>310</v>
      </c>
      <c r="E763" s="108"/>
      <c r="F763" s="22">
        <v>141</v>
      </c>
      <c r="G763" s="53" t="s">
        <v>73</v>
      </c>
      <c r="H763" s="113" t="s">
        <v>1830</v>
      </c>
      <c r="I763" s="749"/>
      <c r="J763" s="524"/>
      <c r="K763" s="114">
        <v>10000</v>
      </c>
      <c r="L763" s="18">
        <f t="shared" si="33"/>
        <v>10168614</v>
      </c>
      <c r="M763" s="12">
        <f t="shared" si="34"/>
        <v>10000</v>
      </c>
      <c r="N763" s="12">
        <f t="shared" si="30"/>
        <v>10168614</v>
      </c>
    </row>
    <row r="764" spans="1:14" ht="18" customHeight="1" x14ac:dyDescent="0.15">
      <c r="A764" s="832"/>
      <c r="B764" s="110"/>
      <c r="C764" s="424">
        <v>42730</v>
      </c>
      <c r="D764" s="1142" t="s">
        <v>36</v>
      </c>
      <c r="E764" s="108"/>
      <c r="F764" s="22">
        <v>121</v>
      </c>
      <c r="G764" s="53" t="s">
        <v>73</v>
      </c>
      <c r="H764" s="113" t="s">
        <v>1836</v>
      </c>
      <c r="I764" s="752"/>
      <c r="J764" s="524"/>
      <c r="K764" s="114">
        <v>10000</v>
      </c>
      <c r="L764" s="18">
        <f t="shared" si="33"/>
        <v>10178614</v>
      </c>
      <c r="M764" s="12">
        <f t="shared" si="34"/>
        <v>10000</v>
      </c>
      <c r="N764" s="12">
        <f t="shared" si="30"/>
        <v>10178614</v>
      </c>
    </row>
    <row r="765" spans="1:14" ht="18" customHeight="1" x14ac:dyDescent="0.15">
      <c r="A765" s="832"/>
      <c r="B765" s="110"/>
      <c r="C765" s="424">
        <v>42730</v>
      </c>
      <c r="D765" s="1142" t="s">
        <v>310</v>
      </c>
      <c r="E765" s="108"/>
      <c r="F765" s="22">
        <v>141</v>
      </c>
      <c r="G765" s="53" t="s">
        <v>73</v>
      </c>
      <c r="H765" s="113" t="s">
        <v>1836</v>
      </c>
      <c r="I765" s="752"/>
      <c r="J765" s="524"/>
      <c r="K765" s="114">
        <v>30000</v>
      </c>
      <c r="L765" s="18">
        <f t="shared" si="33"/>
        <v>10208614</v>
      </c>
      <c r="M765" s="12">
        <f t="shared" si="34"/>
        <v>30000</v>
      </c>
      <c r="N765" s="12">
        <f t="shared" si="30"/>
        <v>10208614</v>
      </c>
    </row>
    <row r="766" spans="1:14" ht="18" customHeight="1" x14ac:dyDescent="0.15">
      <c r="A766" s="832"/>
      <c r="B766" s="110"/>
      <c r="C766" s="424">
        <v>42730</v>
      </c>
      <c r="D766" s="1142" t="s">
        <v>31</v>
      </c>
      <c r="E766" s="108"/>
      <c r="F766" s="22">
        <v>111</v>
      </c>
      <c r="G766" s="53" t="s">
        <v>73</v>
      </c>
      <c r="H766" s="113" t="s">
        <v>1658</v>
      </c>
      <c r="I766" s="752"/>
      <c r="J766" s="524"/>
      <c r="K766" s="114">
        <v>38400</v>
      </c>
      <c r="L766" s="18">
        <f t="shared" si="33"/>
        <v>10247014</v>
      </c>
      <c r="M766" s="12">
        <f t="shared" si="34"/>
        <v>38400</v>
      </c>
      <c r="N766" s="12">
        <f t="shared" si="30"/>
        <v>10247014</v>
      </c>
    </row>
    <row r="767" spans="1:14" ht="18" customHeight="1" x14ac:dyDescent="0.15">
      <c r="A767" s="832"/>
      <c r="B767" s="110"/>
      <c r="C767" s="424">
        <v>42730</v>
      </c>
      <c r="D767" s="1142" t="s">
        <v>36</v>
      </c>
      <c r="E767" s="108"/>
      <c r="F767" s="22">
        <v>121</v>
      </c>
      <c r="G767" s="53" t="s">
        <v>73</v>
      </c>
      <c r="H767" s="113" t="s">
        <v>1657</v>
      </c>
      <c r="I767" s="752"/>
      <c r="J767" s="524"/>
      <c r="K767" s="114">
        <v>10000</v>
      </c>
      <c r="L767" s="18">
        <f t="shared" si="33"/>
        <v>10257014</v>
      </c>
      <c r="M767" s="12">
        <f t="shared" si="34"/>
        <v>10000</v>
      </c>
      <c r="N767" s="12">
        <f t="shared" si="30"/>
        <v>10257014</v>
      </c>
    </row>
    <row r="768" spans="1:14" ht="18" customHeight="1" x14ac:dyDescent="0.15">
      <c r="A768" s="832"/>
      <c r="B768" s="110"/>
      <c r="C768" s="424">
        <v>42730</v>
      </c>
      <c r="D768" s="1142" t="s">
        <v>310</v>
      </c>
      <c r="E768" s="108"/>
      <c r="F768" s="22">
        <v>141</v>
      </c>
      <c r="G768" s="53" t="s">
        <v>73</v>
      </c>
      <c r="H768" s="113" t="s">
        <v>1657</v>
      </c>
      <c r="I768" s="752"/>
      <c r="J768" s="524"/>
      <c r="K768" s="114">
        <v>50000</v>
      </c>
      <c r="L768" s="18">
        <f t="shared" si="33"/>
        <v>10307014</v>
      </c>
      <c r="M768" s="12">
        <f t="shared" si="34"/>
        <v>50000</v>
      </c>
      <c r="N768" s="12">
        <f t="shared" si="30"/>
        <v>10307014</v>
      </c>
    </row>
    <row r="769" spans="1:14" ht="18" customHeight="1" x14ac:dyDescent="0.15">
      <c r="A769" s="832"/>
      <c r="B769" s="110"/>
      <c r="C769" s="424">
        <v>42730</v>
      </c>
      <c r="D769" s="1142" t="s">
        <v>31</v>
      </c>
      <c r="E769" s="108"/>
      <c r="F769" s="22">
        <v>111</v>
      </c>
      <c r="G769" s="53" t="s">
        <v>73</v>
      </c>
      <c r="H769" s="113" t="s">
        <v>1859</v>
      </c>
      <c r="I769" s="752"/>
      <c r="J769" s="524"/>
      <c r="K769" s="114">
        <v>61000</v>
      </c>
      <c r="L769" s="18">
        <f t="shared" si="33"/>
        <v>10368014</v>
      </c>
      <c r="M769" s="12">
        <f t="shared" si="34"/>
        <v>61000</v>
      </c>
      <c r="N769" s="12">
        <f t="shared" si="30"/>
        <v>10368014</v>
      </c>
    </row>
    <row r="770" spans="1:14" ht="18" customHeight="1" x14ac:dyDescent="0.15">
      <c r="A770" s="832"/>
      <c r="B770" s="110"/>
      <c r="C770" s="424">
        <v>42730</v>
      </c>
      <c r="D770" s="1142" t="s">
        <v>36</v>
      </c>
      <c r="E770" s="108"/>
      <c r="F770" s="22">
        <v>121</v>
      </c>
      <c r="G770" s="53" t="s">
        <v>73</v>
      </c>
      <c r="H770" s="113" t="s">
        <v>1860</v>
      </c>
      <c r="I770" s="752"/>
      <c r="J770" s="524"/>
      <c r="K770" s="114">
        <v>10000</v>
      </c>
      <c r="L770" s="18">
        <f t="shared" si="33"/>
        <v>10378014</v>
      </c>
      <c r="M770" s="12">
        <f t="shared" si="34"/>
        <v>10000</v>
      </c>
      <c r="N770" s="12">
        <f t="shared" si="30"/>
        <v>10378014</v>
      </c>
    </row>
    <row r="771" spans="1:14" ht="18" customHeight="1" x14ac:dyDescent="0.15">
      <c r="A771" s="832"/>
      <c r="B771" s="110"/>
      <c r="C771" s="424">
        <v>42730</v>
      </c>
      <c r="D771" s="1142" t="s">
        <v>310</v>
      </c>
      <c r="E771" s="108"/>
      <c r="F771" s="22">
        <v>141</v>
      </c>
      <c r="G771" s="53" t="s">
        <v>73</v>
      </c>
      <c r="H771" s="113" t="s">
        <v>1860</v>
      </c>
      <c r="I771" s="752"/>
      <c r="J771" s="524"/>
      <c r="K771" s="114">
        <v>30000</v>
      </c>
      <c r="L771" s="18">
        <f t="shared" ref="L771:L796" si="36">IF(C771="","",N771)</f>
        <v>10408014</v>
      </c>
      <c r="M771" s="12">
        <f t="shared" si="34"/>
        <v>30000</v>
      </c>
      <c r="N771" s="12">
        <f t="shared" si="30"/>
        <v>10408014</v>
      </c>
    </row>
    <row r="772" spans="1:14" ht="18" customHeight="1" x14ac:dyDescent="0.15">
      <c r="A772" s="832"/>
      <c r="B772" s="110"/>
      <c r="C772" s="424">
        <v>42730</v>
      </c>
      <c r="D772" s="1141" t="s">
        <v>96</v>
      </c>
      <c r="E772" s="714"/>
      <c r="F772" s="22">
        <v>241</v>
      </c>
      <c r="G772" s="23" t="s">
        <v>255</v>
      </c>
      <c r="H772" s="24" t="s">
        <v>1488</v>
      </c>
      <c r="I772" s="752"/>
      <c r="J772" s="524">
        <v>40000</v>
      </c>
      <c r="K772" s="114"/>
      <c r="L772" s="18">
        <f t="shared" si="36"/>
        <v>10368014</v>
      </c>
      <c r="M772" s="12">
        <f t="shared" si="34"/>
        <v>-40000</v>
      </c>
      <c r="N772" s="12">
        <f t="shared" si="30"/>
        <v>10368014</v>
      </c>
    </row>
    <row r="773" spans="1:14" ht="18" customHeight="1" x14ac:dyDescent="0.15">
      <c r="A773" s="832"/>
      <c r="B773" s="110"/>
      <c r="C773" s="424">
        <v>42730</v>
      </c>
      <c r="D773" s="1141" t="s">
        <v>96</v>
      </c>
      <c r="E773" s="714"/>
      <c r="F773" s="22">
        <v>241</v>
      </c>
      <c r="G773" s="23" t="s">
        <v>255</v>
      </c>
      <c r="H773" s="24" t="s">
        <v>1488</v>
      </c>
      <c r="I773" s="752"/>
      <c r="J773" s="524">
        <v>200000</v>
      </c>
      <c r="K773" s="114"/>
      <c r="L773" s="18">
        <f t="shared" si="36"/>
        <v>10168014</v>
      </c>
      <c r="M773" s="12">
        <f t="shared" si="34"/>
        <v>-200000</v>
      </c>
      <c r="N773" s="12">
        <f t="shared" si="30"/>
        <v>10168014</v>
      </c>
    </row>
    <row r="774" spans="1:14" ht="18" customHeight="1" thickBot="1" x14ac:dyDescent="0.2">
      <c r="A774" s="831"/>
      <c r="B774" s="648" t="s">
        <v>1926</v>
      </c>
      <c r="C774" s="649">
        <v>42730</v>
      </c>
      <c r="D774" s="1157" t="s">
        <v>96</v>
      </c>
      <c r="E774" s="723"/>
      <c r="F774" s="47">
        <v>241</v>
      </c>
      <c r="G774" s="48" t="s">
        <v>255</v>
      </c>
      <c r="H774" s="49" t="s">
        <v>1488</v>
      </c>
      <c r="I774" s="760"/>
      <c r="J774" s="523">
        <v>230000</v>
      </c>
      <c r="K774" s="50"/>
      <c r="L774" s="50">
        <f t="shared" si="36"/>
        <v>9938014</v>
      </c>
      <c r="M774" s="12">
        <f t="shared" si="34"/>
        <v>-230000</v>
      </c>
      <c r="N774" s="12">
        <f t="shared" si="30"/>
        <v>9938014</v>
      </c>
    </row>
    <row r="775" spans="1:14" ht="18" customHeight="1" thickTop="1" x14ac:dyDescent="0.15">
      <c r="A775" s="833"/>
      <c r="B775" s="37" t="s">
        <v>1927</v>
      </c>
      <c r="C775" s="482">
        <v>42741</v>
      </c>
      <c r="D775" s="1142" t="s">
        <v>62</v>
      </c>
      <c r="E775" s="108"/>
      <c r="F775" s="22">
        <v>151</v>
      </c>
      <c r="G775" s="53" t="s">
        <v>225</v>
      </c>
      <c r="H775" s="24" t="s">
        <v>1506</v>
      </c>
      <c r="I775" s="749" t="s">
        <v>48</v>
      </c>
      <c r="J775" s="646"/>
      <c r="K775" s="647">
        <v>100000</v>
      </c>
      <c r="L775" s="18">
        <f t="shared" si="36"/>
        <v>10038014</v>
      </c>
      <c r="M775" s="12">
        <f t="shared" si="34"/>
        <v>100000</v>
      </c>
      <c r="N775" s="12">
        <f t="shared" si="30"/>
        <v>10038014</v>
      </c>
    </row>
    <row r="776" spans="1:14" ht="18" customHeight="1" x14ac:dyDescent="0.15">
      <c r="A776" s="832"/>
      <c r="B776" s="110"/>
      <c r="C776" s="424">
        <v>42759</v>
      </c>
      <c r="D776" s="1151" t="s">
        <v>96</v>
      </c>
      <c r="E776" s="714"/>
      <c r="F776" s="22">
        <v>251</v>
      </c>
      <c r="G776" s="53" t="s">
        <v>225</v>
      </c>
      <c r="H776" s="24" t="s">
        <v>1928</v>
      </c>
      <c r="I776" s="749" t="s">
        <v>51</v>
      </c>
      <c r="J776" s="524">
        <v>100000</v>
      </c>
      <c r="K776" s="114"/>
      <c r="L776" s="18">
        <f t="shared" si="36"/>
        <v>9938014</v>
      </c>
      <c r="M776" s="12">
        <f t="shared" si="34"/>
        <v>-100000</v>
      </c>
      <c r="N776" s="12">
        <f t="shared" ref="N776:N839" si="37">N775+M776</f>
        <v>9938014</v>
      </c>
    </row>
    <row r="777" spans="1:14" ht="18" customHeight="1" x14ac:dyDescent="0.15">
      <c r="A777" s="832"/>
      <c r="B777" s="110"/>
      <c r="C777" s="424">
        <v>42774</v>
      </c>
      <c r="D777" s="1141" t="s">
        <v>21</v>
      </c>
      <c r="E777" s="108"/>
      <c r="F777" s="22">
        <v>221</v>
      </c>
      <c r="G777" s="23" t="s">
        <v>255</v>
      </c>
      <c r="H777" s="113" t="s">
        <v>1935</v>
      </c>
      <c r="I777" s="752"/>
      <c r="J777" s="524">
        <v>50000</v>
      </c>
      <c r="K777" s="114"/>
      <c r="L777" s="18">
        <f t="shared" si="36"/>
        <v>9888014</v>
      </c>
      <c r="M777" s="12">
        <f t="shared" si="34"/>
        <v>-50000</v>
      </c>
      <c r="N777" s="12">
        <f t="shared" si="37"/>
        <v>9888014</v>
      </c>
    </row>
    <row r="778" spans="1:14" ht="18" customHeight="1" x14ac:dyDescent="0.15">
      <c r="A778" s="832"/>
      <c r="B778" s="110"/>
      <c r="C778" s="424">
        <v>42774</v>
      </c>
      <c r="D778" s="1151" t="s">
        <v>7</v>
      </c>
      <c r="E778" s="108"/>
      <c r="F778" s="22">
        <v>231</v>
      </c>
      <c r="G778" s="23" t="s">
        <v>255</v>
      </c>
      <c r="H778" s="24" t="s">
        <v>47</v>
      </c>
      <c r="I778" s="752"/>
      <c r="J778" s="524">
        <v>432</v>
      </c>
      <c r="K778" s="114"/>
      <c r="L778" s="18">
        <f t="shared" si="36"/>
        <v>9887582</v>
      </c>
      <c r="M778" s="12">
        <f t="shared" si="34"/>
        <v>-432</v>
      </c>
      <c r="N778" s="12">
        <f t="shared" si="37"/>
        <v>9887582</v>
      </c>
    </row>
    <row r="779" spans="1:14" ht="18" customHeight="1" x14ac:dyDescent="0.15">
      <c r="A779" s="832"/>
      <c r="B779" s="110"/>
      <c r="C779" s="424">
        <v>42774</v>
      </c>
      <c r="D779" s="1141" t="s">
        <v>21</v>
      </c>
      <c r="E779" s="108"/>
      <c r="F779" s="22">
        <v>221</v>
      </c>
      <c r="G779" s="23" t="s">
        <v>255</v>
      </c>
      <c r="H779" s="113" t="s">
        <v>1937</v>
      </c>
      <c r="I779" s="752"/>
      <c r="J779" s="524">
        <v>50000</v>
      </c>
      <c r="K779" s="114"/>
      <c r="L779" s="18">
        <f t="shared" si="36"/>
        <v>9837582</v>
      </c>
      <c r="M779" s="12">
        <f t="shared" si="34"/>
        <v>-50000</v>
      </c>
      <c r="N779" s="12">
        <f t="shared" si="37"/>
        <v>9837582</v>
      </c>
    </row>
    <row r="780" spans="1:14" ht="18" customHeight="1" x14ac:dyDescent="0.15">
      <c r="A780" s="832"/>
      <c r="B780" s="110"/>
      <c r="C780" s="424">
        <v>42774</v>
      </c>
      <c r="D780" s="1151" t="s">
        <v>7</v>
      </c>
      <c r="E780" s="108"/>
      <c r="F780" s="22">
        <v>231</v>
      </c>
      <c r="G780" s="23" t="s">
        <v>255</v>
      </c>
      <c r="H780" s="24" t="s">
        <v>47</v>
      </c>
      <c r="I780" s="752"/>
      <c r="J780" s="524">
        <v>432</v>
      </c>
      <c r="K780" s="114"/>
      <c r="L780" s="18">
        <f t="shared" si="36"/>
        <v>9837150</v>
      </c>
      <c r="M780" s="12">
        <f t="shared" si="34"/>
        <v>-432</v>
      </c>
      <c r="N780" s="12">
        <f t="shared" si="37"/>
        <v>9837150</v>
      </c>
    </row>
    <row r="781" spans="1:14" ht="18" customHeight="1" x14ac:dyDescent="0.15">
      <c r="A781" s="832"/>
      <c r="B781" s="110"/>
      <c r="C781" s="424">
        <v>42774</v>
      </c>
      <c r="D781" s="1141" t="s">
        <v>21</v>
      </c>
      <c r="E781" s="108"/>
      <c r="F781" s="22">
        <v>221</v>
      </c>
      <c r="G781" s="23" t="s">
        <v>255</v>
      </c>
      <c r="H781" s="113" t="s">
        <v>1939</v>
      </c>
      <c r="I781" s="752"/>
      <c r="J781" s="524">
        <v>100000</v>
      </c>
      <c r="K781" s="114"/>
      <c r="L781" s="18">
        <f t="shared" si="36"/>
        <v>9737150</v>
      </c>
      <c r="M781" s="12">
        <f t="shared" si="34"/>
        <v>-100000</v>
      </c>
      <c r="N781" s="12">
        <f t="shared" si="37"/>
        <v>9737150</v>
      </c>
    </row>
    <row r="782" spans="1:14" ht="18" customHeight="1" x14ac:dyDescent="0.15">
      <c r="A782" s="832"/>
      <c r="B782" s="110"/>
      <c r="C782" s="424">
        <v>42774</v>
      </c>
      <c r="D782" s="1151" t="s">
        <v>7</v>
      </c>
      <c r="E782" s="108"/>
      <c r="F782" s="22">
        <v>231</v>
      </c>
      <c r="G782" s="23" t="s">
        <v>255</v>
      </c>
      <c r="H782" s="24" t="s">
        <v>47</v>
      </c>
      <c r="I782" s="752"/>
      <c r="J782" s="524">
        <v>216</v>
      </c>
      <c r="K782" s="114"/>
      <c r="L782" s="18">
        <f t="shared" si="36"/>
        <v>9736934</v>
      </c>
      <c r="M782" s="12">
        <f t="shared" si="34"/>
        <v>-216</v>
      </c>
      <c r="N782" s="12">
        <f t="shared" si="37"/>
        <v>9736934</v>
      </c>
    </row>
    <row r="783" spans="1:14" ht="18" customHeight="1" x14ac:dyDescent="0.15">
      <c r="A783" s="832"/>
      <c r="B783" s="110"/>
      <c r="C783" s="424">
        <v>42776</v>
      </c>
      <c r="D783" s="1142" t="s">
        <v>31</v>
      </c>
      <c r="E783" s="108"/>
      <c r="F783" s="22">
        <v>111</v>
      </c>
      <c r="G783" s="53" t="s">
        <v>1521</v>
      </c>
      <c r="H783" s="113" t="s">
        <v>1931</v>
      </c>
      <c r="I783" s="752"/>
      <c r="J783" s="524"/>
      <c r="K783" s="114">
        <v>11200</v>
      </c>
      <c r="L783" s="18">
        <f t="shared" si="36"/>
        <v>9748134</v>
      </c>
      <c r="M783" s="12">
        <f t="shared" si="34"/>
        <v>11200</v>
      </c>
      <c r="N783" s="12">
        <f t="shared" si="37"/>
        <v>9748134</v>
      </c>
    </row>
    <row r="784" spans="1:14" ht="18" customHeight="1" x14ac:dyDescent="0.15">
      <c r="A784" s="832"/>
      <c r="B784" s="110"/>
      <c r="C784" s="424">
        <v>42776</v>
      </c>
      <c r="D784" s="1142" t="s">
        <v>36</v>
      </c>
      <c r="E784" s="108"/>
      <c r="F784" s="22">
        <v>121</v>
      </c>
      <c r="G784" s="53" t="s">
        <v>1521</v>
      </c>
      <c r="H784" s="113" t="s">
        <v>1930</v>
      </c>
      <c r="I784" s="752"/>
      <c r="J784" s="524"/>
      <c r="K784" s="114">
        <v>10000</v>
      </c>
      <c r="L784" s="18">
        <f t="shared" si="36"/>
        <v>9758134</v>
      </c>
      <c r="M784" s="12">
        <f t="shared" si="34"/>
        <v>10000</v>
      </c>
      <c r="N784" s="12">
        <f t="shared" si="37"/>
        <v>9758134</v>
      </c>
    </row>
    <row r="785" spans="1:14" ht="18" customHeight="1" x14ac:dyDescent="0.15">
      <c r="A785" s="832"/>
      <c r="B785" s="110"/>
      <c r="C785" s="424">
        <v>42776</v>
      </c>
      <c r="D785" s="1142" t="s">
        <v>310</v>
      </c>
      <c r="E785" s="108"/>
      <c r="F785" s="22">
        <v>141</v>
      </c>
      <c r="G785" s="53" t="s">
        <v>1521</v>
      </c>
      <c r="H785" s="113" t="s">
        <v>1930</v>
      </c>
      <c r="I785" s="752"/>
      <c r="J785" s="524"/>
      <c r="K785" s="114">
        <v>30000</v>
      </c>
      <c r="L785" s="18">
        <f t="shared" si="36"/>
        <v>9788134</v>
      </c>
      <c r="M785" s="12">
        <f t="shared" si="34"/>
        <v>30000</v>
      </c>
      <c r="N785" s="12">
        <f t="shared" si="37"/>
        <v>9788134</v>
      </c>
    </row>
    <row r="786" spans="1:14" ht="18" customHeight="1" x14ac:dyDescent="0.15">
      <c r="A786" s="832"/>
      <c r="B786" s="110"/>
      <c r="C786" s="424">
        <v>42779</v>
      </c>
      <c r="D786" s="1140" t="s">
        <v>3</v>
      </c>
      <c r="E786" s="722"/>
      <c r="F786" s="15">
        <v>211</v>
      </c>
      <c r="G786" s="16" t="s">
        <v>1932</v>
      </c>
      <c r="H786" s="113" t="s">
        <v>1933</v>
      </c>
      <c r="I786" s="752"/>
      <c r="J786" s="524">
        <v>100000</v>
      </c>
      <c r="K786" s="114"/>
      <c r="L786" s="18">
        <f t="shared" si="36"/>
        <v>9688134</v>
      </c>
      <c r="M786" s="12">
        <f t="shared" si="34"/>
        <v>-100000</v>
      </c>
      <c r="N786" s="12">
        <f t="shared" si="37"/>
        <v>9688134</v>
      </c>
    </row>
    <row r="787" spans="1:14" ht="18" customHeight="1" x14ac:dyDescent="0.15">
      <c r="A787" s="832"/>
      <c r="B787" s="110"/>
      <c r="C787" s="424">
        <v>42779</v>
      </c>
      <c r="D787" s="1151" t="s">
        <v>7</v>
      </c>
      <c r="E787" s="108"/>
      <c r="F787" s="22">
        <v>231</v>
      </c>
      <c r="G787" s="23" t="s">
        <v>255</v>
      </c>
      <c r="H787" s="24" t="s">
        <v>47</v>
      </c>
      <c r="I787" s="752"/>
      <c r="J787" s="524">
        <v>432</v>
      </c>
      <c r="K787" s="114"/>
      <c r="L787" s="18">
        <f t="shared" si="36"/>
        <v>9687702</v>
      </c>
      <c r="M787" s="12">
        <f t="shared" si="34"/>
        <v>-432</v>
      </c>
      <c r="N787" s="12">
        <f t="shared" si="37"/>
        <v>9687702</v>
      </c>
    </row>
    <row r="788" spans="1:14" ht="18" customHeight="1" x14ac:dyDescent="0.15">
      <c r="A788" s="832"/>
      <c r="B788" s="110"/>
      <c r="C788" s="424">
        <v>42786</v>
      </c>
      <c r="D788" s="1142" t="s">
        <v>15</v>
      </c>
      <c r="E788" s="108"/>
      <c r="F788" s="22">
        <v>161</v>
      </c>
      <c r="G788" s="23" t="s">
        <v>16</v>
      </c>
      <c r="H788" s="53" t="s">
        <v>17</v>
      </c>
      <c r="I788" s="752"/>
      <c r="J788" s="524"/>
      <c r="K788" s="114">
        <v>47</v>
      </c>
      <c r="L788" s="18">
        <f t="shared" si="36"/>
        <v>9687749</v>
      </c>
      <c r="M788" s="12">
        <f t="shared" si="34"/>
        <v>47</v>
      </c>
      <c r="N788" s="12">
        <f t="shared" si="37"/>
        <v>9687749</v>
      </c>
    </row>
    <row r="789" spans="1:14" ht="18" customHeight="1" x14ac:dyDescent="0.15">
      <c r="A789" s="832"/>
      <c r="B789" s="110"/>
      <c r="C789" s="424">
        <v>42794</v>
      </c>
      <c r="D789" s="1142" t="s">
        <v>62</v>
      </c>
      <c r="E789" s="108"/>
      <c r="F789" s="22">
        <v>151</v>
      </c>
      <c r="G789" s="53" t="s">
        <v>103</v>
      </c>
      <c r="H789" s="24" t="s">
        <v>1506</v>
      </c>
      <c r="I789" s="749" t="s">
        <v>48</v>
      </c>
      <c r="J789" s="524"/>
      <c r="K789" s="114">
        <v>130000</v>
      </c>
      <c r="L789" s="18">
        <f t="shared" si="36"/>
        <v>9817749</v>
      </c>
      <c r="M789" s="12">
        <f t="shared" si="34"/>
        <v>130000</v>
      </c>
      <c r="N789" s="12">
        <f t="shared" si="37"/>
        <v>9817749</v>
      </c>
    </row>
    <row r="790" spans="1:14" ht="18" customHeight="1" x14ac:dyDescent="0.15">
      <c r="A790" s="832"/>
      <c r="B790" s="110"/>
      <c r="C790" s="424">
        <v>42801</v>
      </c>
      <c r="D790" s="1142" t="s">
        <v>31</v>
      </c>
      <c r="E790" s="108"/>
      <c r="F790" s="22">
        <v>111</v>
      </c>
      <c r="G790" s="53" t="s">
        <v>89</v>
      </c>
      <c r="H790" s="24" t="s">
        <v>1955</v>
      </c>
      <c r="I790" s="749"/>
      <c r="J790" s="524"/>
      <c r="K790" s="114">
        <v>1800</v>
      </c>
      <c r="L790" s="18">
        <f t="shared" si="36"/>
        <v>9819549</v>
      </c>
      <c r="M790" s="12">
        <f t="shared" si="34"/>
        <v>1800</v>
      </c>
      <c r="N790" s="12">
        <f t="shared" si="37"/>
        <v>9819549</v>
      </c>
    </row>
    <row r="791" spans="1:14" ht="18" customHeight="1" x14ac:dyDescent="0.15">
      <c r="A791" s="832"/>
      <c r="B791" s="110"/>
      <c r="C791" s="424">
        <v>42801</v>
      </c>
      <c r="D791" s="1142" t="s">
        <v>36</v>
      </c>
      <c r="E791" s="108"/>
      <c r="F791" s="22">
        <v>121</v>
      </c>
      <c r="G791" s="53" t="s">
        <v>89</v>
      </c>
      <c r="H791" s="113" t="s">
        <v>1953</v>
      </c>
      <c r="I791" s="752"/>
      <c r="J791" s="524"/>
      <c r="K791" s="114">
        <v>10000</v>
      </c>
      <c r="L791" s="18">
        <f t="shared" si="36"/>
        <v>9829549</v>
      </c>
      <c r="M791" s="12">
        <f t="shared" si="34"/>
        <v>10000</v>
      </c>
      <c r="N791" s="12">
        <f t="shared" si="37"/>
        <v>9829549</v>
      </c>
    </row>
    <row r="792" spans="1:14" ht="18" customHeight="1" x14ac:dyDescent="0.15">
      <c r="A792" s="832"/>
      <c r="B792" s="110"/>
      <c r="C792" s="424">
        <v>42801</v>
      </c>
      <c r="D792" s="1142" t="s">
        <v>310</v>
      </c>
      <c r="E792" s="108"/>
      <c r="F792" s="22">
        <v>141</v>
      </c>
      <c r="G792" s="53" t="s">
        <v>89</v>
      </c>
      <c r="H792" s="113" t="s">
        <v>1953</v>
      </c>
      <c r="I792" s="752"/>
      <c r="J792" s="524"/>
      <c r="K792" s="114">
        <v>10000</v>
      </c>
      <c r="L792" s="18">
        <f t="shared" si="36"/>
        <v>9839549</v>
      </c>
      <c r="M792" s="12">
        <f t="shared" si="34"/>
        <v>10000</v>
      </c>
      <c r="N792" s="12">
        <f t="shared" si="37"/>
        <v>9839549</v>
      </c>
    </row>
    <row r="793" spans="1:14" ht="18" customHeight="1" x14ac:dyDescent="0.15">
      <c r="A793" s="832"/>
      <c r="B793" s="110"/>
      <c r="C793" s="424">
        <v>42813</v>
      </c>
      <c r="D793" s="1151" t="s">
        <v>1950</v>
      </c>
      <c r="E793" s="714"/>
      <c r="F793" s="22">
        <v>251</v>
      </c>
      <c r="G793" s="53" t="s">
        <v>4</v>
      </c>
      <c r="H793" s="24" t="s">
        <v>1952</v>
      </c>
      <c r="I793" s="749" t="s">
        <v>1950</v>
      </c>
      <c r="J793" s="524">
        <v>400000</v>
      </c>
      <c r="K793" s="114"/>
      <c r="L793" s="18">
        <f t="shared" si="36"/>
        <v>9439549</v>
      </c>
      <c r="M793" s="12">
        <f t="shared" si="34"/>
        <v>-400000</v>
      </c>
      <c r="N793" s="12">
        <f t="shared" si="37"/>
        <v>9439549</v>
      </c>
    </row>
    <row r="794" spans="1:14" ht="18" customHeight="1" x14ac:dyDescent="0.15">
      <c r="A794" s="832"/>
      <c r="B794" s="110"/>
      <c r="C794" s="424">
        <v>42813</v>
      </c>
      <c r="D794" s="1151" t="s">
        <v>7</v>
      </c>
      <c r="E794" s="108"/>
      <c r="F794" s="22">
        <v>231</v>
      </c>
      <c r="G794" s="23" t="s">
        <v>255</v>
      </c>
      <c r="H794" s="24" t="s">
        <v>47</v>
      </c>
      <c r="I794" s="752"/>
      <c r="J794" s="524">
        <v>108</v>
      </c>
      <c r="K794" s="114"/>
      <c r="L794" s="18">
        <f t="shared" si="36"/>
        <v>9439441</v>
      </c>
      <c r="M794" s="12">
        <f t="shared" si="34"/>
        <v>-108</v>
      </c>
      <c r="N794" s="12">
        <f t="shared" si="37"/>
        <v>9439441</v>
      </c>
    </row>
    <row r="795" spans="1:14" ht="18" customHeight="1" x14ac:dyDescent="0.15">
      <c r="A795" s="832"/>
      <c r="B795" s="110"/>
      <c r="C795" s="424">
        <v>42825</v>
      </c>
      <c r="D795" s="1142" t="s">
        <v>1959</v>
      </c>
      <c r="E795" s="108"/>
      <c r="F795" s="22">
        <v>151</v>
      </c>
      <c r="G795" s="23" t="s">
        <v>255</v>
      </c>
      <c r="H795" s="24" t="s">
        <v>1957</v>
      </c>
      <c r="I795" s="752" t="s">
        <v>1958</v>
      </c>
      <c r="J795" s="524"/>
      <c r="K795" s="114">
        <v>400000</v>
      </c>
      <c r="L795" s="18">
        <f t="shared" si="36"/>
        <v>9839441</v>
      </c>
      <c r="M795" s="12">
        <f t="shared" si="34"/>
        <v>400000</v>
      </c>
      <c r="N795" s="12">
        <f t="shared" si="37"/>
        <v>9839441</v>
      </c>
    </row>
    <row r="796" spans="1:14" ht="18" customHeight="1" x14ac:dyDescent="0.15">
      <c r="A796" s="832"/>
      <c r="B796" s="110"/>
      <c r="C796" s="424">
        <v>42825</v>
      </c>
      <c r="D796" s="1142" t="s">
        <v>141</v>
      </c>
      <c r="E796" s="108"/>
      <c r="F796" s="22">
        <v>132</v>
      </c>
      <c r="G796" s="53" t="s">
        <v>99</v>
      </c>
      <c r="H796" s="24" t="s">
        <v>1960</v>
      </c>
      <c r="I796" s="749" t="s">
        <v>1961</v>
      </c>
      <c r="J796" s="524"/>
      <c r="K796" s="114">
        <v>35000</v>
      </c>
      <c r="L796" s="18">
        <f t="shared" si="36"/>
        <v>9874441</v>
      </c>
      <c r="M796" s="12">
        <f t="shared" si="34"/>
        <v>35000</v>
      </c>
      <c r="N796" s="12">
        <f t="shared" si="37"/>
        <v>9874441</v>
      </c>
    </row>
    <row r="797" spans="1:14" ht="18" customHeight="1" x14ac:dyDescent="0.15">
      <c r="A797" s="832"/>
      <c r="B797" s="110"/>
      <c r="C797" s="424">
        <v>42825</v>
      </c>
      <c r="D797" s="1142" t="s">
        <v>31</v>
      </c>
      <c r="E797" s="108"/>
      <c r="F797" s="22">
        <v>112</v>
      </c>
      <c r="G797" s="53" t="s">
        <v>64</v>
      </c>
      <c r="H797" s="113" t="s">
        <v>1962</v>
      </c>
      <c r="I797" s="749" t="s">
        <v>1961</v>
      </c>
      <c r="J797" s="524"/>
      <c r="K797" s="114">
        <v>2800</v>
      </c>
      <c r="L797" s="18">
        <f t="shared" ref="L797:L860" si="38">IF(C797="","",N797)</f>
        <v>9877241</v>
      </c>
      <c r="M797" s="12">
        <f t="shared" si="34"/>
        <v>2800</v>
      </c>
      <c r="N797" s="12">
        <f t="shared" si="37"/>
        <v>9877241</v>
      </c>
    </row>
    <row r="798" spans="1:14" ht="18" customHeight="1" x14ac:dyDescent="0.15">
      <c r="A798" s="832"/>
      <c r="B798" s="110"/>
      <c r="C798" s="424">
        <v>42825</v>
      </c>
      <c r="D798" s="1142" t="s">
        <v>310</v>
      </c>
      <c r="E798" s="108"/>
      <c r="F798" s="22">
        <v>141</v>
      </c>
      <c r="G798" s="53" t="s">
        <v>64</v>
      </c>
      <c r="H798" s="113" t="s">
        <v>1964</v>
      </c>
      <c r="I798" s="749" t="s">
        <v>354</v>
      </c>
      <c r="J798" s="524"/>
      <c r="K798" s="114">
        <v>10000</v>
      </c>
      <c r="L798" s="18">
        <f t="shared" si="38"/>
        <v>9887241</v>
      </c>
      <c r="M798" s="12">
        <f t="shared" ref="M798:M861" si="39">K798-J798</f>
        <v>10000</v>
      </c>
      <c r="N798" s="12">
        <f t="shared" si="37"/>
        <v>9887241</v>
      </c>
    </row>
    <row r="799" spans="1:14" ht="18" customHeight="1" x14ac:dyDescent="0.15">
      <c r="A799" s="832"/>
      <c r="B799" s="110"/>
      <c r="C799" s="424">
        <v>42825</v>
      </c>
      <c r="D799" s="1142" t="s">
        <v>31</v>
      </c>
      <c r="E799" s="108"/>
      <c r="F799" s="22">
        <v>112</v>
      </c>
      <c r="G799" s="53" t="s">
        <v>64</v>
      </c>
      <c r="H799" s="113" t="s">
        <v>1983</v>
      </c>
      <c r="I799" s="749" t="s">
        <v>1961</v>
      </c>
      <c r="J799" s="524"/>
      <c r="K799" s="114">
        <v>2800</v>
      </c>
      <c r="L799" s="18">
        <f t="shared" si="38"/>
        <v>9890041</v>
      </c>
      <c r="M799" s="12">
        <f t="shared" si="39"/>
        <v>2800</v>
      </c>
      <c r="N799" s="12">
        <f t="shared" si="37"/>
        <v>9890041</v>
      </c>
    </row>
    <row r="800" spans="1:14" ht="18" customHeight="1" x14ac:dyDescent="0.15">
      <c r="A800" s="832"/>
      <c r="B800" s="110"/>
      <c r="C800" s="424">
        <v>42825</v>
      </c>
      <c r="D800" s="1142" t="s">
        <v>36</v>
      </c>
      <c r="E800" s="108"/>
      <c r="F800" s="22">
        <v>122</v>
      </c>
      <c r="G800" s="53" t="s">
        <v>64</v>
      </c>
      <c r="H800" s="113" t="s">
        <v>1965</v>
      </c>
      <c r="I800" s="749" t="s">
        <v>354</v>
      </c>
      <c r="J800" s="524"/>
      <c r="K800" s="114">
        <v>10000</v>
      </c>
      <c r="L800" s="18">
        <f t="shared" si="38"/>
        <v>9900041</v>
      </c>
      <c r="M800" s="12">
        <f t="shared" si="39"/>
        <v>10000</v>
      </c>
      <c r="N800" s="12">
        <f t="shared" si="37"/>
        <v>9900041</v>
      </c>
    </row>
    <row r="801" spans="1:15" ht="18" customHeight="1" x14ac:dyDescent="0.15">
      <c r="A801" s="832"/>
      <c r="B801" s="110"/>
      <c r="C801" s="424">
        <v>42825</v>
      </c>
      <c r="D801" s="1142" t="s">
        <v>310</v>
      </c>
      <c r="E801" s="108"/>
      <c r="F801" s="22">
        <v>141</v>
      </c>
      <c r="G801" s="53" t="s">
        <v>64</v>
      </c>
      <c r="H801" s="113" t="s">
        <v>1965</v>
      </c>
      <c r="I801" s="749" t="s">
        <v>354</v>
      </c>
      <c r="J801" s="524"/>
      <c r="K801" s="114">
        <v>50000</v>
      </c>
      <c r="L801" s="18">
        <f t="shared" si="38"/>
        <v>9950041</v>
      </c>
      <c r="M801" s="12">
        <f t="shared" si="39"/>
        <v>50000</v>
      </c>
      <c r="N801" s="12">
        <f t="shared" si="37"/>
        <v>9950041</v>
      </c>
    </row>
    <row r="802" spans="1:15" ht="18" customHeight="1" thickBot="1" x14ac:dyDescent="0.2">
      <c r="A802" s="832"/>
      <c r="B802" s="39" t="s">
        <v>1702</v>
      </c>
      <c r="C802" s="532">
        <v>42825</v>
      </c>
      <c r="D802" s="1146" t="s">
        <v>96</v>
      </c>
      <c r="E802" s="718"/>
      <c r="F802" s="41">
        <v>241</v>
      </c>
      <c r="G802" s="42" t="s">
        <v>255</v>
      </c>
      <c r="H802" s="43" t="s">
        <v>1488</v>
      </c>
      <c r="I802" s="751"/>
      <c r="J802" s="522">
        <v>100000</v>
      </c>
      <c r="K802" s="44"/>
      <c r="L802" s="44">
        <f t="shared" si="38"/>
        <v>9850041</v>
      </c>
      <c r="M802" s="12">
        <f t="shared" si="39"/>
        <v>-100000</v>
      </c>
      <c r="N802" s="12">
        <f t="shared" si="37"/>
        <v>9850041</v>
      </c>
      <c r="O802">
        <v>0</v>
      </c>
    </row>
    <row r="803" spans="1:15" ht="18" customHeight="1" thickTop="1" x14ac:dyDescent="0.15">
      <c r="A803" s="832"/>
      <c r="B803" s="45" t="s">
        <v>1703</v>
      </c>
      <c r="C803" s="482">
        <v>42828</v>
      </c>
      <c r="D803" s="1148" t="s">
        <v>31</v>
      </c>
      <c r="E803" s="713"/>
      <c r="F803" s="15">
        <v>111</v>
      </c>
      <c r="G803" s="665" t="s">
        <v>201</v>
      </c>
      <c r="H803" s="473" t="s">
        <v>1971</v>
      </c>
      <c r="I803" s="761"/>
      <c r="J803" s="646"/>
      <c r="K803" s="647">
        <v>46200</v>
      </c>
      <c r="L803" s="18">
        <f t="shared" si="38"/>
        <v>9896241</v>
      </c>
      <c r="M803" s="12">
        <f t="shared" si="39"/>
        <v>46200</v>
      </c>
      <c r="N803" s="12">
        <f t="shared" si="37"/>
        <v>9896241</v>
      </c>
    </row>
    <row r="804" spans="1:15" ht="18" customHeight="1" x14ac:dyDescent="0.15">
      <c r="A804" s="832"/>
      <c r="B804" s="110"/>
      <c r="C804" s="424">
        <v>42828</v>
      </c>
      <c r="D804" s="1142" t="s">
        <v>36</v>
      </c>
      <c r="E804" s="108"/>
      <c r="F804" s="22">
        <v>121</v>
      </c>
      <c r="G804" s="112" t="s">
        <v>201</v>
      </c>
      <c r="H804" s="113" t="s">
        <v>1969</v>
      </c>
      <c r="I804" s="752"/>
      <c r="J804" s="524"/>
      <c r="K804" s="114">
        <v>10000</v>
      </c>
      <c r="L804" s="18">
        <f t="shared" si="38"/>
        <v>9906241</v>
      </c>
      <c r="M804" s="12">
        <f t="shared" si="39"/>
        <v>10000</v>
      </c>
      <c r="N804" s="12">
        <f t="shared" si="37"/>
        <v>9906241</v>
      </c>
    </row>
    <row r="805" spans="1:15" ht="18" customHeight="1" x14ac:dyDescent="0.15">
      <c r="A805" s="832"/>
      <c r="B805" s="110"/>
      <c r="C805" s="424">
        <v>42828</v>
      </c>
      <c r="D805" s="1142" t="s">
        <v>310</v>
      </c>
      <c r="E805" s="108"/>
      <c r="F805" s="22">
        <v>141</v>
      </c>
      <c r="G805" s="112" t="s">
        <v>201</v>
      </c>
      <c r="H805" s="113" t="s">
        <v>1969</v>
      </c>
      <c r="I805" s="752"/>
      <c r="J805" s="524"/>
      <c r="K805" s="114">
        <v>10000</v>
      </c>
      <c r="L805" s="18">
        <f t="shared" si="38"/>
        <v>9916241</v>
      </c>
      <c r="M805" s="12">
        <f t="shared" si="39"/>
        <v>10000</v>
      </c>
      <c r="N805" s="12">
        <f t="shared" si="37"/>
        <v>9916241</v>
      </c>
    </row>
    <row r="806" spans="1:15" ht="18" customHeight="1" x14ac:dyDescent="0.15">
      <c r="A806" s="832"/>
      <c r="B806" s="110"/>
      <c r="C806" s="424">
        <v>42831</v>
      </c>
      <c r="D806" s="1140" t="s">
        <v>3</v>
      </c>
      <c r="E806" s="722"/>
      <c r="F806" s="15">
        <v>211</v>
      </c>
      <c r="G806" s="112" t="s">
        <v>1972</v>
      </c>
      <c r="H806" s="113" t="s">
        <v>1974</v>
      </c>
      <c r="I806" s="752"/>
      <c r="J806" s="524">
        <v>72000</v>
      </c>
      <c r="K806" s="114"/>
      <c r="L806" s="18">
        <f t="shared" si="38"/>
        <v>9844241</v>
      </c>
      <c r="M806" s="12">
        <f t="shared" si="39"/>
        <v>-72000</v>
      </c>
      <c r="N806" s="12">
        <f t="shared" si="37"/>
        <v>9844241</v>
      </c>
    </row>
    <row r="807" spans="1:15" ht="18" customHeight="1" x14ac:dyDescent="0.15">
      <c r="A807" s="832"/>
      <c r="B807" s="110"/>
      <c r="C807" s="424">
        <v>42831</v>
      </c>
      <c r="D807" s="1151" t="s">
        <v>7</v>
      </c>
      <c r="E807" s="108"/>
      <c r="F807" s="22">
        <v>231</v>
      </c>
      <c r="G807" s="23" t="s">
        <v>255</v>
      </c>
      <c r="H807" s="24" t="s">
        <v>47</v>
      </c>
      <c r="I807" s="752"/>
      <c r="J807" s="524">
        <v>216</v>
      </c>
      <c r="K807" s="114"/>
      <c r="L807" s="18">
        <f t="shared" si="38"/>
        <v>9844025</v>
      </c>
      <c r="M807" s="12">
        <f t="shared" si="39"/>
        <v>-216</v>
      </c>
      <c r="N807" s="12">
        <f t="shared" si="37"/>
        <v>9844025</v>
      </c>
    </row>
    <row r="808" spans="1:15" ht="18" customHeight="1" x14ac:dyDescent="0.15">
      <c r="A808" s="832"/>
      <c r="B808" s="110"/>
      <c r="C808" s="424">
        <v>42831</v>
      </c>
      <c r="D808" s="1140" t="s">
        <v>3</v>
      </c>
      <c r="E808" s="722"/>
      <c r="F808" s="15">
        <v>211</v>
      </c>
      <c r="G808" s="112" t="s">
        <v>227</v>
      </c>
      <c r="H808" s="113" t="s">
        <v>1967</v>
      </c>
      <c r="I808" s="752"/>
      <c r="J808" s="524">
        <v>100000</v>
      </c>
      <c r="K808" s="114"/>
      <c r="L808" s="18">
        <f t="shared" si="38"/>
        <v>9744025</v>
      </c>
      <c r="M808" s="12">
        <f t="shared" si="39"/>
        <v>-100000</v>
      </c>
      <c r="N808" s="12">
        <f t="shared" si="37"/>
        <v>9744025</v>
      </c>
    </row>
    <row r="809" spans="1:15" ht="18" customHeight="1" x14ac:dyDescent="0.15">
      <c r="A809" s="832"/>
      <c r="B809" s="110"/>
      <c r="C809" s="424">
        <v>42831</v>
      </c>
      <c r="D809" s="1151" t="s">
        <v>7</v>
      </c>
      <c r="E809" s="108"/>
      <c r="F809" s="22">
        <v>231</v>
      </c>
      <c r="G809" s="23" t="s">
        <v>255</v>
      </c>
      <c r="H809" s="24" t="s">
        <v>47</v>
      </c>
      <c r="I809" s="752"/>
      <c r="J809" s="524">
        <v>432</v>
      </c>
      <c r="K809" s="114"/>
      <c r="L809" s="18">
        <f t="shared" si="38"/>
        <v>9743593</v>
      </c>
      <c r="M809" s="12">
        <f t="shared" si="39"/>
        <v>-432</v>
      </c>
      <c r="N809" s="12">
        <f t="shared" si="37"/>
        <v>9743593</v>
      </c>
    </row>
    <row r="810" spans="1:15" ht="18" customHeight="1" x14ac:dyDescent="0.15">
      <c r="A810" s="832"/>
      <c r="B810" s="110"/>
      <c r="C810" s="424">
        <v>42832</v>
      </c>
      <c r="D810" s="1151" t="s">
        <v>96</v>
      </c>
      <c r="E810" s="714"/>
      <c r="F810" s="22">
        <v>251</v>
      </c>
      <c r="G810" s="53" t="s">
        <v>103</v>
      </c>
      <c r="H810" s="24" t="s">
        <v>1976</v>
      </c>
      <c r="I810" s="749" t="s">
        <v>51</v>
      </c>
      <c r="J810" s="524">
        <v>130000</v>
      </c>
      <c r="K810" s="114"/>
      <c r="L810" s="18">
        <f t="shared" si="38"/>
        <v>9613593</v>
      </c>
      <c r="M810" s="12">
        <f t="shared" si="39"/>
        <v>-130000</v>
      </c>
      <c r="N810" s="12">
        <f t="shared" si="37"/>
        <v>9613593</v>
      </c>
    </row>
    <row r="811" spans="1:15" ht="18" customHeight="1" x14ac:dyDescent="0.15">
      <c r="A811" s="832"/>
      <c r="B811" s="110"/>
      <c r="C811" s="424">
        <v>42832</v>
      </c>
      <c r="D811" s="1140" t="s">
        <v>3</v>
      </c>
      <c r="E811" s="722"/>
      <c r="F811" s="15">
        <v>211</v>
      </c>
      <c r="G811" s="23" t="s">
        <v>1972</v>
      </c>
      <c r="H811" s="24" t="s">
        <v>1978</v>
      </c>
      <c r="I811" s="752"/>
      <c r="J811" s="524">
        <v>140000</v>
      </c>
      <c r="K811" s="114"/>
      <c r="L811" s="18">
        <f t="shared" si="38"/>
        <v>9473593</v>
      </c>
      <c r="M811" s="12">
        <f t="shared" si="39"/>
        <v>-140000</v>
      </c>
      <c r="N811" s="12">
        <f t="shared" si="37"/>
        <v>9473593</v>
      </c>
    </row>
    <row r="812" spans="1:15" ht="18" customHeight="1" x14ac:dyDescent="0.15">
      <c r="A812" s="832"/>
      <c r="B812" s="110"/>
      <c r="C812" s="424">
        <v>42834</v>
      </c>
      <c r="D812" s="1140" t="s">
        <v>3</v>
      </c>
      <c r="E812" s="722"/>
      <c r="F812" s="15">
        <v>211</v>
      </c>
      <c r="G812" s="23" t="s">
        <v>1972</v>
      </c>
      <c r="H812" s="113" t="s">
        <v>1978</v>
      </c>
      <c r="I812" s="752"/>
      <c r="J812" s="524">
        <v>30000</v>
      </c>
      <c r="K812" s="114"/>
      <c r="L812" s="18">
        <f t="shared" si="38"/>
        <v>9443593</v>
      </c>
      <c r="M812" s="12">
        <f t="shared" si="39"/>
        <v>-30000</v>
      </c>
      <c r="N812" s="12">
        <f t="shared" si="37"/>
        <v>9443593</v>
      </c>
    </row>
    <row r="813" spans="1:15" ht="18" customHeight="1" x14ac:dyDescent="0.15">
      <c r="A813" s="832"/>
      <c r="B813" s="110"/>
      <c r="C813" s="424">
        <v>42834</v>
      </c>
      <c r="D813" s="1151" t="s">
        <v>7</v>
      </c>
      <c r="E813" s="108"/>
      <c r="F813" s="22">
        <v>231</v>
      </c>
      <c r="G813" s="23" t="s">
        <v>255</v>
      </c>
      <c r="H813" s="113" t="s">
        <v>1980</v>
      </c>
      <c r="I813" s="752"/>
      <c r="J813" s="524">
        <v>108</v>
      </c>
      <c r="K813" s="114"/>
      <c r="L813" s="18">
        <f t="shared" si="38"/>
        <v>9443485</v>
      </c>
      <c r="M813" s="12">
        <f t="shared" si="39"/>
        <v>-108</v>
      </c>
      <c r="N813" s="12">
        <f t="shared" si="37"/>
        <v>9443485</v>
      </c>
    </row>
    <row r="814" spans="1:15" ht="18" customHeight="1" x14ac:dyDescent="0.15">
      <c r="A814" s="832"/>
      <c r="B814" s="110"/>
      <c r="C814" s="424">
        <v>42837</v>
      </c>
      <c r="D814" s="1142" t="s">
        <v>36</v>
      </c>
      <c r="E814" s="108"/>
      <c r="F814" s="22">
        <v>122</v>
      </c>
      <c r="G814" s="53" t="s">
        <v>64</v>
      </c>
      <c r="H814" s="113" t="s">
        <v>1984</v>
      </c>
      <c r="I814" s="749" t="s">
        <v>1961</v>
      </c>
      <c r="J814" s="524"/>
      <c r="K814" s="114">
        <v>10000</v>
      </c>
      <c r="L814" s="18">
        <f t="shared" si="38"/>
        <v>9453485</v>
      </c>
      <c r="M814" s="12">
        <f t="shared" si="39"/>
        <v>10000</v>
      </c>
      <c r="N814" s="12">
        <f t="shared" si="37"/>
        <v>9453485</v>
      </c>
    </row>
    <row r="815" spans="1:15" ht="18" customHeight="1" x14ac:dyDescent="0.15">
      <c r="A815" s="832"/>
      <c r="B815" s="110"/>
      <c r="C815" s="424">
        <v>42842</v>
      </c>
      <c r="D815" s="1151" t="s">
        <v>7</v>
      </c>
      <c r="E815" s="108"/>
      <c r="F815" s="22">
        <v>231</v>
      </c>
      <c r="G815" s="23" t="s">
        <v>247</v>
      </c>
      <c r="H815" s="24" t="s">
        <v>304</v>
      </c>
      <c r="I815" s="752"/>
      <c r="J815" s="524">
        <v>432</v>
      </c>
      <c r="K815" s="114"/>
      <c r="L815" s="18">
        <f t="shared" si="38"/>
        <v>9453053</v>
      </c>
      <c r="M815" s="12">
        <f t="shared" si="39"/>
        <v>-432</v>
      </c>
      <c r="N815" s="12">
        <f t="shared" si="37"/>
        <v>9453053</v>
      </c>
    </row>
    <row r="816" spans="1:15" ht="18" customHeight="1" x14ac:dyDescent="0.15">
      <c r="A816" s="832"/>
      <c r="B816" s="110"/>
      <c r="C816" s="424">
        <v>42842</v>
      </c>
      <c r="D816" s="1142" t="s">
        <v>141</v>
      </c>
      <c r="E816" s="108"/>
      <c r="F816" s="22">
        <v>131</v>
      </c>
      <c r="G816" s="53" t="s">
        <v>219</v>
      </c>
      <c r="H816" s="24" t="s">
        <v>1986</v>
      </c>
      <c r="I816" s="752"/>
      <c r="J816" s="524"/>
      <c r="K816" s="114">
        <v>20000</v>
      </c>
      <c r="L816" s="18">
        <f t="shared" si="38"/>
        <v>9473053</v>
      </c>
      <c r="M816" s="12">
        <f t="shared" si="39"/>
        <v>20000</v>
      </c>
      <c r="N816" s="12">
        <f t="shared" si="37"/>
        <v>9473053</v>
      </c>
    </row>
    <row r="817" spans="1:14" ht="18" customHeight="1" x14ac:dyDescent="0.15">
      <c r="A817" s="832"/>
      <c r="B817" s="110"/>
      <c r="C817" s="424">
        <v>42842</v>
      </c>
      <c r="D817" s="1142" t="s">
        <v>141</v>
      </c>
      <c r="E817" s="108"/>
      <c r="F817" s="22">
        <v>131</v>
      </c>
      <c r="G817" s="53" t="s">
        <v>95</v>
      </c>
      <c r="H817" s="24" t="s">
        <v>1986</v>
      </c>
      <c r="I817" s="752"/>
      <c r="J817" s="524"/>
      <c r="K817" s="114">
        <v>20000</v>
      </c>
      <c r="L817" s="18">
        <f t="shared" si="38"/>
        <v>9493053</v>
      </c>
      <c r="M817" s="12">
        <f t="shared" si="39"/>
        <v>20000</v>
      </c>
      <c r="N817" s="12">
        <f t="shared" si="37"/>
        <v>9493053</v>
      </c>
    </row>
    <row r="818" spans="1:14" ht="18" customHeight="1" x14ac:dyDescent="0.15">
      <c r="A818" s="832"/>
      <c r="B818" s="110"/>
      <c r="C818" s="424">
        <v>42843</v>
      </c>
      <c r="D818" s="1142" t="s">
        <v>141</v>
      </c>
      <c r="E818" s="108"/>
      <c r="F818" s="22">
        <v>131</v>
      </c>
      <c r="G818" s="53" t="s">
        <v>1987</v>
      </c>
      <c r="H818" s="24" t="s">
        <v>1986</v>
      </c>
      <c r="I818" s="752"/>
      <c r="J818" s="524"/>
      <c r="K818" s="114">
        <v>20000</v>
      </c>
      <c r="L818" s="18">
        <f t="shared" si="38"/>
        <v>9513053</v>
      </c>
      <c r="M818" s="12">
        <f t="shared" si="39"/>
        <v>20000</v>
      </c>
      <c r="N818" s="12">
        <f t="shared" si="37"/>
        <v>9513053</v>
      </c>
    </row>
    <row r="819" spans="1:14" ht="18" customHeight="1" x14ac:dyDescent="0.15">
      <c r="A819" s="832"/>
      <c r="B819" s="110"/>
      <c r="C819" s="424">
        <v>42845</v>
      </c>
      <c r="D819" s="1142" t="s">
        <v>141</v>
      </c>
      <c r="E819" s="108"/>
      <c r="F819" s="22">
        <v>131</v>
      </c>
      <c r="G819" s="53" t="s">
        <v>73</v>
      </c>
      <c r="H819" s="24" t="s">
        <v>1986</v>
      </c>
      <c r="I819" s="752"/>
      <c r="J819" s="524"/>
      <c r="K819" s="114">
        <v>40000</v>
      </c>
      <c r="L819" s="18">
        <f t="shared" si="38"/>
        <v>9553053</v>
      </c>
      <c r="M819" s="12">
        <f t="shared" si="39"/>
        <v>40000</v>
      </c>
      <c r="N819" s="12">
        <f t="shared" si="37"/>
        <v>9553053</v>
      </c>
    </row>
    <row r="820" spans="1:14" ht="18" customHeight="1" x14ac:dyDescent="0.15">
      <c r="A820" s="832"/>
      <c r="B820" s="110"/>
      <c r="C820" s="424">
        <v>42846</v>
      </c>
      <c r="D820" s="1142" t="s">
        <v>141</v>
      </c>
      <c r="E820" s="108"/>
      <c r="F820" s="22">
        <v>132</v>
      </c>
      <c r="G820" s="53" t="s">
        <v>26</v>
      </c>
      <c r="H820" s="113" t="s">
        <v>1693</v>
      </c>
      <c r="I820" s="749" t="s">
        <v>1961</v>
      </c>
      <c r="J820" s="524"/>
      <c r="K820" s="114">
        <v>5000</v>
      </c>
      <c r="L820" s="18">
        <f t="shared" si="38"/>
        <v>9558053</v>
      </c>
      <c r="M820" s="12">
        <f t="shared" si="39"/>
        <v>5000</v>
      </c>
      <c r="N820" s="12">
        <f t="shared" si="37"/>
        <v>9558053</v>
      </c>
    </row>
    <row r="821" spans="1:14" ht="18" customHeight="1" x14ac:dyDescent="0.15">
      <c r="A821" s="832"/>
      <c r="B821" s="110"/>
      <c r="C821" s="424">
        <v>42846</v>
      </c>
      <c r="D821" s="1142" t="s">
        <v>141</v>
      </c>
      <c r="E821" s="108"/>
      <c r="F821" s="22">
        <v>131</v>
      </c>
      <c r="G821" s="53" t="s">
        <v>88</v>
      </c>
      <c r="H821" s="24" t="s">
        <v>1986</v>
      </c>
      <c r="I821" s="752"/>
      <c r="J821" s="524"/>
      <c r="K821" s="114">
        <v>10000</v>
      </c>
      <c r="L821" s="18">
        <f t="shared" si="38"/>
        <v>9568053</v>
      </c>
      <c r="M821" s="12">
        <f t="shared" si="39"/>
        <v>10000</v>
      </c>
      <c r="N821" s="12">
        <f t="shared" si="37"/>
        <v>9568053</v>
      </c>
    </row>
    <row r="822" spans="1:14" ht="18" customHeight="1" x14ac:dyDescent="0.15">
      <c r="A822" s="832"/>
      <c r="B822" s="110"/>
      <c r="C822" s="424">
        <v>42846</v>
      </c>
      <c r="D822" s="1142" t="s">
        <v>141</v>
      </c>
      <c r="E822" s="108"/>
      <c r="F822" s="22">
        <v>131</v>
      </c>
      <c r="G822" s="53" t="s">
        <v>225</v>
      </c>
      <c r="H822" s="24" t="s">
        <v>1986</v>
      </c>
      <c r="I822" s="752"/>
      <c r="J822" s="524"/>
      <c r="K822" s="114">
        <v>40000</v>
      </c>
      <c r="L822" s="18">
        <f t="shared" si="38"/>
        <v>9608053</v>
      </c>
      <c r="M822" s="12">
        <f t="shared" si="39"/>
        <v>40000</v>
      </c>
      <c r="N822" s="12">
        <f t="shared" si="37"/>
        <v>9608053</v>
      </c>
    </row>
    <row r="823" spans="1:14" ht="18" customHeight="1" x14ac:dyDescent="0.15">
      <c r="A823" s="832"/>
      <c r="B823" s="110"/>
      <c r="C823" s="424">
        <v>42849</v>
      </c>
      <c r="D823" s="1142" t="s">
        <v>141</v>
      </c>
      <c r="E823" s="108"/>
      <c r="F823" s="22">
        <v>131</v>
      </c>
      <c r="G823" s="53" t="s">
        <v>162</v>
      </c>
      <c r="H823" s="24" t="s">
        <v>1986</v>
      </c>
      <c r="I823" s="752"/>
      <c r="J823" s="524"/>
      <c r="K823" s="114">
        <v>20000</v>
      </c>
      <c r="L823" s="18">
        <f t="shared" si="38"/>
        <v>9628053</v>
      </c>
      <c r="M823" s="12">
        <f t="shared" si="39"/>
        <v>20000</v>
      </c>
      <c r="N823" s="12">
        <f t="shared" si="37"/>
        <v>9628053</v>
      </c>
    </row>
    <row r="824" spans="1:14" ht="18" customHeight="1" x14ac:dyDescent="0.15">
      <c r="A824" s="832"/>
      <c r="B824" s="110"/>
      <c r="C824" s="424">
        <v>42850</v>
      </c>
      <c r="D824" s="1142" t="s">
        <v>141</v>
      </c>
      <c r="E824" s="108"/>
      <c r="F824" s="22">
        <v>131</v>
      </c>
      <c r="G824" s="53" t="s">
        <v>226</v>
      </c>
      <c r="H824" s="24" t="s">
        <v>1986</v>
      </c>
      <c r="I824" s="752"/>
      <c r="J824" s="524"/>
      <c r="K824" s="114">
        <v>20000</v>
      </c>
      <c r="L824" s="18">
        <f t="shared" si="38"/>
        <v>9648053</v>
      </c>
      <c r="M824" s="12">
        <f t="shared" si="39"/>
        <v>20000</v>
      </c>
      <c r="N824" s="12">
        <f t="shared" si="37"/>
        <v>9648053</v>
      </c>
    </row>
    <row r="825" spans="1:14" ht="18" customHeight="1" x14ac:dyDescent="0.15">
      <c r="A825" s="832"/>
      <c r="B825" s="110"/>
      <c r="C825" s="424">
        <v>42850</v>
      </c>
      <c r="D825" s="1142" t="s">
        <v>141</v>
      </c>
      <c r="E825" s="108"/>
      <c r="F825" s="22">
        <v>132</v>
      </c>
      <c r="G825" s="53" t="s">
        <v>226</v>
      </c>
      <c r="H825" s="24" t="s">
        <v>1693</v>
      </c>
      <c r="I825" s="749" t="s">
        <v>1961</v>
      </c>
      <c r="J825" s="524"/>
      <c r="K825" s="114">
        <v>20000</v>
      </c>
      <c r="L825" s="18">
        <f t="shared" si="38"/>
        <v>9668053</v>
      </c>
      <c r="M825" s="12">
        <f t="shared" si="39"/>
        <v>20000</v>
      </c>
      <c r="N825" s="12">
        <f t="shared" si="37"/>
        <v>9668053</v>
      </c>
    </row>
    <row r="826" spans="1:14" ht="18" customHeight="1" x14ac:dyDescent="0.15">
      <c r="A826" s="832"/>
      <c r="B826" s="110"/>
      <c r="C826" s="424">
        <v>42850</v>
      </c>
      <c r="D826" s="1142" t="s">
        <v>141</v>
      </c>
      <c r="E826" s="108"/>
      <c r="F826" s="22">
        <v>131</v>
      </c>
      <c r="G826" s="53" t="s">
        <v>125</v>
      </c>
      <c r="H826" s="24" t="s">
        <v>1986</v>
      </c>
      <c r="I826" s="752"/>
      <c r="J826" s="524"/>
      <c r="K826" s="114">
        <v>35000</v>
      </c>
      <c r="L826" s="18">
        <f t="shared" si="38"/>
        <v>9703053</v>
      </c>
      <c r="M826" s="12">
        <f t="shared" si="39"/>
        <v>35000</v>
      </c>
      <c r="N826" s="12">
        <f t="shared" si="37"/>
        <v>9703053</v>
      </c>
    </row>
    <row r="827" spans="1:14" ht="18" customHeight="1" x14ac:dyDescent="0.15">
      <c r="A827" s="832"/>
      <c r="B827" s="110"/>
      <c r="C827" s="424">
        <v>42852</v>
      </c>
      <c r="D827" s="1142" t="s">
        <v>141</v>
      </c>
      <c r="E827" s="108"/>
      <c r="F827" s="22">
        <v>131</v>
      </c>
      <c r="G827" s="53" t="s">
        <v>164</v>
      </c>
      <c r="H827" s="24" t="s">
        <v>1986</v>
      </c>
      <c r="I827" s="752"/>
      <c r="J827" s="524"/>
      <c r="K827" s="114">
        <v>30000</v>
      </c>
      <c r="L827" s="18">
        <f t="shared" si="38"/>
        <v>9733053</v>
      </c>
      <c r="M827" s="12">
        <f t="shared" si="39"/>
        <v>30000</v>
      </c>
      <c r="N827" s="12">
        <f t="shared" si="37"/>
        <v>9733053</v>
      </c>
    </row>
    <row r="828" spans="1:14" ht="18" customHeight="1" x14ac:dyDescent="0.15">
      <c r="A828" s="832"/>
      <c r="B828" s="110"/>
      <c r="C828" s="424">
        <v>42853</v>
      </c>
      <c r="D828" s="1142" t="s">
        <v>31</v>
      </c>
      <c r="E828" s="108"/>
      <c r="F828" s="22">
        <v>112</v>
      </c>
      <c r="G828" s="53" t="s">
        <v>103</v>
      </c>
      <c r="H828" s="113" t="s">
        <v>1599</v>
      </c>
      <c r="I828" s="749" t="s">
        <v>1961</v>
      </c>
      <c r="J828" s="524"/>
      <c r="K828" s="114">
        <v>4800</v>
      </c>
      <c r="L828" s="18">
        <f t="shared" si="38"/>
        <v>9737853</v>
      </c>
      <c r="M828" s="12">
        <f t="shared" si="39"/>
        <v>4800</v>
      </c>
      <c r="N828" s="12">
        <f t="shared" si="37"/>
        <v>9737853</v>
      </c>
    </row>
    <row r="829" spans="1:14" ht="18" customHeight="1" x14ac:dyDescent="0.15">
      <c r="A829" s="832"/>
      <c r="B829" s="110"/>
      <c r="C829" s="424">
        <v>42853</v>
      </c>
      <c r="D829" s="1142" t="s">
        <v>36</v>
      </c>
      <c r="E829" s="108"/>
      <c r="F829" s="22">
        <v>122</v>
      </c>
      <c r="G829" s="53" t="s">
        <v>103</v>
      </c>
      <c r="H829" s="113" t="s">
        <v>1599</v>
      </c>
      <c r="I829" s="749" t="s">
        <v>354</v>
      </c>
      <c r="J829" s="524"/>
      <c r="K829" s="114">
        <v>10000</v>
      </c>
      <c r="L829" s="18">
        <f t="shared" si="38"/>
        <v>9747853</v>
      </c>
      <c r="M829" s="12">
        <f t="shared" si="39"/>
        <v>10000</v>
      </c>
      <c r="N829" s="12">
        <f t="shared" si="37"/>
        <v>9747853</v>
      </c>
    </row>
    <row r="830" spans="1:14" ht="18" customHeight="1" x14ac:dyDescent="0.15">
      <c r="A830" s="832"/>
      <c r="B830" s="110"/>
      <c r="C830" s="424">
        <v>42853</v>
      </c>
      <c r="D830" s="1142" t="s">
        <v>310</v>
      </c>
      <c r="E830" s="108"/>
      <c r="F830" s="22">
        <v>141</v>
      </c>
      <c r="G830" s="53" t="s">
        <v>103</v>
      </c>
      <c r="H830" s="113" t="s">
        <v>1599</v>
      </c>
      <c r="I830" s="749" t="s">
        <v>354</v>
      </c>
      <c r="J830" s="524"/>
      <c r="K830" s="114">
        <v>50000</v>
      </c>
      <c r="L830" s="18">
        <f t="shared" si="38"/>
        <v>9797853</v>
      </c>
      <c r="M830" s="12">
        <f t="shared" si="39"/>
        <v>50000</v>
      </c>
      <c r="N830" s="12">
        <f t="shared" si="37"/>
        <v>9797853</v>
      </c>
    </row>
    <row r="831" spans="1:14" ht="18" customHeight="1" x14ac:dyDescent="0.15">
      <c r="A831" s="832"/>
      <c r="B831" s="110"/>
      <c r="C831" s="424">
        <v>42874</v>
      </c>
      <c r="D831" s="1142" t="s">
        <v>36</v>
      </c>
      <c r="E831" s="108"/>
      <c r="F831" s="22">
        <v>121</v>
      </c>
      <c r="G831" s="53" t="s">
        <v>1988</v>
      </c>
      <c r="H831" s="113" t="s">
        <v>1725</v>
      </c>
      <c r="I831" s="752"/>
      <c r="J831" s="524"/>
      <c r="K831" s="114">
        <v>10000</v>
      </c>
      <c r="L831" s="18">
        <f t="shared" si="38"/>
        <v>9807853</v>
      </c>
      <c r="M831" s="12">
        <f t="shared" si="39"/>
        <v>10000</v>
      </c>
      <c r="N831" s="12">
        <f t="shared" si="37"/>
        <v>9807853</v>
      </c>
    </row>
    <row r="832" spans="1:14" ht="18" customHeight="1" x14ac:dyDescent="0.15">
      <c r="A832" s="832"/>
      <c r="B832" s="110"/>
      <c r="C832" s="424">
        <v>42874</v>
      </c>
      <c r="D832" s="1142" t="s">
        <v>310</v>
      </c>
      <c r="E832" s="108"/>
      <c r="F832" s="22">
        <v>141</v>
      </c>
      <c r="G832" s="53" t="s">
        <v>1988</v>
      </c>
      <c r="H832" s="113" t="s">
        <v>1725</v>
      </c>
      <c r="I832" s="752"/>
      <c r="J832" s="524"/>
      <c r="K832" s="114">
        <v>30000</v>
      </c>
      <c r="L832" s="18">
        <f t="shared" si="38"/>
        <v>9837853</v>
      </c>
      <c r="M832" s="12">
        <f t="shared" si="39"/>
        <v>30000</v>
      </c>
      <c r="N832" s="12">
        <f t="shared" si="37"/>
        <v>9837853</v>
      </c>
    </row>
    <row r="833" spans="1:14" ht="18" customHeight="1" x14ac:dyDescent="0.15">
      <c r="A833" s="832"/>
      <c r="B833" s="110"/>
      <c r="C833" s="424">
        <v>42885</v>
      </c>
      <c r="D833" s="1142" t="s">
        <v>141</v>
      </c>
      <c r="E833" s="108"/>
      <c r="F833" s="22">
        <v>131</v>
      </c>
      <c r="G833" s="53" t="s">
        <v>1990</v>
      </c>
      <c r="H833" s="24" t="s">
        <v>1986</v>
      </c>
      <c r="I833" s="749"/>
      <c r="J833" s="524"/>
      <c r="K833" s="114">
        <v>10000</v>
      </c>
      <c r="L833" s="18">
        <f t="shared" si="38"/>
        <v>9847853</v>
      </c>
      <c r="M833" s="12">
        <f t="shared" si="39"/>
        <v>10000</v>
      </c>
      <c r="N833" s="12">
        <f t="shared" si="37"/>
        <v>9847853</v>
      </c>
    </row>
    <row r="834" spans="1:14" ht="18" customHeight="1" x14ac:dyDescent="0.15">
      <c r="A834" s="832"/>
      <c r="B834" s="110"/>
      <c r="C834" s="424">
        <v>42885</v>
      </c>
      <c r="D834" s="1142" t="s">
        <v>31</v>
      </c>
      <c r="E834" s="108"/>
      <c r="F834" s="22">
        <v>111</v>
      </c>
      <c r="G834" s="53" t="s">
        <v>1988</v>
      </c>
      <c r="H834" s="113" t="s">
        <v>1992</v>
      </c>
      <c r="I834" s="749"/>
      <c r="J834" s="524"/>
      <c r="K834" s="114">
        <v>63400</v>
      </c>
      <c r="L834" s="18">
        <f t="shared" si="38"/>
        <v>9911253</v>
      </c>
      <c r="M834" s="12">
        <f t="shared" si="39"/>
        <v>63400</v>
      </c>
      <c r="N834" s="12">
        <f t="shared" si="37"/>
        <v>9911253</v>
      </c>
    </row>
    <row r="835" spans="1:14" ht="18" customHeight="1" x14ac:dyDescent="0.15">
      <c r="A835" s="832"/>
      <c r="B835" s="110"/>
      <c r="C835" s="424">
        <v>42887</v>
      </c>
      <c r="D835" s="1142" t="s">
        <v>141</v>
      </c>
      <c r="E835" s="108"/>
      <c r="F835" s="22">
        <v>131</v>
      </c>
      <c r="G835" s="53" t="s">
        <v>64</v>
      </c>
      <c r="H835" s="24" t="s">
        <v>1986</v>
      </c>
      <c r="I835" s="752"/>
      <c r="J835" s="524"/>
      <c r="K835" s="114">
        <v>140000</v>
      </c>
      <c r="L835" s="18">
        <f t="shared" si="38"/>
        <v>10051253</v>
      </c>
      <c r="M835" s="12">
        <f t="shared" si="39"/>
        <v>140000</v>
      </c>
      <c r="N835" s="12">
        <f t="shared" si="37"/>
        <v>10051253</v>
      </c>
    </row>
    <row r="836" spans="1:14" ht="18" customHeight="1" x14ac:dyDescent="0.15">
      <c r="A836" s="832"/>
      <c r="B836" s="110"/>
      <c r="C836" s="424">
        <v>42894</v>
      </c>
      <c r="D836" s="1141" t="s">
        <v>21</v>
      </c>
      <c r="E836" s="108"/>
      <c r="F836" s="22">
        <v>221</v>
      </c>
      <c r="G836" s="23" t="s">
        <v>255</v>
      </c>
      <c r="H836" s="113" t="s">
        <v>2007</v>
      </c>
      <c r="I836" s="752"/>
      <c r="J836" s="524">
        <v>200000</v>
      </c>
      <c r="K836" s="114"/>
      <c r="L836" s="18">
        <f t="shared" si="38"/>
        <v>9851253</v>
      </c>
      <c r="M836" s="12">
        <f t="shared" si="39"/>
        <v>-200000</v>
      </c>
      <c r="N836" s="12">
        <f t="shared" si="37"/>
        <v>9851253</v>
      </c>
    </row>
    <row r="837" spans="1:14" ht="18" customHeight="1" x14ac:dyDescent="0.15">
      <c r="A837" s="832"/>
      <c r="B837" s="110"/>
      <c r="C837" s="424">
        <v>42894</v>
      </c>
      <c r="D837" s="1151" t="s">
        <v>7</v>
      </c>
      <c r="E837" s="108"/>
      <c r="F837" s="22">
        <v>231</v>
      </c>
      <c r="G837" s="23" t="s">
        <v>255</v>
      </c>
      <c r="H837" s="24" t="s">
        <v>47</v>
      </c>
      <c r="I837" s="752"/>
      <c r="J837" s="524">
        <v>432</v>
      </c>
      <c r="K837" s="114"/>
      <c r="L837" s="18">
        <f t="shared" si="38"/>
        <v>9850821</v>
      </c>
      <c r="M837" s="12">
        <f t="shared" si="39"/>
        <v>-432</v>
      </c>
      <c r="N837" s="12">
        <f t="shared" si="37"/>
        <v>9850821</v>
      </c>
    </row>
    <row r="838" spans="1:14" ht="18" customHeight="1" x14ac:dyDescent="0.15">
      <c r="A838" s="832"/>
      <c r="B838" s="110"/>
      <c r="C838" s="424">
        <v>42894</v>
      </c>
      <c r="D838" s="1142" t="s">
        <v>31</v>
      </c>
      <c r="E838" s="108"/>
      <c r="F838" s="22">
        <v>111</v>
      </c>
      <c r="G838" s="53" t="s">
        <v>89</v>
      </c>
      <c r="H838" s="113" t="s">
        <v>1878</v>
      </c>
      <c r="I838" s="752"/>
      <c r="J838" s="524"/>
      <c r="K838" s="114">
        <v>4800</v>
      </c>
      <c r="L838" s="18">
        <f t="shared" si="38"/>
        <v>9855621</v>
      </c>
      <c r="M838" s="12">
        <f t="shared" si="39"/>
        <v>4800</v>
      </c>
      <c r="N838" s="12">
        <f t="shared" si="37"/>
        <v>9855621</v>
      </c>
    </row>
    <row r="839" spans="1:14" ht="18" customHeight="1" x14ac:dyDescent="0.15">
      <c r="A839" s="832"/>
      <c r="B839" s="110"/>
      <c r="C839" s="424">
        <v>42894</v>
      </c>
      <c r="D839" s="1142" t="s">
        <v>36</v>
      </c>
      <c r="E839" s="108"/>
      <c r="F839" s="22">
        <v>121</v>
      </c>
      <c r="G839" s="53" t="s">
        <v>89</v>
      </c>
      <c r="H839" s="113" t="s">
        <v>1878</v>
      </c>
      <c r="I839" s="752"/>
      <c r="J839" s="524"/>
      <c r="K839" s="114">
        <v>10000</v>
      </c>
      <c r="L839" s="18">
        <f t="shared" si="38"/>
        <v>9865621</v>
      </c>
      <c r="M839" s="12">
        <f t="shared" si="39"/>
        <v>10000</v>
      </c>
      <c r="N839" s="12">
        <f t="shared" si="37"/>
        <v>9865621</v>
      </c>
    </row>
    <row r="840" spans="1:14" ht="18" customHeight="1" x14ac:dyDescent="0.15">
      <c r="A840" s="832"/>
      <c r="B840" s="110"/>
      <c r="C840" s="424">
        <v>42894</v>
      </c>
      <c r="D840" s="1142" t="s">
        <v>310</v>
      </c>
      <c r="E840" s="108"/>
      <c r="F840" s="22">
        <v>141</v>
      </c>
      <c r="G840" s="53" t="s">
        <v>89</v>
      </c>
      <c r="H840" s="113" t="s">
        <v>1878</v>
      </c>
      <c r="I840" s="752"/>
      <c r="J840" s="524"/>
      <c r="K840" s="114">
        <v>50000</v>
      </c>
      <c r="L840" s="18">
        <f t="shared" si="38"/>
        <v>9915621</v>
      </c>
      <c r="M840" s="12">
        <f t="shared" si="39"/>
        <v>50000</v>
      </c>
      <c r="N840" s="12">
        <f t="shared" ref="N840:N902" si="40">N839+M840</f>
        <v>9915621</v>
      </c>
    </row>
    <row r="841" spans="1:14" ht="18" customHeight="1" x14ac:dyDescent="0.15">
      <c r="A841" s="832"/>
      <c r="B841" s="110"/>
      <c r="C841" s="424">
        <v>42894</v>
      </c>
      <c r="D841" s="1142" t="s">
        <v>31</v>
      </c>
      <c r="E841" s="108"/>
      <c r="F841" s="22">
        <v>111</v>
      </c>
      <c r="G841" s="53" t="s">
        <v>89</v>
      </c>
      <c r="H841" s="113" t="s">
        <v>1877</v>
      </c>
      <c r="I841" s="752"/>
      <c r="J841" s="524"/>
      <c r="K841" s="114">
        <v>8400</v>
      </c>
      <c r="L841" s="18">
        <f t="shared" si="38"/>
        <v>9924021</v>
      </c>
      <c r="M841" s="12">
        <f t="shared" si="39"/>
        <v>8400</v>
      </c>
      <c r="N841" s="12">
        <f t="shared" si="40"/>
        <v>9924021</v>
      </c>
    </row>
    <row r="842" spans="1:14" ht="18" customHeight="1" x14ac:dyDescent="0.15">
      <c r="A842" s="832"/>
      <c r="B842" s="110"/>
      <c r="C842" s="424">
        <v>42894</v>
      </c>
      <c r="D842" s="1142" t="s">
        <v>36</v>
      </c>
      <c r="E842" s="108"/>
      <c r="F842" s="22">
        <v>121</v>
      </c>
      <c r="G842" s="53" t="s">
        <v>89</v>
      </c>
      <c r="H842" s="113" t="s">
        <v>1877</v>
      </c>
      <c r="I842" s="752"/>
      <c r="J842" s="524"/>
      <c r="K842" s="114">
        <v>10000</v>
      </c>
      <c r="L842" s="18">
        <f t="shared" si="38"/>
        <v>9934021</v>
      </c>
      <c r="M842" s="12">
        <f t="shared" si="39"/>
        <v>10000</v>
      </c>
      <c r="N842" s="12">
        <f t="shared" si="40"/>
        <v>9934021</v>
      </c>
    </row>
    <row r="843" spans="1:14" ht="18" customHeight="1" x14ac:dyDescent="0.15">
      <c r="A843" s="832"/>
      <c r="B843" s="110"/>
      <c r="C843" s="424">
        <v>42894</v>
      </c>
      <c r="D843" s="1142" t="s">
        <v>310</v>
      </c>
      <c r="E843" s="108"/>
      <c r="F843" s="22">
        <v>141</v>
      </c>
      <c r="G843" s="53" t="s">
        <v>89</v>
      </c>
      <c r="H843" s="113" t="s">
        <v>1877</v>
      </c>
      <c r="I843" s="752"/>
      <c r="J843" s="524"/>
      <c r="K843" s="114">
        <v>50000</v>
      </c>
      <c r="L843" s="18">
        <f t="shared" si="38"/>
        <v>9984021</v>
      </c>
      <c r="M843" s="12">
        <f t="shared" si="39"/>
        <v>50000</v>
      </c>
      <c r="N843" s="12">
        <f t="shared" si="40"/>
        <v>9984021</v>
      </c>
    </row>
    <row r="844" spans="1:14" ht="18" customHeight="1" x14ac:dyDescent="0.15">
      <c r="A844" s="832"/>
      <c r="B844" s="110"/>
      <c r="C844" s="424">
        <v>42898</v>
      </c>
      <c r="D844" s="1142" t="s">
        <v>31</v>
      </c>
      <c r="E844" s="108"/>
      <c r="F844" s="22">
        <v>111</v>
      </c>
      <c r="G844" s="53" t="s">
        <v>28</v>
      </c>
      <c r="H844" s="113" t="s">
        <v>1889</v>
      </c>
      <c r="I844" s="752"/>
      <c r="J844" s="524"/>
      <c r="K844" s="114">
        <v>4000</v>
      </c>
      <c r="L844" s="18">
        <f t="shared" si="38"/>
        <v>9988021</v>
      </c>
      <c r="M844" s="12">
        <f t="shared" si="39"/>
        <v>4000</v>
      </c>
      <c r="N844" s="12">
        <f t="shared" si="40"/>
        <v>9988021</v>
      </c>
    </row>
    <row r="845" spans="1:14" ht="18" customHeight="1" x14ac:dyDescent="0.15">
      <c r="A845" s="832"/>
      <c r="B845" s="110"/>
      <c r="C845" s="424">
        <v>42898</v>
      </c>
      <c r="D845" s="1142" t="s">
        <v>36</v>
      </c>
      <c r="E845" s="108"/>
      <c r="F845" s="22">
        <v>121</v>
      </c>
      <c r="G845" s="53" t="s">
        <v>28</v>
      </c>
      <c r="H845" s="113" t="s">
        <v>1889</v>
      </c>
      <c r="I845" s="752"/>
      <c r="J845" s="524"/>
      <c r="K845" s="114">
        <v>10000</v>
      </c>
      <c r="L845" s="18">
        <f t="shared" si="38"/>
        <v>9998021</v>
      </c>
      <c r="M845" s="12">
        <f t="shared" si="39"/>
        <v>10000</v>
      </c>
      <c r="N845" s="12">
        <f t="shared" si="40"/>
        <v>9998021</v>
      </c>
    </row>
    <row r="846" spans="1:14" ht="18" customHeight="1" x14ac:dyDescent="0.15">
      <c r="A846" s="832"/>
      <c r="B846" s="110"/>
      <c r="C846" s="424">
        <v>42898</v>
      </c>
      <c r="D846" s="1142" t="s">
        <v>310</v>
      </c>
      <c r="E846" s="108"/>
      <c r="F846" s="22">
        <v>141</v>
      </c>
      <c r="G846" s="53" t="s">
        <v>28</v>
      </c>
      <c r="H846" s="113" t="s">
        <v>1889</v>
      </c>
      <c r="I846" s="752"/>
      <c r="J846" s="524"/>
      <c r="K846" s="114">
        <v>50000</v>
      </c>
      <c r="L846" s="18">
        <f t="shared" si="38"/>
        <v>10048021</v>
      </c>
      <c r="M846" s="12">
        <f t="shared" si="39"/>
        <v>50000</v>
      </c>
      <c r="N846" s="12">
        <f t="shared" si="40"/>
        <v>10048021</v>
      </c>
    </row>
    <row r="847" spans="1:14" ht="18" customHeight="1" x14ac:dyDescent="0.15">
      <c r="A847" s="832"/>
      <c r="B847" s="110"/>
      <c r="C847" s="666">
        <v>42912</v>
      </c>
      <c r="D847" s="1142" t="s">
        <v>31</v>
      </c>
      <c r="E847" s="108"/>
      <c r="F847" s="22">
        <v>111</v>
      </c>
      <c r="G847" s="112" t="s">
        <v>103</v>
      </c>
      <c r="H847" s="113" t="s">
        <v>2009</v>
      </c>
      <c r="I847" s="752"/>
      <c r="J847" s="524"/>
      <c r="K847" s="114">
        <v>32000</v>
      </c>
      <c r="L847" s="18">
        <f t="shared" si="38"/>
        <v>10080021</v>
      </c>
      <c r="M847" s="12">
        <f t="shared" si="39"/>
        <v>32000</v>
      </c>
      <c r="N847" s="12">
        <f t="shared" si="40"/>
        <v>10080021</v>
      </c>
    </row>
    <row r="848" spans="1:14" ht="18" customHeight="1" x14ac:dyDescent="0.15">
      <c r="A848" s="832"/>
      <c r="B848" s="110"/>
      <c r="C848" s="666">
        <v>42912</v>
      </c>
      <c r="D848" s="1142" t="s">
        <v>36</v>
      </c>
      <c r="E848" s="108"/>
      <c r="F848" s="22">
        <v>121</v>
      </c>
      <c r="G848" s="112" t="s">
        <v>103</v>
      </c>
      <c r="H848" s="113" t="s">
        <v>2009</v>
      </c>
      <c r="I848" s="752"/>
      <c r="J848" s="524"/>
      <c r="K848" s="114">
        <v>10000</v>
      </c>
      <c r="L848" s="18">
        <f t="shared" si="38"/>
        <v>10090021</v>
      </c>
      <c r="M848" s="12">
        <f t="shared" si="39"/>
        <v>10000</v>
      </c>
      <c r="N848" s="12">
        <f t="shared" si="40"/>
        <v>10090021</v>
      </c>
    </row>
    <row r="849" spans="1:14" ht="18" customHeight="1" x14ac:dyDescent="0.15">
      <c r="A849" s="832"/>
      <c r="B849" s="110"/>
      <c r="C849" s="666">
        <v>42912</v>
      </c>
      <c r="D849" s="1142" t="s">
        <v>310</v>
      </c>
      <c r="E849" s="108"/>
      <c r="F849" s="22">
        <v>141</v>
      </c>
      <c r="G849" s="112" t="s">
        <v>103</v>
      </c>
      <c r="H849" s="113" t="s">
        <v>2009</v>
      </c>
      <c r="I849" s="752"/>
      <c r="J849" s="524"/>
      <c r="K849" s="114">
        <v>10000</v>
      </c>
      <c r="L849" s="18">
        <f t="shared" si="38"/>
        <v>10100021</v>
      </c>
      <c r="M849" s="12">
        <f t="shared" si="39"/>
        <v>10000</v>
      </c>
      <c r="N849" s="12">
        <f t="shared" si="40"/>
        <v>10100021</v>
      </c>
    </row>
    <row r="850" spans="1:14" ht="18" customHeight="1" x14ac:dyDescent="0.15">
      <c r="A850" s="832"/>
      <c r="B850" s="110"/>
      <c r="C850" s="666">
        <v>42912</v>
      </c>
      <c r="D850" s="1142" t="s">
        <v>310</v>
      </c>
      <c r="E850" s="108"/>
      <c r="F850" s="22">
        <v>141</v>
      </c>
      <c r="G850" s="112" t="s">
        <v>103</v>
      </c>
      <c r="H850" s="113" t="s">
        <v>2011</v>
      </c>
      <c r="I850" s="752"/>
      <c r="J850" s="524"/>
      <c r="K850" s="114">
        <v>100000</v>
      </c>
      <c r="L850" s="18">
        <f t="shared" si="38"/>
        <v>10200021</v>
      </c>
      <c r="M850" s="12">
        <f t="shared" si="39"/>
        <v>100000</v>
      </c>
      <c r="N850" s="12">
        <f t="shared" si="40"/>
        <v>10200021</v>
      </c>
    </row>
    <row r="851" spans="1:14" ht="18" customHeight="1" x14ac:dyDescent="0.15">
      <c r="A851" s="832"/>
      <c r="B851" s="110"/>
      <c r="C851" s="667">
        <v>42928</v>
      </c>
      <c r="D851" s="1142" t="s">
        <v>141</v>
      </c>
      <c r="E851" s="108"/>
      <c r="F851" s="22">
        <v>131</v>
      </c>
      <c r="G851" s="53" t="s">
        <v>26</v>
      </c>
      <c r="H851" s="24" t="s">
        <v>1986</v>
      </c>
      <c r="I851" s="752"/>
      <c r="J851" s="524"/>
      <c r="K851" s="114">
        <v>5000</v>
      </c>
      <c r="L851" s="18">
        <f t="shared" si="38"/>
        <v>10205021</v>
      </c>
      <c r="M851" s="12">
        <f t="shared" si="39"/>
        <v>5000</v>
      </c>
      <c r="N851" s="12">
        <f t="shared" si="40"/>
        <v>10205021</v>
      </c>
    </row>
    <row r="852" spans="1:14" ht="18" customHeight="1" x14ac:dyDescent="0.15">
      <c r="A852" s="832"/>
      <c r="B852" s="110"/>
      <c r="C852" s="667">
        <v>42936</v>
      </c>
      <c r="D852" s="1142" t="s">
        <v>31</v>
      </c>
      <c r="E852" s="108"/>
      <c r="F852" s="22">
        <v>111</v>
      </c>
      <c r="G852" s="112" t="s">
        <v>2012</v>
      </c>
      <c r="H852" s="113" t="s">
        <v>2019</v>
      </c>
      <c r="I852" s="752"/>
      <c r="J852" s="524"/>
      <c r="K852" s="114">
        <v>109200</v>
      </c>
      <c r="L852" s="18">
        <f t="shared" si="38"/>
        <v>10314221</v>
      </c>
      <c r="M852" s="12">
        <f t="shared" si="39"/>
        <v>109200</v>
      </c>
      <c r="N852" s="12">
        <f t="shared" si="40"/>
        <v>10314221</v>
      </c>
    </row>
    <row r="853" spans="1:14" ht="18" customHeight="1" x14ac:dyDescent="0.15">
      <c r="A853" s="832"/>
      <c r="B853" s="110"/>
      <c r="C853" s="667">
        <v>42968</v>
      </c>
      <c r="D853" s="1142" t="s">
        <v>15</v>
      </c>
      <c r="E853" s="108"/>
      <c r="F853" s="22">
        <v>161</v>
      </c>
      <c r="G853" s="23" t="s">
        <v>16</v>
      </c>
      <c r="H853" s="53" t="s">
        <v>17</v>
      </c>
      <c r="I853" s="752"/>
      <c r="J853" s="524"/>
      <c r="K853" s="114">
        <v>49</v>
      </c>
      <c r="L853" s="18">
        <f t="shared" si="38"/>
        <v>10314270</v>
      </c>
      <c r="M853" s="12">
        <f t="shared" si="39"/>
        <v>49</v>
      </c>
      <c r="N853" s="12">
        <f t="shared" si="40"/>
        <v>10314270</v>
      </c>
    </row>
    <row r="854" spans="1:14" ht="18" customHeight="1" x14ac:dyDescent="0.15">
      <c r="A854" s="832"/>
      <c r="B854" s="110"/>
      <c r="C854" s="667">
        <v>42969</v>
      </c>
      <c r="D854" s="1141" t="s">
        <v>21</v>
      </c>
      <c r="E854" s="108"/>
      <c r="F854" s="22">
        <v>221</v>
      </c>
      <c r="G854" s="23" t="s">
        <v>255</v>
      </c>
      <c r="H854" s="113" t="s">
        <v>2014</v>
      </c>
      <c r="I854" s="752"/>
      <c r="J854" s="524">
        <v>150000</v>
      </c>
      <c r="K854" s="114"/>
      <c r="L854" s="18">
        <f t="shared" si="38"/>
        <v>10164270</v>
      </c>
      <c r="M854" s="12">
        <f t="shared" si="39"/>
        <v>-150000</v>
      </c>
      <c r="N854" s="12">
        <f t="shared" si="40"/>
        <v>10164270</v>
      </c>
    </row>
    <row r="855" spans="1:14" ht="18" customHeight="1" x14ac:dyDescent="0.15">
      <c r="A855" s="832"/>
      <c r="B855" s="110"/>
      <c r="C855" s="667">
        <v>42969</v>
      </c>
      <c r="D855" s="1151" t="s">
        <v>7</v>
      </c>
      <c r="E855" s="108"/>
      <c r="F855" s="22">
        <v>231</v>
      </c>
      <c r="G855" s="23" t="s">
        <v>255</v>
      </c>
      <c r="H855" s="24" t="s">
        <v>47</v>
      </c>
      <c r="I855" s="752"/>
      <c r="J855" s="524">
        <v>216</v>
      </c>
      <c r="K855" s="114"/>
      <c r="L855" s="18">
        <f t="shared" si="38"/>
        <v>10164054</v>
      </c>
      <c r="M855" s="12">
        <f t="shared" si="39"/>
        <v>-216</v>
      </c>
      <c r="N855" s="12">
        <f t="shared" si="40"/>
        <v>10164054</v>
      </c>
    </row>
    <row r="856" spans="1:14" ht="18" customHeight="1" x14ac:dyDescent="0.15">
      <c r="A856" s="832"/>
      <c r="B856" s="110"/>
      <c r="C856" s="667">
        <v>43005</v>
      </c>
      <c r="D856" s="1142" t="s">
        <v>31</v>
      </c>
      <c r="E856" s="108"/>
      <c r="F856" s="22">
        <v>111</v>
      </c>
      <c r="G856" s="112" t="s">
        <v>32</v>
      </c>
      <c r="H856" s="113" t="s">
        <v>2022</v>
      </c>
      <c r="I856" s="752"/>
      <c r="J856" s="524"/>
      <c r="K856" s="114">
        <v>2400</v>
      </c>
      <c r="L856" s="18">
        <f t="shared" si="38"/>
        <v>10166454</v>
      </c>
      <c r="M856" s="12">
        <f t="shared" si="39"/>
        <v>2400</v>
      </c>
      <c r="N856" s="12">
        <f t="shared" si="40"/>
        <v>10166454</v>
      </c>
    </row>
    <row r="857" spans="1:14" ht="18" customHeight="1" x14ac:dyDescent="0.15">
      <c r="A857" s="832"/>
      <c r="B857" s="110"/>
      <c r="C857" s="667">
        <v>43005</v>
      </c>
      <c r="D857" s="1142" t="s">
        <v>36</v>
      </c>
      <c r="E857" s="108"/>
      <c r="F857" s="22">
        <v>121</v>
      </c>
      <c r="G857" s="112" t="s">
        <v>32</v>
      </c>
      <c r="H857" s="113" t="s">
        <v>2021</v>
      </c>
      <c r="I857" s="752"/>
      <c r="J857" s="524"/>
      <c r="K857" s="114">
        <v>10000</v>
      </c>
      <c r="L857" s="18">
        <f t="shared" si="38"/>
        <v>10176454</v>
      </c>
      <c r="M857" s="12">
        <f t="shared" si="39"/>
        <v>10000</v>
      </c>
      <c r="N857" s="12">
        <f t="shared" si="40"/>
        <v>10176454</v>
      </c>
    </row>
    <row r="858" spans="1:14" ht="18" customHeight="1" x14ac:dyDescent="0.15">
      <c r="A858" s="832"/>
      <c r="B858" s="110"/>
      <c r="C858" s="667">
        <v>43005</v>
      </c>
      <c r="D858" s="1142" t="s">
        <v>310</v>
      </c>
      <c r="E858" s="108"/>
      <c r="F858" s="22">
        <v>141</v>
      </c>
      <c r="G858" s="112" t="s">
        <v>348</v>
      </c>
      <c r="H858" s="113" t="s">
        <v>2021</v>
      </c>
      <c r="I858" s="752"/>
      <c r="J858" s="524"/>
      <c r="K858" s="114">
        <v>50000</v>
      </c>
      <c r="L858" s="18">
        <f t="shared" si="38"/>
        <v>10226454</v>
      </c>
      <c r="M858" s="12">
        <f t="shared" si="39"/>
        <v>50000</v>
      </c>
      <c r="N858" s="12">
        <f t="shared" si="40"/>
        <v>10226454</v>
      </c>
    </row>
    <row r="859" spans="1:14" ht="18" customHeight="1" x14ac:dyDescent="0.15">
      <c r="A859" s="832"/>
      <c r="B859" s="110"/>
      <c r="C859" s="667">
        <v>43005</v>
      </c>
      <c r="D859" s="1142" t="s">
        <v>31</v>
      </c>
      <c r="E859" s="108"/>
      <c r="F859" s="22">
        <v>111</v>
      </c>
      <c r="G859" s="112" t="s">
        <v>993</v>
      </c>
      <c r="H859" s="113" t="s">
        <v>2023</v>
      </c>
      <c r="I859" s="752"/>
      <c r="J859" s="524"/>
      <c r="K859" s="114">
        <v>42200</v>
      </c>
      <c r="L859" s="18">
        <f t="shared" si="38"/>
        <v>10268654</v>
      </c>
      <c r="M859" s="12">
        <f t="shared" si="39"/>
        <v>42200</v>
      </c>
      <c r="N859" s="12">
        <f t="shared" si="40"/>
        <v>10268654</v>
      </c>
    </row>
    <row r="860" spans="1:14" ht="18" customHeight="1" x14ac:dyDescent="0.15">
      <c r="A860" s="832"/>
      <c r="B860" s="110"/>
      <c r="C860" s="667">
        <v>43010</v>
      </c>
      <c r="D860" s="1142" t="s">
        <v>31</v>
      </c>
      <c r="E860" s="108"/>
      <c r="F860" s="22">
        <v>111</v>
      </c>
      <c r="G860" s="112" t="s">
        <v>2267</v>
      </c>
      <c r="H860" s="113" t="s">
        <v>2265</v>
      </c>
      <c r="I860" s="752"/>
      <c r="J860" s="524"/>
      <c r="K860" s="114">
        <v>52200</v>
      </c>
      <c r="L860" s="18">
        <f t="shared" si="38"/>
        <v>10320854</v>
      </c>
      <c r="M860" s="12">
        <f t="shared" si="39"/>
        <v>52200</v>
      </c>
      <c r="N860" s="12">
        <f t="shared" si="40"/>
        <v>10320854</v>
      </c>
    </row>
    <row r="861" spans="1:14" ht="18" customHeight="1" x14ac:dyDescent="0.15">
      <c r="A861" s="832"/>
      <c r="B861" s="110"/>
      <c r="C861" s="667">
        <v>43021</v>
      </c>
      <c r="D861" s="1142" t="s">
        <v>141</v>
      </c>
      <c r="E861" s="108"/>
      <c r="F861" s="22">
        <v>132</v>
      </c>
      <c r="G861" s="53" t="s">
        <v>104</v>
      </c>
      <c r="H861" s="113" t="s">
        <v>1693</v>
      </c>
      <c r="I861" s="749" t="s">
        <v>1961</v>
      </c>
      <c r="J861" s="524"/>
      <c r="K861" s="114">
        <v>20000</v>
      </c>
      <c r="L861" s="18">
        <f t="shared" ref="L861:L926" si="41">IF(C861="","",N861)</f>
        <v>10340854</v>
      </c>
      <c r="M861" s="12">
        <f t="shared" si="39"/>
        <v>20000</v>
      </c>
      <c r="N861" s="12">
        <f t="shared" si="40"/>
        <v>10340854</v>
      </c>
    </row>
    <row r="862" spans="1:14" ht="18" customHeight="1" x14ac:dyDescent="0.15">
      <c r="A862" s="832"/>
      <c r="B862" s="110"/>
      <c r="C862" s="667">
        <v>43021</v>
      </c>
      <c r="D862" s="1142" t="s">
        <v>141</v>
      </c>
      <c r="E862" s="108"/>
      <c r="F862" s="22">
        <v>131</v>
      </c>
      <c r="G862" s="53" t="s">
        <v>104</v>
      </c>
      <c r="H862" s="24" t="s">
        <v>1986</v>
      </c>
      <c r="I862" s="752"/>
      <c r="J862" s="524"/>
      <c r="K862" s="114">
        <v>20000</v>
      </c>
      <c r="L862" s="18">
        <f t="shared" si="41"/>
        <v>10360854</v>
      </c>
      <c r="M862" s="12">
        <f t="shared" ref="M862:M926" si="42">K862-J862</f>
        <v>20000</v>
      </c>
      <c r="N862" s="12">
        <f t="shared" si="40"/>
        <v>10360854</v>
      </c>
    </row>
    <row r="863" spans="1:14" ht="18" customHeight="1" x14ac:dyDescent="0.15">
      <c r="A863" s="832"/>
      <c r="B863" s="110"/>
      <c r="C863" s="667">
        <v>41935</v>
      </c>
      <c r="D863" s="1142" t="s">
        <v>31</v>
      </c>
      <c r="E863" s="108"/>
      <c r="F863" s="22">
        <v>111</v>
      </c>
      <c r="G863" s="53" t="s">
        <v>32</v>
      </c>
      <c r="H863" s="113" t="s">
        <v>2274</v>
      </c>
      <c r="I863" s="752"/>
      <c r="J863" s="524"/>
      <c r="K863" s="114">
        <v>12800</v>
      </c>
      <c r="L863" s="18">
        <f t="shared" si="41"/>
        <v>10373654</v>
      </c>
      <c r="M863" s="12">
        <f t="shared" si="42"/>
        <v>12800</v>
      </c>
      <c r="N863" s="12">
        <f t="shared" si="40"/>
        <v>10373654</v>
      </c>
    </row>
    <row r="864" spans="1:14" ht="18" customHeight="1" x14ac:dyDescent="0.15">
      <c r="A864" s="832"/>
      <c r="B864" s="110"/>
      <c r="C864" s="667">
        <v>43031</v>
      </c>
      <c r="D864" s="1142" t="s">
        <v>36</v>
      </c>
      <c r="E864" s="108"/>
      <c r="F864" s="22">
        <v>121</v>
      </c>
      <c r="G864" s="53" t="s">
        <v>32</v>
      </c>
      <c r="H864" s="113" t="s">
        <v>2272</v>
      </c>
      <c r="I864" s="752"/>
      <c r="J864" s="524"/>
      <c r="K864" s="114">
        <v>10000</v>
      </c>
      <c r="L864" s="18">
        <f t="shared" si="41"/>
        <v>10383654</v>
      </c>
      <c r="M864" s="12">
        <f t="shared" si="42"/>
        <v>10000</v>
      </c>
      <c r="N864" s="12">
        <f t="shared" si="40"/>
        <v>10383654</v>
      </c>
    </row>
    <row r="865" spans="1:14" ht="18" customHeight="1" x14ac:dyDescent="0.15">
      <c r="A865" s="832"/>
      <c r="B865" s="110"/>
      <c r="C865" s="667">
        <v>43031</v>
      </c>
      <c r="D865" s="1142" t="s">
        <v>310</v>
      </c>
      <c r="E865" s="108"/>
      <c r="F865" s="22">
        <v>141</v>
      </c>
      <c r="G865" s="53" t="s">
        <v>32</v>
      </c>
      <c r="H865" s="113" t="s">
        <v>2272</v>
      </c>
      <c r="I865" s="752"/>
      <c r="J865" s="524"/>
      <c r="K865" s="114">
        <v>30000</v>
      </c>
      <c r="L865" s="18">
        <f t="shared" si="41"/>
        <v>10413654</v>
      </c>
      <c r="M865" s="12">
        <f t="shared" si="42"/>
        <v>30000</v>
      </c>
      <c r="N865" s="12">
        <f t="shared" si="40"/>
        <v>10413654</v>
      </c>
    </row>
    <row r="866" spans="1:14" ht="18" customHeight="1" x14ac:dyDescent="0.15">
      <c r="A866" s="832"/>
      <c r="B866" s="110"/>
      <c r="C866" s="667">
        <v>43032</v>
      </c>
      <c r="D866" s="1141" t="s">
        <v>96</v>
      </c>
      <c r="E866" s="714"/>
      <c r="F866" s="22">
        <v>241</v>
      </c>
      <c r="G866" s="23" t="s">
        <v>255</v>
      </c>
      <c r="H866" s="24" t="s">
        <v>1488</v>
      </c>
      <c r="I866" s="752"/>
      <c r="J866" s="524">
        <v>400000</v>
      </c>
      <c r="K866" s="114"/>
      <c r="L866" s="18">
        <f t="shared" si="41"/>
        <v>10013654</v>
      </c>
      <c r="M866" s="12">
        <f t="shared" si="42"/>
        <v>-400000</v>
      </c>
      <c r="N866" s="12">
        <f t="shared" si="40"/>
        <v>10013654</v>
      </c>
    </row>
    <row r="867" spans="1:14" ht="18" customHeight="1" x14ac:dyDescent="0.15">
      <c r="A867" s="832"/>
      <c r="B867" s="110"/>
      <c r="C867" s="667">
        <v>43033</v>
      </c>
      <c r="D867" s="1142" t="s">
        <v>141</v>
      </c>
      <c r="E867" s="108"/>
      <c r="F867" s="22">
        <v>131</v>
      </c>
      <c r="G867" s="112" t="s">
        <v>89</v>
      </c>
      <c r="H867" s="24" t="s">
        <v>1986</v>
      </c>
      <c r="I867" s="752"/>
      <c r="J867" s="524"/>
      <c r="K867" s="114">
        <v>150000</v>
      </c>
      <c r="L867" s="18">
        <f t="shared" si="41"/>
        <v>10163654</v>
      </c>
      <c r="M867" s="12">
        <f t="shared" si="42"/>
        <v>150000</v>
      </c>
      <c r="N867" s="12">
        <f t="shared" si="40"/>
        <v>10163654</v>
      </c>
    </row>
    <row r="868" spans="1:14" ht="18" customHeight="1" x14ac:dyDescent="0.15">
      <c r="A868" s="832"/>
      <c r="B868" s="110"/>
      <c r="C868" s="667">
        <v>43038</v>
      </c>
      <c r="D868" s="1142" t="s">
        <v>31</v>
      </c>
      <c r="E868" s="108"/>
      <c r="F868" s="22">
        <v>111</v>
      </c>
      <c r="G868" s="53" t="s">
        <v>89</v>
      </c>
      <c r="H868" s="113" t="s">
        <v>2277</v>
      </c>
      <c r="I868" s="752"/>
      <c r="J868" s="524"/>
      <c r="K868" s="114">
        <v>8000</v>
      </c>
      <c r="L868" s="18">
        <f t="shared" si="41"/>
        <v>10171654</v>
      </c>
      <c r="M868" s="12">
        <f t="shared" si="42"/>
        <v>8000</v>
      </c>
      <c r="N868" s="12">
        <f t="shared" si="40"/>
        <v>10171654</v>
      </c>
    </row>
    <row r="869" spans="1:14" ht="18" customHeight="1" x14ac:dyDescent="0.15">
      <c r="A869" s="832"/>
      <c r="B869" s="110"/>
      <c r="C869" s="667">
        <v>43038</v>
      </c>
      <c r="D869" s="1142" t="s">
        <v>36</v>
      </c>
      <c r="E869" s="108"/>
      <c r="F869" s="22">
        <v>121</v>
      </c>
      <c r="G869" s="53" t="s">
        <v>89</v>
      </c>
      <c r="H869" s="113" t="s">
        <v>2275</v>
      </c>
      <c r="I869" s="752"/>
      <c r="J869" s="524"/>
      <c r="K869" s="114">
        <v>10000</v>
      </c>
      <c r="L869" s="18">
        <f t="shared" si="41"/>
        <v>10181654</v>
      </c>
      <c r="M869" s="12">
        <f t="shared" si="42"/>
        <v>10000</v>
      </c>
      <c r="N869" s="12">
        <f t="shared" si="40"/>
        <v>10181654</v>
      </c>
    </row>
    <row r="870" spans="1:14" ht="18" customHeight="1" x14ac:dyDescent="0.15">
      <c r="A870" s="832"/>
      <c r="B870" s="110"/>
      <c r="C870" s="667">
        <v>43038</v>
      </c>
      <c r="D870" s="1142" t="s">
        <v>310</v>
      </c>
      <c r="E870" s="108"/>
      <c r="F870" s="22">
        <v>141</v>
      </c>
      <c r="G870" s="53" t="s">
        <v>89</v>
      </c>
      <c r="H870" s="113" t="s">
        <v>2275</v>
      </c>
      <c r="I870" s="752"/>
      <c r="J870" s="524"/>
      <c r="K870" s="114">
        <v>10000</v>
      </c>
      <c r="L870" s="18">
        <f t="shared" si="41"/>
        <v>10191654</v>
      </c>
      <c r="M870" s="12">
        <f t="shared" si="42"/>
        <v>10000</v>
      </c>
      <c r="N870" s="12">
        <f t="shared" si="40"/>
        <v>10191654</v>
      </c>
    </row>
    <row r="871" spans="1:14" ht="18" customHeight="1" x14ac:dyDescent="0.15">
      <c r="A871" s="832"/>
      <c r="B871" s="110"/>
      <c r="C871" s="666">
        <v>43039</v>
      </c>
      <c r="D871" s="1142" t="s">
        <v>31</v>
      </c>
      <c r="E871" s="108"/>
      <c r="F871" s="22">
        <v>111</v>
      </c>
      <c r="G871" s="112" t="s">
        <v>2281</v>
      </c>
      <c r="H871" s="113" t="s">
        <v>2394</v>
      </c>
      <c r="I871" s="752"/>
      <c r="J871" s="524"/>
      <c r="K871" s="114">
        <v>2800</v>
      </c>
      <c r="L871" s="18">
        <f t="shared" si="41"/>
        <v>10194454</v>
      </c>
      <c r="M871" s="12">
        <f t="shared" si="42"/>
        <v>2800</v>
      </c>
      <c r="N871" s="12">
        <f t="shared" si="40"/>
        <v>10194454</v>
      </c>
    </row>
    <row r="872" spans="1:14" ht="18" customHeight="1" x14ac:dyDescent="0.15">
      <c r="A872" s="832"/>
      <c r="B872" s="110"/>
      <c r="C872" s="666">
        <v>43039</v>
      </c>
      <c r="D872" s="1142" t="s">
        <v>310</v>
      </c>
      <c r="E872" s="108"/>
      <c r="F872" s="22">
        <v>141</v>
      </c>
      <c r="G872" s="112" t="s">
        <v>2281</v>
      </c>
      <c r="H872" s="113" t="s">
        <v>2394</v>
      </c>
      <c r="I872" s="752"/>
      <c r="J872" s="524"/>
      <c r="K872" s="114">
        <v>50000</v>
      </c>
      <c r="L872" s="18">
        <f t="shared" si="41"/>
        <v>10244454</v>
      </c>
      <c r="M872" s="12">
        <f t="shared" si="42"/>
        <v>50000</v>
      </c>
      <c r="N872" s="12">
        <f t="shared" si="40"/>
        <v>10244454</v>
      </c>
    </row>
    <row r="873" spans="1:14" ht="18" customHeight="1" x14ac:dyDescent="0.15">
      <c r="A873" s="832"/>
      <c r="B873" s="110"/>
      <c r="C873" s="667">
        <v>43073</v>
      </c>
      <c r="D873" s="1142" t="s">
        <v>31</v>
      </c>
      <c r="E873" s="108"/>
      <c r="F873" s="22">
        <v>111</v>
      </c>
      <c r="G873" s="53" t="s">
        <v>28</v>
      </c>
      <c r="H873" s="113" t="s">
        <v>2284</v>
      </c>
      <c r="I873" s="752"/>
      <c r="J873" s="524"/>
      <c r="K873" s="114">
        <v>5200</v>
      </c>
      <c r="L873" s="18">
        <f t="shared" si="41"/>
        <v>10249654</v>
      </c>
      <c r="M873" s="12">
        <f t="shared" si="42"/>
        <v>5200</v>
      </c>
      <c r="N873" s="12">
        <f t="shared" si="40"/>
        <v>10249654</v>
      </c>
    </row>
    <row r="874" spans="1:14" ht="18" customHeight="1" x14ac:dyDescent="0.15">
      <c r="A874" s="832"/>
      <c r="B874" s="110"/>
      <c r="C874" s="667">
        <v>43073</v>
      </c>
      <c r="D874" s="1142" t="s">
        <v>36</v>
      </c>
      <c r="E874" s="108"/>
      <c r="F874" s="22">
        <v>121</v>
      </c>
      <c r="G874" s="53" t="s">
        <v>28</v>
      </c>
      <c r="H874" s="113" t="s">
        <v>2283</v>
      </c>
      <c r="I874" s="752"/>
      <c r="J874" s="524"/>
      <c r="K874" s="114">
        <v>10000</v>
      </c>
      <c r="L874" s="18">
        <f t="shared" si="41"/>
        <v>10259654</v>
      </c>
      <c r="M874" s="12">
        <f t="shared" si="42"/>
        <v>10000</v>
      </c>
      <c r="N874" s="12">
        <f t="shared" si="40"/>
        <v>10259654</v>
      </c>
    </row>
    <row r="875" spans="1:14" ht="18" customHeight="1" x14ac:dyDescent="0.15">
      <c r="A875" s="832"/>
      <c r="B875" s="110"/>
      <c r="C875" s="667">
        <v>43073</v>
      </c>
      <c r="D875" s="1142" t="s">
        <v>310</v>
      </c>
      <c r="E875" s="108"/>
      <c r="F875" s="22">
        <v>141</v>
      </c>
      <c r="G875" s="53" t="s">
        <v>28</v>
      </c>
      <c r="H875" s="113" t="s">
        <v>2283</v>
      </c>
      <c r="I875" s="752"/>
      <c r="J875" s="524"/>
      <c r="K875" s="114">
        <v>10000</v>
      </c>
      <c r="L875" s="18">
        <f t="shared" si="41"/>
        <v>10269654</v>
      </c>
      <c r="M875" s="12">
        <f t="shared" si="42"/>
        <v>10000</v>
      </c>
      <c r="N875" s="12">
        <f t="shared" si="40"/>
        <v>10269654</v>
      </c>
    </row>
    <row r="876" spans="1:14" ht="18" customHeight="1" x14ac:dyDescent="0.15">
      <c r="A876" s="832"/>
      <c r="B876" s="110"/>
      <c r="C876" s="667">
        <v>43080</v>
      </c>
      <c r="D876" s="1142" t="s">
        <v>31</v>
      </c>
      <c r="E876" s="108"/>
      <c r="F876" s="22">
        <v>111</v>
      </c>
      <c r="G876" s="112" t="s">
        <v>348</v>
      </c>
      <c r="H876" s="113" t="s">
        <v>2300</v>
      </c>
      <c r="I876" s="752"/>
      <c r="J876" s="524"/>
      <c r="K876" s="114">
        <v>2800</v>
      </c>
      <c r="L876" s="18">
        <f t="shared" si="41"/>
        <v>10272454</v>
      </c>
      <c r="M876" s="12">
        <f t="shared" si="42"/>
        <v>2800</v>
      </c>
      <c r="N876" s="12">
        <f t="shared" si="40"/>
        <v>10272454</v>
      </c>
    </row>
    <row r="877" spans="1:14" ht="18" customHeight="1" x14ac:dyDescent="0.15">
      <c r="A877" s="832"/>
      <c r="B877" s="110"/>
      <c r="C877" s="667">
        <v>43080</v>
      </c>
      <c r="D877" s="1142" t="s">
        <v>36</v>
      </c>
      <c r="E877" s="108"/>
      <c r="F877" s="22">
        <v>121</v>
      </c>
      <c r="G877" s="112" t="s">
        <v>348</v>
      </c>
      <c r="H877" s="113" t="s">
        <v>2279</v>
      </c>
      <c r="I877" s="752"/>
      <c r="J877" s="524"/>
      <c r="K877" s="114">
        <v>10000</v>
      </c>
      <c r="L877" s="18">
        <f t="shared" si="41"/>
        <v>10282454</v>
      </c>
      <c r="M877" s="12">
        <f t="shared" si="42"/>
        <v>10000</v>
      </c>
      <c r="N877" s="12">
        <f t="shared" si="40"/>
        <v>10282454</v>
      </c>
    </row>
    <row r="878" spans="1:14" ht="18" customHeight="1" x14ac:dyDescent="0.15">
      <c r="A878" s="832"/>
      <c r="B878" s="110"/>
      <c r="C878" s="424">
        <v>43080</v>
      </c>
      <c r="D878" s="1142" t="s">
        <v>310</v>
      </c>
      <c r="E878" s="108"/>
      <c r="F878" s="22">
        <v>141</v>
      </c>
      <c r="G878" s="112" t="s">
        <v>348</v>
      </c>
      <c r="H878" s="113" t="s">
        <v>2279</v>
      </c>
      <c r="I878" s="752"/>
      <c r="J878" s="524"/>
      <c r="K878" s="114">
        <v>10000</v>
      </c>
      <c r="L878" s="18">
        <f t="shared" si="41"/>
        <v>10292454</v>
      </c>
      <c r="M878" s="12">
        <f t="shared" si="42"/>
        <v>10000</v>
      </c>
      <c r="N878" s="12">
        <f t="shared" si="40"/>
        <v>10292454</v>
      </c>
    </row>
    <row r="879" spans="1:14" ht="18" customHeight="1" x14ac:dyDescent="0.15">
      <c r="A879" s="832"/>
      <c r="B879" s="110"/>
      <c r="C879" s="424">
        <v>43084</v>
      </c>
      <c r="D879" s="1142" t="s">
        <v>310</v>
      </c>
      <c r="E879" s="108"/>
      <c r="F879" s="22">
        <v>141</v>
      </c>
      <c r="G879" s="53" t="s">
        <v>32</v>
      </c>
      <c r="H879" s="113" t="s">
        <v>1390</v>
      </c>
      <c r="I879" s="752" t="s">
        <v>2287</v>
      </c>
      <c r="J879" s="524"/>
      <c r="K879" s="114">
        <v>10000</v>
      </c>
      <c r="L879" s="18">
        <f t="shared" si="41"/>
        <v>10302454</v>
      </c>
      <c r="M879" s="12">
        <f t="shared" si="42"/>
        <v>10000</v>
      </c>
      <c r="N879" s="12">
        <f t="shared" si="40"/>
        <v>10302454</v>
      </c>
    </row>
    <row r="880" spans="1:14" ht="18" customHeight="1" x14ac:dyDescent="0.15">
      <c r="A880" s="832"/>
      <c r="B880" s="110"/>
      <c r="C880" s="424">
        <v>43089</v>
      </c>
      <c r="D880" s="1140" t="s">
        <v>2421</v>
      </c>
      <c r="E880" s="722"/>
      <c r="F880" s="15">
        <v>261</v>
      </c>
      <c r="G880" s="112" t="s">
        <v>4</v>
      </c>
      <c r="H880" s="113" t="s">
        <v>1867</v>
      </c>
      <c r="I880" s="752">
        <v>43453</v>
      </c>
      <c r="J880" s="524">
        <v>1000000</v>
      </c>
      <c r="K880" s="114"/>
      <c r="L880" s="18">
        <f t="shared" si="41"/>
        <v>9302454</v>
      </c>
      <c r="M880" s="12">
        <f t="shared" si="42"/>
        <v>-1000000</v>
      </c>
      <c r="N880" s="12">
        <f t="shared" si="40"/>
        <v>9302454</v>
      </c>
    </row>
    <row r="881" spans="1:14" ht="18" customHeight="1" x14ac:dyDescent="0.15">
      <c r="A881" s="832"/>
      <c r="B881" s="110"/>
      <c r="C881" s="424">
        <v>43089</v>
      </c>
      <c r="D881" s="1142" t="s">
        <v>31</v>
      </c>
      <c r="E881" s="108"/>
      <c r="F881" s="22">
        <v>111</v>
      </c>
      <c r="G881" s="112" t="s">
        <v>219</v>
      </c>
      <c r="H881" s="113" t="s">
        <v>2291</v>
      </c>
      <c r="I881" s="752"/>
      <c r="J881" s="524"/>
      <c r="K881" s="114">
        <v>4000</v>
      </c>
      <c r="L881" s="18">
        <f t="shared" si="41"/>
        <v>9306454</v>
      </c>
      <c r="M881" s="12">
        <f t="shared" si="42"/>
        <v>4000</v>
      </c>
      <c r="N881" s="12">
        <f t="shared" si="40"/>
        <v>9306454</v>
      </c>
    </row>
    <row r="882" spans="1:14" ht="18" customHeight="1" x14ac:dyDescent="0.15">
      <c r="A882" s="832"/>
      <c r="B882" s="110"/>
      <c r="C882" s="424">
        <v>43089</v>
      </c>
      <c r="D882" s="1142" t="s">
        <v>36</v>
      </c>
      <c r="E882" s="108"/>
      <c r="F882" s="22">
        <v>121</v>
      </c>
      <c r="G882" s="112" t="s">
        <v>219</v>
      </c>
      <c r="H882" s="113" t="s">
        <v>2289</v>
      </c>
      <c r="I882" s="752"/>
      <c r="J882" s="524"/>
      <c r="K882" s="114">
        <v>10000</v>
      </c>
      <c r="L882" s="18">
        <f t="shared" si="41"/>
        <v>9316454</v>
      </c>
      <c r="M882" s="12">
        <f t="shared" si="42"/>
        <v>10000</v>
      </c>
      <c r="N882" s="12">
        <f t="shared" si="40"/>
        <v>9316454</v>
      </c>
    </row>
    <row r="883" spans="1:14" ht="18" customHeight="1" x14ac:dyDescent="0.15">
      <c r="A883" s="832"/>
      <c r="B883" s="110"/>
      <c r="C883" s="424">
        <v>43089</v>
      </c>
      <c r="D883" s="1142" t="s">
        <v>310</v>
      </c>
      <c r="E883" s="108"/>
      <c r="F883" s="22">
        <v>141</v>
      </c>
      <c r="G883" s="112" t="s">
        <v>219</v>
      </c>
      <c r="H883" s="113" t="s">
        <v>2289</v>
      </c>
      <c r="I883" s="752"/>
      <c r="J883" s="524"/>
      <c r="K883" s="114">
        <v>50000</v>
      </c>
      <c r="L883" s="18">
        <f t="shared" si="41"/>
        <v>9366454</v>
      </c>
      <c r="M883" s="12">
        <f t="shared" si="42"/>
        <v>50000</v>
      </c>
      <c r="N883" s="12">
        <f t="shared" si="40"/>
        <v>9366454</v>
      </c>
    </row>
    <row r="884" spans="1:14" ht="18" customHeight="1" x14ac:dyDescent="0.15">
      <c r="A884" s="832"/>
      <c r="B884" s="110"/>
      <c r="C884" s="424">
        <v>43089</v>
      </c>
      <c r="D884" s="1142" t="s">
        <v>31</v>
      </c>
      <c r="E884" s="108"/>
      <c r="F884" s="22">
        <v>111</v>
      </c>
      <c r="G884" s="112" t="s">
        <v>32</v>
      </c>
      <c r="H884" s="113" t="s">
        <v>2294</v>
      </c>
      <c r="I884" s="752"/>
      <c r="J884" s="524"/>
      <c r="K884" s="114">
        <v>2800</v>
      </c>
      <c r="L884" s="18">
        <f t="shared" si="41"/>
        <v>9369254</v>
      </c>
      <c r="M884" s="12">
        <f t="shared" si="42"/>
        <v>2800</v>
      </c>
      <c r="N884" s="12">
        <f t="shared" si="40"/>
        <v>9369254</v>
      </c>
    </row>
    <row r="885" spans="1:14" ht="18" customHeight="1" x14ac:dyDescent="0.15">
      <c r="A885" s="832"/>
      <c r="B885" s="110"/>
      <c r="C885" s="424">
        <v>43089</v>
      </c>
      <c r="D885" s="1142" t="s">
        <v>36</v>
      </c>
      <c r="E885" s="108"/>
      <c r="F885" s="22">
        <v>121</v>
      </c>
      <c r="G885" s="112" t="s">
        <v>32</v>
      </c>
      <c r="H885" s="113" t="s">
        <v>2292</v>
      </c>
      <c r="I885" s="752"/>
      <c r="J885" s="524"/>
      <c r="K885" s="114">
        <v>10000</v>
      </c>
      <c r="L885" s="18">
        <f t="shared" si="41"/>
        <v>9379254</v>
      </c>
      <c r="M885" s="12">
        <f t="shared" si="42"/>
        <v>10000</v>
      </c>
      <c r="N885" s="12">
        <f t="shared" si="40"/>
        <v>9379254</v>
      </c>
    </row>
    <row r="886" spans="1:14" ht="18" customHeight="1" thickBot="1" x14ac:dyDescent="0.2">
      <c r="A886" s="831"/>
      <c r="B886" s="648" t="s">
        <v>2398</v>
      </c>
      <c r="C886" s="649">
        <v>43089</v>
      </c>
      <c r="D886" s="1147" t="s">
        <v>310</v>
      </c>
      <c r="E886" s="717"/>
      <c r="F886" s="47">
        <v>141</v>
      </c>
      <c r="G886" s="703" t="s">
        <v>32</v>
      </c>
      <c r="H886" s="49" t="s">
        <v>2292</v>
      </c>
      <c r="I886" s="760"/>
      <c r="J886" s="523"/>
      <c r="K886" s="50">
        <v>50000</v>
      </c>
      <c r="L886" s="50">
        <f t="shared" si="41"/>
        <v>9429254</v>
      </c>
      <c r="M886" s="12">
        <f t="shared" si="42"/>
        <v>50000</v>
      </c>
      <c r="N886" s="12">
        <f t="shared" si="40"/>
        <v>9429254</v>
      </c>
    </row>
    <row r="887" spans="1:14" ht="18" customHeight="1" thickTop="1" x14ac:dyDescent="0.15">
      <c r="A887" s="833"/>
      <c r="B887" s="37" t="s">
        <v>2399</v>
      </c>
      <c r="C887" s="482">
        <v>43144</v>
      </c>
      <c r="D887" s="1142" t="s">
        <v>31</v>
      </c>
      <c r="E887" s="108"/>
      <c r="F887" s="22">
        <v>111</v>
      </c>
      <c r="G887" s="53" t="s">
        <v>201</v>
      </c>
      <c r="H887" s="473" t="s">
        <v>2327</v>
      </c>
      <c r="I887" s="761"/>
      <c r="J887" s="646"/>
      <c r="K887" s="647">
        <v>59200</v>
      </c>
      <c r="L887" s="18">
        <f t="shared" si="41"/>
        <v>9488454</v>
      </c>
      <c r="M887" s="12">
        <f t="shared" si="42"/>
        <v>59200</v>
      </c>
      <c r="N887" s="12">
        <f t="shared" si="40"/>
        <v>9488454</v>
      </c>
    </row>
    <row r="888" spans="1:14" ht="18" customHeight="1" x14ac:dyDescent="0.15">
      <c r="A888" s="832"/>
      <c r="B888" s="110"/>
      <c r="C888" s="424">
        <v>43144</v>
      </c>
      <c r="D888" s="1142" t="s">
        <v>36</v>
      </c>
      <c r="E888" s="108"/>
      <c r="F888" s="22">
        <v>121</v>
      </c>
      <c r="G888" s="53" t="s">
        <v>201</v>
      </c>
      <c r="H888" s="113" t="s">
        <v>2327</v>
      </c>
      <c r="I888" s="752"/>
      <c r="J888" s="524"/>
      <c r="K888" s="114">
        <v>10000</v>
      </c>
      <c r="L888" s="18">
        <f t="shared" si="41"/>
        <v>9498454</v>
      </c>
      <c r="M888" s="12">
        <f t="shared" si="42"/>
        <v>10000</v>
      </c>
      <c r="N888" s="12">
        <f t="shared" si="40"/>
        <v>9498454</v>
      </c>
    </row>
    <row r="889" spans="1:14" ht="18" customHeight="1" x14ac:dyDescent="0.15">
      <c r="A889" s="832"/>
      <c r="B889" s="110"/>
      <c r="C889" s="424">
        <v>43144</v>
      </c>
      <c r="D889" s="1142" t="s">
        <v>310</v>
      </c>
      <c r="E889" s="108"/>
      <c r="F889" s="22">
        <v>141</v>
      </c>
      <c r="G889" s="53" t="s">
        <v>201</v>
      </c>
      <c r="H889" s="113" t="s">
        <v>2327</v>
      </c>
      <c r="I889" s="752"/>
      <c r="J889" s="524"/>
      <c r="K889" s="114">
        <v>10000</v>
      </c>
      <c r="L889" s="18">
        <f t="shared" si="41"/>
        <v>9508454</v>
      </c>
      <c r="M889" s="12">
        <f t="shared" si="42"/>
        <v>10000</v>
      </c>
      <c r="N889" s="12">
        <f t="shared" si="40"/>
        <v>9508454</v>
      </c>
    </row>
    <row r="890" spans="1:14" ht="18" customHeight="1" x14ac:dyDescent="0.15">
      <c r="A890" s="832"/>
      <c r="B890" s="110"/>
      <c r="C890" s="424">
        <v>43150</v>
      </c>
      <c r="D890" s="1142" t="s">
        <v>15</v>
      </c>
      <c r="E890" s="108"/>
      <c r="F890" s="22">
        <v>161</v>
      </c>
      <c r="G890" s="23" t="s">
        <v>16</v>
      </c>
      <c r="H890" s="53" t="s">
        <v>17</v>
      </c>
      <c r="I890" s="752"/>
      <c r="J890" s="524"/>
      <c r="K890" s="114">
        <v>49</v>
      </c>
      <c r="L890" s="18">
        <f t="shared" si="41"/>
        <v>9508503</v>
      </c>
      <c r="M890" s="12">
        <f t="shared" si="42"/>
        <v>49</v>
      </c>
      <c r="N890" s="12">
        <f t="shared" si="40"/>
        <v>9508503</v>
      </c>
    </row>
    <row r="891" spans="1:14" ht="18" customHeight="1" x14ac:dyDescent="0.15">
      <c r="A891" s="832"/>
      <c r="B891" s="110"/>
      <c r="C891" s="424">
        <v>43161</v>
      </c>
      <c r="D891" s="1142" t="s">
        <v>141</v>
      </c>
      <c r="E891" s="108"/>
      <c r="F891" s="22">
        <v>132</v>
      </c>
      <c r="G891" s="53" t="s">
        <v>1798</v>
      </c>
      <c r="H891" s="113" t="s">
        <v>2400</v>
      </c>
      <c r="I891" s="749" t="s">
        <v>2401</v>
      </c>
      <c r="J891" s="524"/>
      <c r="K891" s="114">
        <v>90000</v>
      </c>
      <c r="L891" s="18">
        <f t="shared" si="41"/>
        <v>9598503</v>
      </c>
      <c r="M891" s="12">
        <f t="shared" si="42"/>
        <v>90000</v>
      </c>
      <c r="N891" s="12">
        <f t="shared" si="40"/>
        <v>9598503</v>
      </c>
    </row>
    <row r="892" spans="1:14" ht="18" customHeight="1" x14ac:dyDescent="0.15">
      <c r="A892" s="832"/>
      <c r="B892" s="110"/>
      <c r="C892" s="424">
        <v>43164</v>
      </c>
      <c r="D892" s="1142" t="s">
        <v>31</v>
      </c>
      <c r="E892" s="108"/>
      <c r="F892" s="22">
        <v>111</v>
      </c>
      <c r="G892" s="112" t="s">
        <v>2267</v>
      </c>
      <c r="H892" s="113" t="s">
        <v>2403</v>
      </c>
      <c r="I892" s="752"/>
      <c r="J892" s="524"/>
      <c r="K892" s="114">
        <v>56400</v>
      </c>
      <c r="L892" s="18">
        <f t="shared" si="41"/>
        <v>9654903</v>
      </c>
      <c r="M892" s="12">
        <f t="shared" si="42"/>
        <v>56400</v>
      </c>
      <c r="N892" s="12">
        <f t="shared" si="40"/>
        <v>9654903</v>
      </c>
    </row>
    <row r="893" spans="1:14" ht="18" customHeight="1" x14ac:dyDescent="0.15">
      <c r="A893" s="832"/>
      <c r="B893" s="110"/>
      <c r="C893" s="424">
        <v>43164</v>
      </c>
      <c r="D893" s="1151" t="s">
        <v>7</v>
      </c>
      <c r="E893" s="108"/>
      <c r="F893" s="22">
        <v>231</v>
      </c>
      <c r="G893" s="112" t="s">
        <v>2267</v>
      </c>
      <c r="H893" s="24" t="s">
        <v>47</v>
      </c>
      <c r="I893" s="752"/>
      <c r="J893" s="524">
        <v>648</v>
      </c>
      <c r="K893" s="114"/>
      <c r="L893" s="18">
        <f t="shared" si="41"/>
        <v>9654255</v>
      </c>
      <c r="M893" s="12">
        <f t="shared" si="42"/>
        <v>-648</v>
      </c>
      <c r="N893" s="12">
        <f t="shared" si="40"/>
        <v>9654255</v>
      </c>
    </row>
    <row r="894" spans="1:14" ht="18" customHeight="1" x14ac:dyDescent="0.15">
      <c r="A894" s="832"/>
      <c r="B894" s="110"/>
      <c r="C894" s="424">
        <v>43178</v>
      </c>
      <c r="D894" s="1142" t="s">
        <v>31</v>
      </c>
      <c r="E894" s="108"/>
      <c r="F894" s="22">
        <v>111</v>
      </c>
      <c r="G894" s="53" t="s">
        <v>142</v>
      </c>
      <c r="H894" s="113" t="s">
        <v>2430</v>
      </c>
      <c r="I894" s="752"/>
      <c r="J894" s="524"/>
      <c r="K894" s="114">
        <v>11200</v>
      </c>
      <c r="L894" s="18">
        <f t="shared" si="41"/>
        <v>9665455</v>
      </c>
      <c r="M894" s="12">
        <f t="shared" si="42"/>
        <v>11200</v>
      </c>
      <c r="N894" s="12">
        <f t="shared" si="40"/>
        <v>9665455</v>
      </c>
    </row>
    <row r="895" spans="1:14" ht="18" customHeight="1" x14ac:dyDescent="0.15">
      <c r="A895" s="832"/>
      <c r="B895" s="110"/>
      <c r="C895" s="424">
        <v>43178</v>
      </c>
      <c r="D895" s="1142" t="s">
        <v>36</v>
      </c>
      <c r="E895" s="108"/>
      <c r="F895" s="22">
        <v>121</v>
      </c>
      <c r="G895" s="112" t="s">
        <v>142</v>
      </c>
      <c r="H895" s="113" t="s">
        <v>2430</v>
      </c>
      <c r="I895" s="752"/>
      <c r="J895" s="524"/>
      <c r="K895" s="114">
        <v>10000</v>
      </c>
      <c r="L895" s="18">
        <f t="shared" si="41"/>
        <v>9675455</v>
      </c>
      <c r="M895" s="12">
        <f t="shared" si="42"/>
        <v>10000</v>
      </c>
      <c r="N895" s="12">
        <f t="shared" si="40"/>
        <v>9675455</v>
      </c>
    </row>
    <row r="896" spans="1:14" ht="18" customHeight="1" x14ac:dyDescent="0.15">
      <c r="A896" s="832"/>
      <c r="B896" s="110"/>
      <c r="C896" s="424">
        <v>43178</v>
      </c>
      <c r="D896" s="1142" t="s">
        <v>310</v>
      </c>
      <c r="E896" s="108"/>
      <c r="F896" s="22">
        <v>141</v>
      </c>
      <c r="G896" s="112" t="s">
        <v>142</v>
      </c>
      <c r="H896" s="113" t="s">
        <v>2430</v>
      </c>
      <c r="I896" s="752"/>
      <c r="J896" s="524"/>
      <c r="K896" s="114">
        <v>30000</v>
      </c>
      <c r="L896" s="18">
        <f t="shared" si="41"/>
        <v>9705455</v>
      </c>
      <c r="M896" s="12">
        <f t="shared" si="42"/>
        <v>30000</v>
      </c>
      <c r="N896" s="12">
        <f t="shared" si="40"/>
        <v>9705455</v>
      </c>
    </row>
    <row r="897" spans="1:14" ht="18" customHeight="1" x14ac:dyDescent="0.15">
      <c r="A897" s="832"/>
      <c r="B897" s="110"/>
      <c r="C897" s="424">
        <v>43179</v>
      </c>
      <c r="D897" s="1142" t="s">
        <v>62</v>
      </c>
      <c r="E897" s="108"/>
      <c r="F897" s="22">
        <v>151</v>
      </c>
      <c r="G897" s="53" t="s">
        <v>103</v>
      </c>
      <c r="H897" s="24" t="s">
        <v>1506</v>
      </c>
      <c r="I897" s="749" t="s">
        <v>48</v>
      </c>
      <c r="J897" s="524"/>
      <c r="K897" s="114">
        <v>130000</v>
      </c>
      <c r="L897" s="18">
        <f t="shared" si="41"/>
        <v>9835455</v>
      </c>
      <c r="M897" s="12">
        <f t="shared" si="42"/>
        <v>130000</v>
      </c>
      <c r="N897" s="12">
        <f t="shared" si="40"/>
        <v>9835455</v>
      </c>
    </row>
    <row r="898" spans="1:14" ht="18" customHeight="1" x14ac:dyDescent="0.15">
      <c r="A898" s="832"/>
      <c r="B898" s="110"/>
      <c r="C898" s="424">
        <v>43180</v>
      </c>
      <c r="D898" s="1142" t="s">
        <v>31</v>
      </c>
      <c r="E898" s="108"/>
      <c r="F898" s="22">
        <v>112</v>
      </c>
      <c r="G898" s="53" t="s">
        <v>73</v>
      </c>
      <c r="H898" s="113" t="s">
        <v>2405</v>
      </c>
      <c r="I898" s="749" t="s">
        <v>2401</v>
      </c>
      <c r="J898" s="524"/>
      <c r="K898" s="114">
        <v>49400</v>
      </c>
      <c r="L898" s="18">
        <f t="shared" si="41"/>
        <v>9884855</v>
      </c>
      <c r="M898" s="12">
        <f t="shared" si="42"/>
        <v>49400</v>
      </c>
      <c r="N898" s="12">
        <f t="shared" si="40"/>
        <v>9884855</v>
      </c>
    </row>
    <row r="899" spans="1:14" ht="18" customHeight="1" x14ac:dyDescent="0.15">
      <c r="A899" s="832"/>
      <c r="B899" s="110"/>
      <c r="C899" s="424">
        <v>43180</v>
      </c>
      <c r="D899" s="1142" t="s">
        <v>36</v>
      </c>
      <c r="E899" s="108"/>
      <c r="F899" s="22">
        <v>122</v>
      </c>
      <c r="G899" s="53" t="s">
        <v>73</v>
      </c>
      <c r="H899" s="113" t="s">
        <v>2406</v>
      </c>
      <c r="I899" s="749" t="s">
        <v>354</v>
      </c>
      <c r="J899" s="524"/>
      <c r="K899" s="114">
        <v>10000</v>
      </c>
      <c r="L899" s="18">
        <f t="shared" si="41"/>
        <v>9894855</v>
      </c>
      <c r="M899" s="12">
        <f t="shared" si="42"/>
        <v>10000</v>
      </c>
      <c r="N899" s="12">
        <f t="shared" si="40"/>
        <v>9894855</v>
      </c>
    </row>
    <row r="900" spans="1:14" ht="18" customHeight="1" x14ac:dyDescent="0.15">
      <c r="A900" s="832"/>
      <c r="B900" s="110"/>
      <c r="C900" s="424">
        <v>43180</v>
      </c>
      <c r="D900" s="1142" t="s">
        <v>310</v>
      </c>
      <c r="E900" s="108"/>
      <c r="F900" s="22">
        <v>141</v>
      </c>
      <c r="G900" s="53" t="s">
        <v>73</v>
      </c>
      <c r="H900" s="113" t="s">
        <v>2406</v>
      </c>
      <c r="I900" s="749" t="s">
        <v>354</v>
      </c>
      <c r="J900" s="524"/>
      <c r="K900" s="114">
        <v>30000</v>
      </c>
      <c r="L900" s="18">
        <f t="shared" si="41"/>
        <v>9924855</v>
      </c>
      <c r="M900" s="12">
        <f t="shared" si="42"/>
        <v>30000</v>
      </c>
      <c r="N900" s="12">
        <f t="shared" si="40"/>
        <v>9924855</v>
      </c>
    </row>
    <row r="901" spans="1:14" ht="18" customHeight="1" x14ac:dyDescent="0.15">
      <c r="A901" s="832"/>
      <c r="B901" s="110"/>
      <c r="C901" s="424">
        <v>43180</v>
      </c>
      <c r="D901" s="1142" t="s">
        <v>31</v>
      </c>
      <c r="E901" s="108"/>
      <c r="F901" s="22">
        <v>112</v>
      </c>
      <c r="G901" s="53" t="s">
        <v>73</v>
      </c>
      <c r="H901" s="113" t="s">
        <v>2407</v>
      </c>
      <c r="I901" s="749" t="s">
        <v>2401</v>
      </c>
      <c r="J901" s="524"/>
      <c r="K901" s="114">
        <v>28800</v>
      </c>
      <c r="L901" s="18">
        <f t="shared" si="41"/>
        <v>9953655</v>
      </c>
      <c r="M901" s="12">
        <f t="shared" si="42"/>
        <v>28800</v>
      </c>
      <c r="N901" s="12">
        <f t="shared" si="40"/>
        <v>9953655</v>
      </c>
    </row>
    <row r="902" spans="1:14" ht="18" customHeight="1" x14ac:dyDescent="0.15">
      <c r="A902" s="832"/>
      <c r="B902" s="110"/>
      <c r="C902" s="424">
        <v>43180</v>
      </c>
      <c r="D902" s="1142" t="s">
        <v>36</v>
      </c>
      <c r="E902" s="108"/>
      <c r="F902" s="22">
        <v>122</v>
      </c>
      <c r="G902" s="53" t="s">
        <v>73</v>
      </c>
      <c r="H902" s="113" t="s">
        <v>1641</v>
      </c>
      <c r="I902" s="749" t="s">
        <v>354</v>
      </c>
      <c r="J902" s="524"/>
      <c r="K902" s="114">
        <v>10000</v>
      </c>
      <c r="L902" s="18">
        <f t="shared" si="41"/>
        <v>9963655</v>
      </c>
      <c r="M902" s="12">
        <f t="shared" si="42"/>
        <v>10000</v>
      </c>
      <c r="N902" s="12">
        <f t="shared" si="40"/>
        <v>9963655</v>
      </c>
    </row>
    <row r="903" spans="1:14" ht="18" customHeight="1" x14ac:dyDescent="0.15">
      <c r="A903" s="832"/>
      <c r="B903" s="110"/>
      <c r="C903" s="424">
        <v>43180</v>
      </c>
      <c r="D903" s="1142" t="s">
        <v>310</v>
      </c>
      <c r="E903" s="108"/>
      <c r="F903" s="22">
        <v>141</v>
      </c>
      <c r="G903" s="53" t="s">
        <v>73</v>
      </c>
      <c r="H903" s="113" t="s">
        <v>1641</v>
      </c>
      <c r="I903" s="749" t="s">
        <v>354</v>
      </c>
      <c r="J903" s="524"/>
      <c r="K903" s="114">
        <v>10000</v>
      </c>
      <c r="L903" s="18">
        <f t="shared" si="41"/>
        <v>9973655</v>
      </c>
      <c r="M903" s="12">
        <f t="shared" si="42"/>
        <v>10000</v>
      </c>
      <c r="N903" s="12">
        <f t="shared" ref="N903:N927" si="43">N902+M903</f>
        <v>9973655</v>
      </c>
    </row>
    <row r="904" spans="1:14" ht="18" customHeight="1" x14ac:dyDescent="0.15">
      <c r="A904" s="832"/>
      <c r="B904" s="110"/>
      <c r="C904" s="424">
        <v>43180</v>
      </c>
      <c r="D904" s="1142" t="s">
        <v>31</v>
      </c>
      <c r="E904" s="108"/>
      <c r="F904" s="22">
        <v>112</v>
      </c>
      <c r="G904" s="53" t="s">
        <v>73</v>
      </c>
      <c r="H904" s="113" t="s">
        <v>2409</v>
      </c>
      <c r="I904" s="749" t="s">
        <v>2401</v>
      </c>
      <c r="J904" s="524"/>
      <c r="K904" s="114">
        <v>40600</v>
      </c>
      <c r="L904" s="18">
        <f t="shared" si="41"/>
        <v>10014255</v>
      </c>
      <c r="M904" s="12">
        <f t="shared" si="42"/>
        <v>40600</v>
      </c>
      <c r="N904" s="12">
        <f t="shared" si="43"/>
        <v>10014255</v>
      </c>
    </row>
    <row r="905" spans="1:14" ht="18" customHeight="1" x14ac:dyDescent="0.15">
      <c r="A905" s="832"/>
      <c r="B905" s="110"/>
      <c r="C905" s="424">
        <v>43180</v>
      </c>
      <c r="D905" s="1142" t="s">
        <v>36</v>
      </c>
      <c r="E905" s="108"/>
      <c r="F905" s="22">
        <v>122</v>
      </c>
      <c r="G905" s="53" t="s">
        <v>73</v>
      </c>
      <c r="H905" s="113" t="s">
        <v>2408</v>
      </c>
      <c r="I905" s="749" t="s">
        <v>354</v>
      </c>
      <c r="J905" s="524"/>
      <c r="K905" s="114">
        <v>10000</v>
      </c>
      <c r="L905" s="18">
        <f t="shared" si="41"/>
        <v>10024255</v>
      </c>
      <c r="M905" s="12">
        <f t="shared" si="42"/>
        <v>10000</v>
      </c>
      <c r="N905" s="12">
        <f t="shared" si="43"/>
        <v>10024255</v>
      </c>
    </row>
    <row r="906" spans="1:14" ht="18" customHeight="1" x14ac:dyDescent="0.15">
      <c r="A906" s="832"/>
      <c r="B906" s="110"/>
      <c r="C906" s="424">
        <v>43180</v>
      </c>
      <c r="D906" s="1142" t="s">
        <v>310</v>
      </c>
      <c r="E906" s="108"/>
      <c r="F906" s="22">
        <v>141</v>
      </c>
      <c r="G906" s="53" t="s">
        <v>73</v>
      </c>
      <c r="H906" s="113" t="s">
        <v>2408</v>
      </c>
      <c r="I906" s="749" t="s">
        <v>354</v>
      </c>
      <c r="J906" s="524"/>
      <c r="K906" s="114">
        <v>30000</v>
      </c>
      <c r="L906" s="18">
        <f t="shared" si="41"/>
        <v>10054255</v>
      </c>
      <c r="M906" s="12">
        <f t="shared" si="42"/>
        <v>30000</v>
      </c>
      <c r="N906" s="12">
        <f t="shared" si="43"/>
        <v>10054255</v>
      </c>
    </row>
    <row r="907" spans="1:14" ht="18" customHeight="1" x14ac:dyDescent="0.15">
      <c r="A907" s="832"/>
      <c r="B907" s="110"/>
      <c r="C907" s="424">
        <v>43180</v>
      </c>
      <c r="D907" s="1142" t="s">
        <v>31</v>
      </c>
      <c r="E907" s="108"/>
      <c r="F907" s="22">
        <v>112</v>
      </c>
      <c r="G907" s="53" t="s">
        <v>73</v>
      </c>
      <c r="H907" s="113" t="s">
        <v>2411</v>
      </c>
      <c r="I907" s="749" t="s">
        <v>2401</v>
      </c>
      <c r="J907" s="524"/>
      <c r="K907" s="114">
        <v>27200</v>
      </c>
      <c r="L907" s="18">
        <f t="shared" si="41"/>
        <v>10081455</v>
      </c>
      <c r="M907" s="12">
        <f t="shared" si="42"/>
        <v>27200</v>
      </c>
      <c r="N907" s="12">
        <f t="shared" si="43"/>
        <v>10081455</v>
      </c>
    </row>
    <row r="908" spans="1:14" ht="18" customHeight="1" x14ac:dyDescent="0.15">
      <c r="A908" s="832"/>
      <c r="B908" s="110"/>
      <c r="C908" s="424">
        <v>43180</v>
      </c>
      <c r="D908" s="1142" t="s">
        <v>36</v>
      </c>
      <c r="E908" s="108"/>
      <c r="F908" s="22">
        <v>122</v>
      </c>
      <c r="G908" s="53" t="s">
        <v>73</v>
      </c>
      <c r="H908" s="113" t="s">
        <v>2410</v>
      </c>
      <c r="I908" s="749" t="s">
        <v>354</v>
      </c>
      <c r="J908" s="524"/>
      <c r="K908" s="114">
        <v>10000</v>
      </c>
      <c r="L908" s="18">
        <f t="shared" si="41"/>
        <v>10091455</v>
      </c>
      <c r="M908" s="12">
        <f t="shared" si="42"/>
        <v>10000</v>
      </c>
      <c r="N908" s="12">
        <f t="shared" si="43"/>
        <v>10091455</v>
      </c>
    </row>
    <row r="909" spans="1:14" ht="18" customHeight="1" x14ac:dyDescent="0.15">
      <c r="A909" s="832"/>
      <c r="B909" s="110"/>
      <c r="C909" s="424">
        <v>43180</v>
      </c>
      <c r="D909" s="1142" t="s">
        <v>310</v>
      </c>
      <c r="E909" s="108"/>
      <c r="F909" s="22">
        <v>141</v>
      </c>
      <c r="G909" s="53" t="s">
        <v>73</v>
      </c>
      <c r="H909" s="113" t="s">
        <v>2410</v>
      </c>
      <c r="I909" s="749" t="s">
        <v>354</v>
      </c>
      <c r="J909" s="524"/>
      <c r="K909" s="114">
        <v>10000</v>
      </c>
      <c r="L909" s="18">
        <f t="shared" si="41"/>
        <v>10101455</v>
      </c>
      <c r="M909" s="12">
        <f t="shared" si="42"/>
        <v>10000</v>
      </c>
      <c r="N909" s="12">
        <f t="shared" si="43"/>
        <v>10101455</v>
      </c>
    </row>
    <row r="910" spans="1:14" ht="18" customHeight="1" x14ac:dyDescent="0.15">
      <c r="A910" s="832"/>
      <c r="B910" s="110"/>
      <c r="C910" s="424">
        <v>43180</v>
      </c>
      <c r="D910" s="1142" t="s">
        <v>31</v>
      </c>
      <c r="E910" s="108"/>
      <c r="F910" s="22">
        <v>112</v>
      </c>
      <c r="G910" s="53" t="s">
        <v>73</v>
      </c>
      <c r="H910" s="113" t="s">
        <v>2413</v>
      </c>
      <c r="I910" s="749" t="s">
        <v>2401</v>
      </c>
      <c r="J910" s="524"/>
      <c r="K910" s="114">
        <v>9200</v>
      </c>
      <c r="L910" s="18">
        <f t="shared" si="41"/>
        <v>10110655</v>
      </c>
      <c r="M910" s="12">
        <f t="shared" si="42"/>
        <v>9200</v>
      </c>
      <c r="N910" s="12">
        <f t="shared" si="43"/>
        <v>10110655</v>
      </c>
    </row>
    <row r="911" spans="1:14" ht="18" customHeight="1" x14ac:dyDescent="0.15">
      <c r="A911" s="832"/>
      <c r="B911" s="110"/>
      <c r="C911" s="424">
        <v>43180</v>
      </c>
      <c r="D911" s="1142" t="s">
        <v>36</v>
      </c>
      <c r="E911" s="108"/>
      <c r="F911" s="22">
        <v>122</v>
      </c>
      <c r="G911" s="53" t="s">
        <v>73</v>
      </c>
      <c r="H911" s="113" t="s">
        <v>2412</v>
      </c>
      <c r="I911" s="749" t="s">
        <v>354</v>
      </c>
      <c r="J911" s="524"/>
      <c r="K911" s="114">
        <v>10000</v>
      </c>
      <c r="L911" s="18">
        <f t="shared" si="41"/>
        <v>10120655</v>
      </c>
      <c r="M911" s="12">
        <f t="shared" si="42"/>
        <v>10000</v>
      </c>
      <c r="N911" s="12">
        <f t="shared" si="43"/>
        <v>10120655</v>
      </c>
    </row>
    <row r="912" spans="1:14" ht="18" customHeight="1" x14ac:dyDescent="0.15">
      <c r="A912" s="832"/>
      <c r="B912" s="110"/>
      <c r="C912" s="424">
        <v>43180</v>
      </c>
      <c r="D912" s="1142" t="s">
        <v>310</v>
      </c>
      <c r="E912" s="108"/>
      <c r="F912" s="22">
        <v>141</v>
      </c>
      <c r="G912" s="53" t="s">
        <v>73</v>
      </c>
      <c r="H912" s="113" t="s">
        <v>2412</v>
      </c>
      <c r="I912" s="749" t="s">
        <v>354</v>
      </c>
      <c r="J912" s="524"/>
      <c r="K912" s="114">
        <v>10000</v>
      </c>
      <c r="L912" s="18">
        <f t="shared" si="41"/>
        <v>10130655</v>
      </c>
      <c r="M912" s="12">
        <f t="shared" si="42"/>
        <v>10000</v>
      </c>
      <c r="N912" s="12">
        <f t="shared" si="43"/>
        <v>10130655</v>
      </c>
    </row>
    <row r="913" spans="1:14" ht="18" customHeight="1" x14ac:dyDescent="0.15">
      <c r="A913" s="832"/>
      <c r="B913" s="110"/>
      <c r="C913" s="424">
        <v>43180</v>
      </c>
      <c r="D913" s="1142" t="s">
        <v>31</v>
      </c>
      <c r="E913" s="108"/>
      <c r="F913" s="22">
        <v>112</v>
      </c>
      <c r="G913" s="53" t="s">
        <v>73</v>
      </c>
      <c r="H913" s="113" t="s">
        <v>2414</v>
      </c>
      <c r="I913" s="749" t="s">
        <v>2401</v>
      </c>
      <c r="J913" s="524"/>
      <c r="K913" s="114">
        <v>49200</v>
      </c>
      <c r="L913" s="18">
        <f t="shared" ref="L913:L921" si="44">IF(C913="","",N913)</f>
        <v>10179855</v>
      </c>
      <c r="M913" s="12">
        <f t="shared" ref="M913:M921" si="45">K913-J913</f>
        <v>49200</v>
      </c>
      <c r="N913" s="12">
        <f t="shared" si="43"/>
        <v>10179855</v>
      </c>
    </row>
    <row r="914" spans="1:14" ht="18" customHeight="1" x14ac:dyDescent="0.15">
      <c r="A914" s="832"/>
      <c r="B914" s="110"/>
      <c r="C914" s="424">
        <v>43180</v>
      </c>
      <c r="D914" s="1142" t="s">
        <v>36</v>
      </c>
      <c r="E914" s="108"/>
      <c r="F914" s="22">
        <v>122</v>
      </c>
      <c r="G914" s="53" t="s">
        <v>73</v>
      </c>
      <c r="H914" s="113" t="s">
        <v>2415</v>
      </c>
      <c r="I914" s="749" t="s">
        <v>354</v>
      </c>
      <c r="J914" s="524"/>
      <c r="K914" s="114">
        <v>10000</v>
      </c>
      <c r="L914" s="18">
        <f t="shared" si="44"/>
        <v>10189855</v>
      </c>
      <c r="M914" s="12">
        <f t="shared" si="45"/>
        <v>10000</v>
      </c>
      <c r="N914" s="12">
        <f t="shared" si="43"/>
        <v>10189855</v>
      </c>
    </row>
    <row r="915" spans="1:14" ht="18" customHeight="1" x14ac:dyDescent="0.15">
      <c r="A915" s="832"/>
      <c r="B915" s="110"/>
      <c r="C915" s="424">
        <v>43180</v>
      </c>
      <c r="D915" s="1142" t="s">
        <v>310</v>
      </c>
      <c r="E915" s="108"/>
      <c r="F915" s="22">
        <v>141</v>
      </c>
      <c r="G915" s="53" t="s">
        <v>73</v>
      </c>
      <c r="H915" s="113" t="s">
        <v>2415</v>
      </c>
      <c r="I915" s="749" t="s">
        <v>354</v>
      </c>
      <c r="J915" s="524"/>
      <c r="K915" s="114">
        <v>10000</v>
      </c>
      <c r="L915" s="18">
        <f t="shared" si="44"/>
        <v>10199855</v>
      </c>
      <c r="M915" s="12">
        <f t="shared" si="45"/>
        <v>10000</v>
      </c>
      <c r="N915" s="12">
        <f t="shared" si="43"/>
        <v>10199855</v>
      </c>
    </row>
    <row r="916" spans="1:14" ht="18" customHeight="1" x14ac:dyDescent="0.15">
      <c r="A916" s="832"/>
      <c r="B916" s="110"/>
      <c r="C916" s="424">
        <v>43180</v>
      </c>
      <c r="D916" s="1142" t="s">
        <v>31</v>
      </c>
      <c r="E916" s="108"/>
      <c r="F916" s="22">
        <v>112</v>
      </c>
      <c r="G916" s="53" t="s">
        <v>73</v>
      </c>
      <c r="H916" s="113" t="s">
        <v>2417</v>
      </c>
      <c r="I916" s="749" t="s">
        <v>2401</v>
      </c>
      <c r="J916" s="524"/>
      <c r="K916" s="114">
        <v>53600</v>
      </c>
      <c r="L916" s="18">
        <f t="shared" si="44"/>
        <v>10253455</v>
      </c>
      <c r="M916" s="12">
        <f t="shared" si="45"/>
        <v>53600</v>
      </c>
      <c r="N916" s="12">
        <f t="shared" si="43"/>
        <v>10253455</v>
      </c>
    </row>
    <row r="917" spans="1:14" ht="18" customHeight="1" x14ac:dyDescent="0.15">
      <c r="A917" s="832"/>
      <c r="B917" s="110"/>
      <c r="C917" s="424">
        <v>43180</v>
      </c>
      <c r="D917" s="1142" t="s">
        <v>36</v>
      </c>
      <c r="E917" s="108"/>
      <c r="F917" s="22">
        <v>122</v>
      </c>
      <c r="G917" s="53" t="s">
        <v>73</v>
      </c>
      <c r="H917" s="113" t="s">
        <v>2416</v>
      </c>
      <c r="I917" s="749" t="s">
        <v>354</v>
      </c>
      <c r="J917" s="524"/>
      <c r="K917" s="114">
        <v>10000</v>
      </c>
      <c r="L917" s="18">
        <f t="shared" si="44"/>
        <v>10263455</v>
      </c>
      <c r="M917" s="12">
        <f t="shared" si="45"/>
        <v>10000</v>
      </c>
      <c r="N917" s="12">
        <f t="shared" si="43"/>
        <v>10263455</v>
      </c>
    </row>
    <row r="918" spans="1:14" ht="18" customHeight="1" x14ac:dyDescent="0.15">
      <c r="A918" s="832"/>
      <c r="B918" s="110"/>
      <c r="C918" s="424">
        <v>43180</v>
      </c>
      <c r="D918" s="1142" t="s">
        <v>310</v>
      </c>
      <c r="E918" s="108"/>
      <c r="F918" s="22">
        <v>141</v>
      </c>
      <c r="G918" s="53" t="s">
        <v>73</v>
      </c>
      <c r="H918" s="113" t="s">
        <v>2416</v>
      </c>
      <c r="I918" s="749" t="s">
        <v>354</v>
      </c>
      <c r="J918" s="524"/>
      <c r="K918" s="114">
        <v>30000</v>
      </c>
      <c r="L918" s="18">
        <f t="shared" si="44"/>
        <v>10293455</v>
      </c>
      <c r="M918" s="12">
        <f t="shared" si="45"/>
        <v>30000</v>
      </c>
      <c r="N918" s="12">
        <f t="shared" si="43"/>
        <v>10293455</v>
      </c>
    </row>
    <row r="919" spans="1:14" ht="18" customHeight="1" x14ac:dyDescent="0.15">
      <c r="A919" s="832"/>
      <c r="B919" s="110"/>
      <c r="C919" s="424">
        <v>43180</v>
      </c>
      <c r="D919" s="1142" t="s">
        <v>31</v>
      </c>
      <c r="E919" s="108"/>
      <c r="F919" s="22">
        <v>112</v>
      </c>
      <c r="G919" s="53" t="s">
        <v>73</v>
      </c>
      <c r="H919" s="113" t="s">
        <v>2431</v>
      </c>
      <c r="I919" s="749" t="s">
        <v>2401</v>
      </c>
      <c r="J919" s="524"/>
      <c r="K919" s="114">
        <v>46000</v>
      </c>
      <c r="L919" s="18">
        <f t="shared" si="44"/>
        <v>10339455</v>
      </c>
      <c r="M919" s="12">
        <f t="shared" si="45"/>
        <v>46000</v>
      </c>
      <c r="N919" s="12">
        <f t="shared" si="43"/>
        <v>10339455</v>
      </c>
    </row>
    <row r="920" spans="1:14" ht="18" customHeight="1" x14ac:dyDescent="0.15">
      <c r="A920" s="832"/>
      <c r="B920" s="110"/>
      <c r="C920" s="424">
        <v>43180</v>
      </c>
      <c r="D920" s="1142" t="s">
        <v>36</v>
      </c>
      <c r="E920" s="108"/>
      <c r="F920" s="22">
        <v>122</v>
      </c>
      <c r="G920" s="53" t="s">
        <v>73</v>
      </c>
      <c r="H920" s="113" t="s">
        <v>2418</v>
      </c>
      <c r="I920" s="749" t="s">
        <v>354</v>
      </c>
      <c r="J920" s="524"/>
      <c r="K920" s="114">
        <v>10000</v>
      </c>
      <c r="L920" s="18">
        <f t="shared" si="44"/>
        <v>10349455</v>
      </c>
      <c r="M920" s="12">
        <f t="shared" si="45"/>
        <v>10000</v>
      </c>
      <c r="N920" s="12">
        <f t="shared" si="43"/>
        <v>10349455</v>
      </c>
    </row>
    <row r="921" spans="1:14" ht="18" customHeight="1" x14ac:dyDescent="0.15">
      <c r="A921" s="832"/>
      <c r="B921" s="110"/>
      <c r="C921" s="424">
        <v>43180</v>
      </c>
      <c r="D921" s="1142" t="s">
        <v>310</v>
      </c>
      <c r="E921" s="108"/>
      <c r="F921" s="22">
        <v>141</v>
      </c>
      <c r="G921" s="53" t="s">
        <v>73</v>
      </c>
      <c r="H921" s="113" t="s">
        <v>2419</v>
      </c>
      <c r="I921" s="749" t="s">
        <v>354</v>
      </c>
      <c r="J921" s="524"/>
      <c r="K921" s="114">
        <v>50000</v>
      </c>
      <c r="L921" s="18">
        <f t="shared" si="44"/>
        <v>10399455</v>
      </c>
      <c r="M921" s="12">
        <f t="shared" si="45"/>
        <v>50000</v>
      </c>
      <c r="N921" s="12">
        <f t="shared" si="43"/>
        <v>10399455</v>
      </c>
    </row>
    <row r="922" spans="1:14" ht="18" customHeight="1" x14ac:dyDescent="0.15">
      <c r="A922" s="832"/>
      <c r="B922" s="110"/>
      <c r="C922" s="424">
        <v>43180</v>
      </c>
      <c r="D922" s="1142" t="s">
        <v>36</v>
      </c>
      <c r="E922" s="108"/>
      <c r="F922" s="22">
        <v>122</v>
      </c>
      <c r="G922" s="53" t="s">
        <v>73</v>
      </c>
      <c r="H922" s="113" t="s">
        <v>2420</v>
      </c>
      <c r="I922" s="749" t="s">
        <v>2401</v>
      </c>
      <c r="J922" s="524"/>
      <c r="K922" s="114">
        <v>10000</v>
      </c>
      <c r="L922" s="18">
        <f t="shared" si="41"/>
        <v>10409455</v>
      </c>
      <c r="M922" s="12">
        <f t="shared" si="42"/>
        <v>10000</v>
      </c>
      <c r="N922" s="12">
        <f t="shared" si="43"/>
        <v>10409455</v>
      </c>
    </row>
    <row r="923" spans="1:14" ht="18" customHeight="1" x14ac:dyDescent="0.15">
      <c r="A923" s="832"/>
      <c r="B923" s="110"/>
      <c r="C923" s="424">
        <v>43180</v>
      </c>
      <c r="D923" s="1142" t="s">
        <v>310</v>
      </c>
      <c r="E923" s="108"/>
      <c r="F923" s="22">
        <v>141</v>
      </c>
      <c r="G923" s="53" t="s">
        <v>73</v>
      </c>
      <c r="H923" s="113" t="s">
        <v>2420</v>
      </c>
      <c r="I923" s="749" t="s">
        <v>354</v>
      </c>
      <c r="J923" s="524"/>
      <c r="K923" s="114">
        <v>10000</v>
      </c>
      <c r="L923" s="18">
        <f t="shared" si="41"/>
        <v>10419455</v>
      </c>
      <c r="M923" s="12">
        <f t="shared" si="42"/>
        <v>10000</v>
      </c>
      <c r="N923" s="12">
        <f t="shared" si="43"/>
        <v>10419455</v>
      </c>
    </row>
    <row r="924" spans="1:14" ht="18" customHeight="1" x14ac:dyDescent="0.15">
      <c r="A924" s="832"/>
      <c r="B924" s="110"/>
      <c r="C924" s="424">
        <v>43180</v>
      </c>
      <c r="D924" s="1142" t="s">
        <v>36</v>
      </c>
      <c r="E924" s="108"/>
      <c r="F924" s="22">
        <v>122</v>
      </c>
      <c r="G924" s="53" t="s">
        <v>73</v>
      </c>
      <c r="H924" s="113" t="s">
        <v>2019</v>
      </c>
      <c r="I924" s="749" t="s">
        <v>2401</v>
      </c>
      <c r="J924" s="524"/>
      <c r="K924" s="114">
        <v>10000</v>
      </c>
      <c r="L924" s="18">
        <f t="shared" si="41"/>
        <v>10429455</v>
      </c>
      <c r="M924" s="12">
        <f t="shared" si="42"/>
        <v>10000</v>
      </c>
      <c r="N924" s="12">
        <f t="shared" si="43"/>
        <v>10429455</v>
      </c>
    </row>
    <row r="925" spans="1:14" ht="18" customHeight="1" x14ac:dyDescent="0.15">
      <c r="A925" s="832"/>
      <c r="B925" s="110"/>
      <c r="C925" s="424">
        <v>43180</v>
      </c>
      <c r="D925" s="1142" t="s">
        <v>310</v>
      </c>
      <c r="E925" s="108"/>
      <c r="F925" s="22">
        <v>141</v>
      </c>
      <c r="G925" s="53" t="s">
        <v>73</v>
      </c>
      <c r="H925" s="113" t="s">
        <v>2019</v>
      </c>
      <c r="I925" s="749" t="s">
        <v>354</v>
      </c>
      <c r="J925" s="524"/>
      <c r="K925" s="114">
        <v>30000</v>
      </c>
      <c r="L925" s="18">
        <f t="shared" si="41"/>
        <v>10459455</v>
      </c>
      <c r="M925" s="12">
        <f t="shared" si="42"/>
        <v>30000</v>
      </c>
      <c r="N925" s="12">
        <f t="shared" si="43"/>
        <v>10459455</v>
      </c>
    </row>
    <row r="926" spans="1:14" ht="18" customHeight="1" x14ac:dyDescent="0.15">
      <c r="A926" s="832"/>
      <c r="B926" s="110"/>
      <c r="C926" s="424">
        <v>43180</v>
      </c>
      <c r="D926" s="1142" t="s">
        <v>36</v>
      </c>
      <c r="E926" s="108"/>
      <c r="F926" s="22">
        <v>122</v>
      </c>
      <c r="G926" s="53" t="s">
        <v>73</v>
      </c>
      <c r="H926" s="113" t="s">
        <v>1653</v>
      </c>
      <c r="I926" s="749" t="s">
        <v>2401</v>
      </c>
      <c r="J926" s="524"/>
      <c r="K926" s="114">
        <v>10000</v>
      </c>
      <c r="L926" s="18">
        <f t="shared" si="41"/>
        <v>10469455</v>
      </c>
      <c r="M926" s="12">
        <f t="shared" si="42"/>
        <v>10000</v>
      </c>
      <c r="N926" s="12">
        <f t="shared" si="43"/>
        <v>10469455</v>
      </c>
    </row>
    <row r="927" spans="1:14" ht="18" customHeight="1" x14ac:dyDescent="0.15">
      <c r="A927" s="832"/>
      <c r="B927" s="110"/>
      <c r="C927" s="424">
        <v>43180</v>
      </c>
      <c r="D927" s="1142" t="s">
        <v>310</v>
      </c>
      <c r="E927" s="108"/>
      <c r="F927" s="22">
        <v>141</v>
      </c>
      <c r="G927" s="53" t="s">
        <v>73</v>
      </c>
      <c r="H927" s="113" t="s">
        <v>1653</v>
      </c>
      <c r="I927" s="749" t="s">
        <v>354</v>
      </c>
      <c r="J927" s="524"/>
      <c r="K927" s="114">
        <v>30000</v>
      </c>
      <c r="L927" s="18">
        <f t="shared" ref="L927:L987" si="46">IF(C927="","",N927)</f>
        <v>10499455</v>
      </c>
      <c r="M927" s="12">
        <f t="shared" ref="M927:M988" si="47">K927-J927</f>
        <v>30000</v>
      </c>
      <c r="N927" s="12">
        <f t="shared" si="43"/>
        <v>10499455</v>
      </c>
    </row>
    <row r="928" spans="1:14" ht="18" customHeight="1" x14ac:dyDescent="0.15">
      <c r="A928" s="832"/>
      <c r="B928" s="110"/>
      <c r="C928" s="424">
        <v>43180</v>
      </c>
      <c r="D928" s="1151" t="s">
        <v>7</v>
      </c>
      <c r="E928" s="108"/>
      <c r="F928" s="22">
        <v>231</v>
      </c>
      <c r="G928" s="23" t="s">
        <v>255</v>
      </c>
      <c r="H928" s="113" t="s">
        <v>170</v>
      </c>
      <c r="I928" s="752"/>
      <c r="J928" s="524">
        <v>108</v>
      </c>
      <c r="K928" s="114"/>
      <c r="L928" s="18">
        <f t="shared" si="46"/>
        <v>10499347</v>
      </c>
      <c r="M928" s="12">
        <f t="shared" si="47"/>
        <v>-108</v>
      </c>
      <c r="N928" s="12">
        <f t="shared" ref="N928:N971" si="48">N927+M928</f>
        <v>10499347</v>
      </c>
    </row>
    <row r="929" spans="1:14" ht="18" customHeight="1" x14ac:dyDescent="0.15">
      <c r="A929" s="832"/>
      <c r="B929" s="110"/>
      <c r="C929" s="424">
        <v>43180</v>
      </c>
      <c r="D929" s="1141" t="s">
        <v>96</v>
      </c>
      <c r="E929" s="714"/>
      <c r="F929" s="22">
        <v>241</v>
      </c>
      <c r="G929" s="23" t="s">
        <v>255</v>
      </c>
      <c r="H929" s="24" t="s">
        <v>1488</v>
      </c>
      <c r="I929" s="752"/>
      <c r="J929" s="524">
        <v>480000</v>
      </c>
      <c r="K929" s="114"/>
      <c r="L929" s="18">
        <f t="shared" si="46"/>
        <v>10019347</v>
      </c>
      <c r="M929" s="12">
        <f t="shared" si="47"/>
        <v>-480000</v>
      </c>
      <c r="N929" s="12">
        <f t="shared" si="48"/>
        <v>10019347</v>
      </c>
    </row>
    <row r="930" spans="1:14" ht="18" customHeight="1" x14ac:dyDescent="0.15">
      <c r="A930" s="832"/>
      <c r="B930" s="110"/>
      <c r="C930" s="424">
        <v>43180</v>
      </c>
      <c r="D930" s="1151" t="s">
        <v>7</v>
      </c>
      <c r="E930" s="108"/>
      <c r="F930" s="22">
        <v>231</v>
      </c>
      <c r="G930" s="23" t="s">
        <v>255</v>
      </c>
      <c r="H930" s="113" t="s">
        <v>170</v>
      </c>
      <c r="I930" s="752"/>
      <c r="J930" s="524">
        <v>108</v>
      </c>
      <c r="K930" s="114"/>
      <c r="L930" s="18">
        <f t="shared" si="46"/>
        <v>10019239</v>
      </c>
      <c r="M930" s="12">
        <f t="shared" si="47"/>
        <v>-108</v>
      </c>
      <c r="N930" s="12">
        <f t="shared" si="48"/>
        <v>10019239</v>
      </c>
    </row>
    <row r="931" spans="1:14" ht="18" customHeight="1" x14ac:dyDescent="0.15">
      <c r="A931" s="832"/>
      <c r="B931" s="110"/>
      <c r="C931" s="424">
        <v>43181</v>
      </c>
      <c r="D931" s="1142" t="s">
        <v>31</v>
      </c>
      <c r="E931" s="108"/>
      <c r="F931" s="22">
        <v>112</v>
      </c>
      <c r="G931" s="53" t="s">
        <v>73</v>
      </c>
      <c r="H931" s="113" t="s">
        <v>2432</v>
      </c>
      <c r="I931" s="752"/>
      <c r="J931" s="524"/>
      <c r="K931" s="114">
        <v>800</v>
      </c>
      <c r="L931" s="18">
        <f t="shared" si="46"/>
        <v>10020039</v>
      </c>
      <c r="M931" s="12">
        <f t="shared" si="47"/>
        <v>800</v>
      </c>
      <c r="N931" s="12">
        <f t="shared" si="48"/>
        <v>10020039</v>
      </c>
    </row>
    <row r="932" spans="1:14" ht="18" customHeight="1" x14ac:dyDescent="0.15">
      <c r="A932" s="832"/>
      <c r="B932" s="110"/>
      <c r="C932" s="424">
        <v>43181</v>
      </c>
      <c r="D932" s="1151" t="s">
        <v>96</v>
      </c>
      <c r="E932" s="714"/>
      <c r="F932" s="22">
        <v>251</v>
      </c>
      <c r="G932" s="53" t="s">
        <v>103</v>
      </c>
      <c r="H932" s="24" t="s">
        <v>2433</v>
      </c>
      <c r="I932" s="749" t="s">
        <v>51</v>
      </c>
      <c r="J932" s="524">
        <v>130000</v>
      </c>
      <c r="K932" s="114"/>
      <c r="L932" s="18">
        <f t="shared" si="46"/>
        <v>9890039</v>
      </c>
      <c r="M932" s="12">
        <f t="shared" si="47"/>
        <v>-130000</v>
      </c>
      <c r="N932" s="12">
        <f t="shared" si="48"/>
        <v>9890039</v>
      </c>
    </row>
    <row r="933" spans="1:14" ht="18" customHeight="1" x14ac:dyDescent="0.15">
      <c r="A933" s="832"/>
      <c r="B933" s="110"/>
      <c r="C933" s="711">
        <v>43185</v>
      </c>
      <c r="D933" s="1142" t="s">
        <v>141</v>
      </c>
      <c r="E933" s="108"/>
      <c r="F933" s="22">
        <v>132</v>
      </c>
      <c r="G933" s="53" t="s">
        <v>99</v>
      </c>
      <c r="H933" s="113" t="s">
        <v>1986</v>
      </c>
      <c r="I933" s="749" t="s">
        <v>2401</v>
      </c>
      <c r="J933" s="524"/>
      <c r="K933" s="114">
        <v>35000</v>
      </c>
      <c r="L933" s="18">
        <f t="shared" si="46"/>
        <v>9925039</v>
      </c>
      <c r="M933" s="12">
        <f t="shared" si="47"/>
        <v>35000</v>
      </c>
      <c r="N933" s="12">
        <f t="shared" si="48"/>
        <v>9925039</v>
      </c>
    </row>
    <row r="934" spans="1:14" ht="18" customHeight="1" x14ac:dyDescent="0.15">
      <c r="A934" s="832"/>
      <c r="B934" s="110"/>
      <c r="C934" s="424">
        <v>43185</v>
      </c>
      <c r="D934" s="1140" t="s">
        <v>2421</v>
      </c>
      <c r="E934" s="722"/>
      <c r="F934" s="15">
        <v>261</v>
      </c>
      <c r="G934" s="112" t="s">
        <v>2450</v>
      </c>
      <c r="H934" s="113" t="s">
        <v>2319</v>
      </c>
      <c r="I934" s="752">
        <v>43549</v>
      </c>
      <c r="J934" s="524">
        <v>1000000</v>
      </c>
      <c r="K934" s="114"/>
      <c r="L934" s="18">
        <f t="shared" si="46"/>
        <v>8925039</v>
      </c>
      <c r="M934" s="12">
        <f t="shared" si="47"/>
        <v>-1000000</v>
      </c>
      <c r="N934" s="12">
        <f t="shared" si="48"/>
        <v>8925039</v>
      </c>
    </row>
    <row r="935" spans="1:14" ht="18" customHeight="1" x14ac:dyDescent="0.15">
      <c r="A935" s="832"/>
      <c r="B935" s="110"/>
      <c r="C935" s="711">
        <v>43186</v>
      </c>
      <c r="D935" s="1158" t="s">
        <v>2576</v>
      </c>
      <c r="E935" s="722"/>
      <c r="F935" s="15">
        <v>212</v>
      </c>
      <c r="G935" s="112" t="s">
        <v>2577</v>
      </c>
      <c r="H935" s="113" t="s">
        <v>2524</v>
      </c>
      <c r="I935" s="752"/>
      <c r="J935" s="524">
        <v>828089</v>
      </c>
      <c r="K935" s="114"/>
      <c r="L935" s="18">
        <f t="shared" si="46"/>
        <v>8096950</v>
      </c>
      <c r="M935" s="12">
        <f t="shared" si="47"/>
        <v>-828089</v>
      </c>
      <c r="N935" s="12">
        <f t="shared" si="48"/>
        <v>8096950</v>
      </c>
    </row>
    <row r="936" spans="1:14" ht="18" customHeight="1" x14ac:dyDescent="0.15">
      <c r="A936" s="832"/>
      <c r="B936" s="110"/>
      <c r="C936" s="424">
        <v>43188</v>
      </c>
      <c r="D936" s="1142" t="s">
        <v>31</v>
      </c>
      <c r="E936" s="108"/>
      <c r="F936" s="22">
        <v>111</v>
      </c>
      <c r="G936" s="112" t="s">
        <v>1798</v>
      </c>
      <c r="H936" s="113" t="s">
        <v>2479</v>
      </c>
      <c r="I936" s="752"/>
      <c r="J936" s="524"/>
      <c r="K936" s="114">
        <v>76800</v>
      </c>
      <c r="L936" s="18">
        <f t="shared" si="46"/>
        <v>8173750</v>
      </c>
      <c r="M936" s="12">
        <f t="shared" si="47"/>
        <v>76800</v>
      </c>
      <c r="N936" s="12">
        <f t="shared" si="48"/>
        <v>8173750</v>
      </c>
    </row>
    <row r="937" spans="1:14" ht="18" customHeight="1" x14ac:dyDescent="0.15">
      <c r="A937" s="832"/>
      <c r="B937" s="110"/>
      <c r="C937" s="424">
        <v>43188</v>
      </c>
      <c r="D937" s="1142" t="s">
        <v>36</v>
      </c>
      <c r="E937" s="108"/>
      <c r="F937" s="22">
        <v>121</v>
      </c>
      <c r="G937" s="112" t="s">
        <v>1798</v>
      </c>
      <c r="H937" s="113" t="s">
        <v>2477</v>
      </c>
      <c r="I937" s="752"/>
      <c r="J937" s="524"/>
      <c r="K937" s="114">
        <v>10000</v>
      </c>
      <c r="L937" s="18">
        <f t="shared" si="46"/>
        <v>8183750</v>
      </c>
      <c r="M937" s="12">
        <f t="shared" si="47"/>
        <v>10000</v>
      </c>
      <c r="N937" s="12">
        <f t="shared" si="48"/>
        <v>8183750</v>
      </c>
    </row>
    <row r="938" spans="1:14" ht="18" customHeight="1" x14ac:dyDescent="0.15">
      <c r="A938" s="832"/>
      <c r="B938" s="110"/>
      <c r="C938" s="424">
        <v>43188</v>
      </c>
      <c r="D938" s="1142" t="s">
        <v>310</v>
      </c>
      <c r="E938" s="108"/>
      <c r="F938" s="22">
        <v>141</v>
      </c>
      <c r="G938" s="112" t="s">
        <v>1798</v>
      </c>
      <c r="H938" s="113" t="s">
        <v>2477</v>
      </c>
      <c r="I938" s="752"/>
      <c r="J938" s="524"/>
      <c r="K938" s="114">
        <v>30000</v>
      </c>
      <c r="L938" s="18">
        <f t="shared" si="46"/>
        <v>8213750</v>
      </c>
      <c r="M938" s="12">
        <f t="shared" si="47"/>
        <v>30000</v>
      </c>
      <c r="N938" s="12">
        <f t="shared" si="48"/>
        <v>8213750</v>
      </c>
    </row>
    <row r="939" spans="1:14" ht="18" customHeight="1" x14ac:dyDescent="0.15">
      <c r="A939" s="832"/>
      <c r="B939" s="110"/>
      <c r="C939" s="424">
        <v>43196</v>
      </c>
      <c r="D939" s="1151" t="s">
        <v>7</v>
      </c>
      <c r="E939" s="108"/>
      <c r="F939" s="22">
        <v>231</v>
      </c>
      <c r="G939" s="23" t="s">
        <v>247</v>
      </c>
      <c r="H939" s="24" t="s">
        <v>304</v>
      </c>
      <c r="I939" s="752"/>
      <c r="J939" s="524">
        <v>432</v>
      </c>
      <c r="K939" s="114"/>
      <c r="L939" s="18">
        <f t="shared" si="46"/>
        <v>8213318</v>
      </c>
      <c r="M939" s="12">
        <f t="shared" si="47"/>
        <v>-432</v>
      </c>
      <c r="N939" s="12">
        <f t="shared" si="48"/>
        <v>8213318</v>
      </c>
    </row>
    <row r="940" spans="1:14" ht="18" customHeight="1" x14ac:dyDescent="0.15">
      <c r="A940" s="832"/>
      <c r="B940" s="110"/>
      <c r="C940" s="424">
        <v>43210</v>
      </c>
      <c r="D940" s="889" t="s">
        <v>2559</v>
      </c>
      <c r="E940" s="724"/>
      <c r="F940" s="111">
        <v>212</v>
      </c>
      <c r="G940" s="23" t="s">
        <v>2577</v>
      </c>
      <c r="H940" s="113" t="s">
        <v>2574</v>
      </c>
      <c r="I940" s="752"/>
      <c r="J940" s="524">
        <v>215000</v>
      </c>
      <c r="K940" s="114"/>
      <c r="L940" s="18">
        <f t="shared" si="46"/>
        <v>7998318</v>
      </c>
      <c r="M940" s="12">
        <f t="shared" si="47"/>
        <v>-215000</v>
      </c>
      <c r="N940" s="12">
        <f t="shared" si="48"/>
        <v>7998318</v>
      </c>
    </row>
    <row r="941" spans="1:14" ht="18" customHeight="1" x14ac:dyDescent="0.15">
      <c r="A941" s="832"/>
      <c r="B941" s="110"/>
      <c r="C941" s="424">
        <v>43217</v>
      </c>
      <c r="D941" s="888" t="s">
        <v>2564</v>
      </c>
      <c r="E941" s="724"/>
      <c r="F941" s="111">
        <v>213</v>
      </c>
      <c r="G941" s="112" t="s">
        <v>2565</v>
      </c>
      <c r="H941" s="113" t="s">
        <v>2574</v>
      </c>
      <c r="I941" s="752"/>
      <c r="J941" s="524"/>
      <c r="K941" s="114">
        <v>20000</v>
      </c>
      <c r="L941" s="18">
        <f t="shared" si="46"/>
        <v>8018318</v>
      </c>
      <c r="M941" s="12">
        <f t="shared" si="47"/>
        <v>20000</v>
      </c>
      <c r="N941" s="12">
        <f t="shared" si="48"/>
        <v>8018318</v>
      </c>
    </row>
    <row r="942" spans="1:14" ht="18" customHeight="1" x14ac:dyDescent="0.15">
      <c r="A942" s="832"/>
      <c r="B942" s="110"/>
      <c r="C942" s="424">
        <v>43217</v>
      </c>
      <c r="D942" s="888" t="s">
        <v>2562</v>
      </c>
      <c r="E942" s="724"/>
      <c r="F942" s="111">
        <v>131</v>
      </c>
      <c r="G942" s="112" t="s">
        <v>2569</v>
      </c>
      <c r="H942" s="113" t="s">
        <v>2572</v>
      </c>
      <c r="I942" s="752"/>
      <c r="J942" s="524"/>
      <c r="K942" s="114">
        <v>20000</v>
      </c>
      <c r="L942" s="18">
        <f t="shared" si="46"/>
        <v>8038318</v>
      </c>
      <c r="M942" s="12">
        <f t="shared" si="47"/>
        <v>20000</v>
      </c>
      <c r="N942" s="12">
        <f t="shared" si="48"/>
        <v>8038318</v>
      </c>
    </row>
    <row r="943" spans="1:14" ht="18" customHeight="1" x14ac:dyDescent="0.15">
      <c r="A943" s="832"/>
      <c r="B943" s="110"/>
      <c r="C943" s="424">
        <v>43221</v>
      </c>
      <c r="D943" s="888" t="s">
        <v>2562</v>
      </c>
      <c r="E943" s="724"/>
      <c r="F943" s="111">
        <v>131</v>
      </c>
      <c r="G943" s="112" t="s">
        <v>2570</v>
      </c>
      <c r="H943" s="113" t="s">
        <v>2572</v>
      </c>
      <c r="I943" s="752"/>
      <c r="J943" s="524"/>
      <c r="K943" s="114">
        <v>40000</v>
      </c>
      <c r="L943" s="18">
        <f t="shared" si="46"/>
        <v>8078318</v>
      </c>
      <c r="M943" s="12">
        <f t="shared" si="47"/>
        <v>40000</v>
      </c>
      <c r="N943" s="12">
        <f t="shared" si="48"/>
        <v>8078318</v>
      </c>
    </row>
    <row r="944" spans="1:14" ht="18" customHeight="1" x14ac:dyDescent="0.15">
      <c r="A944" s="832"/>
      <c r="B944" s="110"/>
      <c r="C944" s="424">
        <v>43221</v>
      </c>
      <c r="D944" s="888" t="s">
        <v>2562</v>
      </c>
      <c r="E944" s="724"/>
      <c r="F944" s="111">
        <v>131</v>
      </c>
      <c r="G944" s="112" t="s">
        <v>2245</v>
      </c>
      <c r="H944" s="113" t="s">
        <v>2572</v>
      </c>
      <c r="I944" s="752"/>
      <c r="J944" s="524"/>
      <c r="K944" s="114">
        <v>20000</v>
      </c>
      <c r="L944" s="18">
        <f t="shared" si="46"/>
        <v>8098318</v>
      </c>
      <c r="M944" s="12">
        <f t="shared" si="47"/>
        <v>20000</v>
      </c>
      <c r="N944" s="12">
        <f t="shared" si="48"/>
        <v>8098318</v>
      </c>
    </row>
    <row r="945" spans="1:14" ht="18" customHeight="1" x14ac:dyDescent="0.15">
      <c r="A945" s="832"/>
      <c r="B945" s="110"/>
      <c r="C945" s="424">
        <v>43222</v>
      </c>
      <c r="D945" s="888" t="s">
        <v>2562</v>
      </c>
      <c r="E945" s="724"/>
      <c r="F945" s="111">
        <v>131</v>
      </c>
      <c r="G945" s="112" t="s">
        <v>2575</v>
      </c>
      <c r="H945" s="113" t="s">
        <v>2572</v>
      </c>
      <c r="I945" s="752"/>
      <c r="J945" s="524"/>
      <c r="K945" s="114">
        <v>30000</v>
      </c>
      <c r="L945" s="18">
        <f t="shared" si="46"/>
        <v>8128318</v>
      </c>
      <c r="M945" s="12">
        <f t="shared" si="47"/>
        <v>30000</v>
      </c>
      <c r="N945" s="12">
        <f t="shared" si="48"/>
        <v>8128318</v>
      </c>
    </row>
    <row r="946" spans="1:14" ht="18" customHeight="1" x14ac:dyDescent="0.15">
      <c r="A946" s="832"/>
      <c r="B946" s="110"/>
      <c r="C946" s="424">
        <v>43229</v>
      </c>
      <c r="D946" s="888" t="s">
        <v>2562</v>
      </c>
      <c r="E946" s="724"/>
      <c r="F946" s="111">
        <v>131</v>
      </c>
      <c r="G946" s="112" t="s">
        <v>28</v>
      </c>
      <c r="H946" s="113" t="s">
        <v>2572</v>
      </c>
      <c r="I946" s="752"/>
      <c r="J946" s="524"/>
      <c r="K946" s="114">
        <v>10000</v>
      </c>
      <c r="L946" s="18">
        <f t="shared" si="46"/>
        <v>8138318</v>
      </c>
      <c r="M946" s="12">
        <f t="shared" si="47"/>
        <v>10000</v>
      </c>
      <c r="N946" s="12">
        <f t="shared" si="48"/>
        <v>8138318</v>
      </c>
    </row>
    <row r="947" spans="1:14" ht="18" customHeight="1" x14ac:dyDescent="0.15">
      <c r="A947" s="832"/>
      <c r="B947" s="110"/>
      <c r="C947" s="424">
        <v>43230</v>
      </c>
      <c r="D947" s="888" t="s">
        <v>2562</v>
      </c>
      <c r="E947" s="724"/>
      <c r="F947" s="111">
        <v>131</v>
      </c>
      <c r="G947" s="112" t="s">
        <v>2590</v>
      </c>
      <c r="H947" s="113" t="s">
        <v>2572</v>
      </c>
      <c r="I947" s="752"/>
      <c r="J947" s="524"/>
      <c r="K947" s="114">
        <v>20000</v>
      </c>
      <c r="L947" s="18">
        <f t="shared" si="46"/>
        <v>8158318</v>
      </c>
      <c r="M947" s="12">
        <f t="shared" si="47"/>
        <v>20000</v>
      </c>
      <c r="N947" s="12">
        <f t="shared" si="48"/>
        <v>8158318</v>
      </c>
    </row>
    <row r="948" spans="1:14" ht="18" customHeight="1" x14ac:dyDescent="0.15">
      <c r="A948" s="832"/>
      <c r="B948" s="110"/>
      <c r="C948" s="424">
        <v>43241</v>
      </c>
      <c r="D948" s="888" t="s">
        <v>2562</v>
      </c>
      <c r="E948" s="724"/>
      <c r="F948" s="111">
        <v>131</v>
      </c>
      <c r="G948" s="112" t="s">
        <v>73</v>
      </c>
      <c r="H948" s="113" t="s">
        <v>2572</v>
      </c>
      <c r="I948" s="752"/>
      <c r="J948" s="524"/>
      <c r="K948" s="114">
        <v>40000</v>
      </c>
      <c r="L948" s="18">
        <f t="shared" si="46"/>
        <v>8198318</v>
      </c>
      <c r="M948" s="12">
        <f t="shared" si="47"/>
        <v>40000</v>
      </c>
      <c r="N948" s="12">
        <f t="shared" si="48"/>
        <v>8198318</v>
      </c>
    </row>
    <row r="949" spans="1:14" ht="18" customHeight="1" x14ac:dyDescent="0.15">
      <c r="A949" s="832"/>
      <c r="B949" s="110"/>
      <c r="C949" s="424">
        <v>43250</v>
      </c>
      <c r="D949" s="888" t="s">
        <v>2591</v>
      </c>
      <c r="E949" s="724"/>
      <c r="F949" s="111">
        <v>132</v>
      </c>
      <c r="G949" s="112" t="s">
        <v>103</v>
      </c>
      <c r="H949" s="113" t="s">
        <v>2592</v>
      </c>
      <c r="I949" s="752" t="s">
        <v>2539</v>
      </c>
      <c r="J949" s="524"/>
      <c r="K949" s="114">
        <v>40000</v>
      </c>
      <c r="L949" s="18">
        <f t="shared" si="46"/>
        <v>8238318</v>
      </c>
      <c r="M949" s="12">
        <f t="shared" si="47"/>
        <v>40000</v>
      </c>
      <c r="N949" s="12">
        <f t="shared" si="48"/>
        <v>8238318</v>
      </c>
    </row>
    <row r="950" spans="1:14" ht="18" customHeight="1" x14ac:dyDescent="0.15">
      <c r="A950" s="832">
        <v>51</v>
      </c>
      <c r="B950" s="110"/>
      <c r="C950" s="424">
        <v>43252</v>
      </c>
      <c r="D950" s="888" t="s">
        <v>2593</v>
      </c>
      <c r="E950" s="724"/>
      <c r="F950" s="111">
        <v>111</v>
      </c>
      <c r="G950" s="112" t="s">
        <v>321</v>
      </c>
      <c r="H950" s="113" t="s">
        <v>2596</v>
      </c>
      <c r="I950" s="752"/>
      <c r="J950" s="524"/>
      <c r="K950" s="114">
        <v>5200</v>
      </c>
      <c r="L950" s="18">
        <f t="shared" si="46"/>
        <v>8243518</v>
      </c>
      <c r="M950" s="12">
        <f t="shared" si="47"/>
        <v>5200</v>
      </c>
      <c r="N950" s="12">
        <f t="shared" si="48"/>
        <v>8243518</v>
      </c>
    </row>
    <row r="951" spans="1:14" ht="18" customHeight="1" x14ac:dyDescent="0.15">
      <c r="A951" s="832"/>
      <c r="B951" s="110"/>
      <c r="C951" s="424">
        <v>43252</v>
      </c>
      <c r="D951" s="888" t="s">
        <v>2594</v>
      </c>
      <c r="E951" s="724"/>
      <c r="F951" s="111">
        <v>121</v>
      </c>
      <c r="G951" s="112" t="s">
        <v>321</v>
      </c>
      <c r="H951" s="113" t="s">
        <v>2596</v>
      </c>
      <c r="I951" s="752"/>
      <c r="J951" s="524"/>
      <c r="K951" s="114">
        <v>10000</v>
      </c>
      <c r="L951" s="18">
        <f t="shared" si="46"/>
        <v>8253518</v>
      </c>
      <c r="M951" s="12">
        <f t="shared" si="47"/>
        <v>10000</v>
      </c>
      <c r="N951" s="12">
        <f t="shared" si="48"/>
        <v>8253518</v>
      </c>
    </row>
    <row r="952" spans="1:14" ht="18" customHeight="1" x14ac:dyDescent="0.15">
      <c r="A952" s="832"/>
      <c r="B952" s="110"/>
      <c r="C952" s="424">
        <v>43252</v>
      </c>
      <c r="D952" s="888" t="s">
        <v>2595</v>
      </c>
      <c r="E952" s="724"/>
      <c r="F952" s="111">
        <v>141</v>
      </c>
      <c r="G952" s="112" t="s">
        <v>321</v>
      </c>
      <c r="H952" s="113" t="s">
        <v>2596</v>
      </c>
      <c r="I952" s="752"/>
      <c r="J952" s="524"/>
      <c r="K952" s="114">
        <v>50000</v>
      </c>
      <c r="L952" s="18">
        <f t="shared" si="46"/>
        <v>8303518</v>
      </c>
      <c r="M952" s="12">
        <f t="shared" si="47"/>
        <v>50000</v>
      </c>
      <c r="N952" s="12">
        <f t="shared" si="48"/>
        <v>8303518</v>
      </c>
    </row>
    <row r="953" spans="1:14" ht="18" customHeight="1" x14ac:dyDescent="0.15">
      <c r="A953" s="832"/>
      <c r="B953" s="110"/>
      <c r="C953" s="711">
        <v>43255</v>
      </c>
      <c r="D953" s="888" t="s">
        <v>2562</v>
      </c>
      <c r="E953" s="724"/>
      <c r="F953" s="111">
        <v>131</v>
      </c>
      <c r="G953" s="112" t="s">
        <v>226</v>
      </c>
      <c r="H953" s="113" t="s">
        <v>2572</v>
      </c>
      <c r="I953" s="752"/>
      <c r="J953" s="524"/>
      <c r="K953" s="114">
        <v>20000</v>
      </c>
      <c r="L953" s="18">
        <f t="shared" si="46"/>
        <v>8323518</v>
      </c>
      <c r="M953" s="12">
        <f t="shared" si="47"/>
        <v>20000</v>
      </c>
      <c r="N953" s="12">
        <f t="shared" si="48"/>
        <v>8323518</v>
      </c>
    </row>
    <row r="954" spans="1:14" ht="18" customHeight="1" x14ac:dyDescent="0.15">
      <c r="A954" s="832"/>
      <c r="B954" s="110"/>
      <c r="C954" s="424">
        <v>43256</v>
      </c>
      <c r="D954" s="888" t="s">
        <v>2562</v>
      </c>
      <c r="E954" s="724"/>
      <c r="F954" s="111">
        <v>131</v>
      </c>
      <c r="G954" s="112" t="s">
        <v>125</v>
      </c>
      <c r="H954" s="113" t="s">
        <v>2572</v>
      </c>
      <c r="I954" s="752"/>
      <c r="J954" s="524"/>
      <c r="K954" s="114">
        <v>35000</v>
      </c>
      <c r="L954" s="18">
        <f t="shared" si="46"/>
        <v>8358518</v>
      </c>
      <c r="M954" s="12">
        <f t="shared" si="47"/>
        <v>35000</v>
      </c>
      <c r="N954" s="12">
        <f t="shared" si="48"/>
        <v>8358518</v>
      </c>
    </row>
    <row r="955" spans="1:14" ht="18" customHeight="1" x14ac:dyDescent="0.15">
      <c r="A955" s="832"/>
      <c r="B955" s="110"/>
      <c r="C955" s="424">
        <v>43276</v>
      </c>
      <c r="D955" s="888" t="s">
        <v>2597</v>
      </c>
      <c r="E955" s="724"/>
      <c r="F955" s="111">
        <v>262</v>
      </c>
      <c r="G955" s="112" t="s">
        <v>2598</v>
      </c>
      <c r="H955" s="113"/>
      <c r="I955" s="752"/>
      <c r="J955" s="524"/>
      <c r="K955" s="114">
        <v>1000000</v>
      </c>
      <c r="L955" s="18">
        <f t="shared" si="46"/>
        <v>9358518</v>
      </c>
      <c r="M955" s="12">
        <f t="shared" si="47"/>
        <v>1000000</v>
      </c>
      <c r="N955" s="12">
        <f t="shared" si="48"/>
        <v>9358518</v>
      </c>
    </row>
    <row r="956" spans="1:14" ht="18" customHeight="1" x14ac:dyDescent="0.15">
      <c r="A956" s="832"/>
      <c r="B956" s="110"/>
      <c r="C956" s="424">
        <v>43280</v>
      </c>
      <c r="D956" s="888" t="s">
        <v>2562</v>
      </c>
      <c r="E956" s="724"/>
      <c r="F956" s="111">
        <v>131</v>
      </c>
      <c r="G956" s="112" t="s">
        <v>162</v>
      </c>
      <c r="H956" s="113" t="s">
        <v>2572</v>
      </c>
      <c r="I956" s="752"/>
      <c r="J956" s="524"/>
      <c r="K956" s="114">
        <v>20000</v>
      </c>
      <c r="L956" s="18">
        <f t="shared" si="46"/>
        <v>9378518</v>
      </c>
      <c r="M956" s="12">
        <f t="shared" si="47"/>
        <v>20000</v>
      </c>
      <c r="N956" s="12">
        <f t="shared" si="48"/>
        <v>9378518</v>
      </c>
    </row>
    <row r="957" spans="1:14" ht="18" customHeight="1" x14ac:dyDescent="0.15">
      <c r="A957" s="832">
        <v>19</v>
      </c>
      <c r="B957" s="110"/>
      <c r="C957" s="424">
        <v>43287</v>
      </c>
      <c r="D957" s="888" t="s">
        <v>2599</v>
      </c>
      <c r="E957" s="724"/>
      <c r="F957" s="111">
        <v>111</v>
      </c>
      <c r="G957" s="112" t="s">
        <v>456</v>
      </c>
      <c r="H957" s="113" t="s">
        <v>2601</v>
      </c>
      <c r="I957" s="752"/>
      <c r="J957" s="524"/>
      <c r="K957" s="114">
        <v>63400</v>
      </c>
      <c r="L957" s="18">
        <f t="shared" si="46"/>
        <v>9441918</v>
      </c>
      <c r="M957" s="12">
        <f t="shared" si="47"/>
        <v>63400</v>
      </c>
      <c r="N957" s="12">
        <f t="shared" si="48"/>
        <v>9441918</v>
      </c>
    </row>
    <row r="958" spans="1:14" ht="18" customHeight="1" x14ac:dyDescent="0.15">
      <c r="A958" s="832"/>
      <c r="B958" s="110"/>
      <c r="C958" s="424">
        <v>43287</v>
      </c>
      <c r="D958" s="888" t="s">
        <v>2600</v>
      </c>
      <c r="E958" s="724"/>
      <c r="F958" s="111">
        <v>121</v>
      </c>
      <c r="G958" s="112" t="s">
        <v>456</v>
      </c>
      <c r="H958" s="113" t="s">
        <v>2601</v>
      </c>
      <c r="I958" s="752"/>
      <c r="J958" s="524"/>
      <c r="K958" s="114">
        <v>10000</v>
      </c>
      <c r="L958" s="18">
        <f t="shared" si="46"/>
        <v>9451918</v>
      </c>
      <c r="M958" s="12">
        <f t="shared" si="47"/>
        <v>10000</v>
      </c>
      <c r="N958" s="12">
        <f t="shared" si="48"/>
        <v>9451918</v>
      </c>
    </row>
    <row r="959" spans="1:14" ht="18" customHeight="1" x14ac:dyDescent="0.15">
      <c r="A959" s="832"/>
      <c r="B959" s="110"/>
      <c r="C959" s="424">
        <v>43287</v>
      </c>
      <c r="D959" s="888" t="s">
        <v>2595</v>
      </c>
      <c r="E959" s="724"/>
      <c r="F959" s="111">
        <v>141</v>
      </c>
      <c r="G959" s="112" t="s">
        <v>456</v>
      </c>
      <c r="H959" s="113" t="s">
        <v>2601</v>
      </c>
      <c r="I959" s="752"/>
      <c r="J959" s="524"/>
      <c r="K959" s="114">
        <v>30000</v>
      </c>
      <c r="L959" s="18">
        <f t="shared" si="46"/>
        <v>9481918</v>
      </c>
      <c r="M959" s="12">
        <f t="shared" si="47"/>
        <v>30000</v>
      </c>
      <c r="N959" s="12">
        <f t="shared" si="48"/>
        <v>9481918</v>
      </c>
    </row>
    <row r="960" spans="1:14" ht="18" customHeight="1" x14ac:dyDescent="0.15">
      <c r="A960" s="832"/>
      <c r="B960" s="110"/>
      <c r="C960" s="424">
        <v>43290</v>
      </c>
      <c r="D960" s="888" t="s">
        <v>2562</v>
      </c>
      <c r="E960" s="724"/>
      <c r="F960" s="111">
        <v>131</v>
      </c>
      <c r="G960" s="112" t="s">
        <v>64</v>
      </c>
      <c r="H960" s="113" t="s">
        <v>2572</v>
      </c>
      <c r="I960" s="752"/>
      <c r="J960" s="524"/>
      <c r="K960" s="114">
        <v>140000</v>
      </c>
      <c r="L960" s="18">
        <f t="shared" si="46"/>
        <v>9621918</v>
      </c>
      <c r="M960" s="12">
        <f t="shared" si="47"/>
        <v>140000</v>
      </c>
      <c r="N960" s="12">
        <f t="shared" si="48"/>
        <v>9621918</v>
      </c>
    </row>
    <row r="961" spans="1:14" ht="18" customHeight="1" x14ac:dyDescent="0.15">
      <c r="A961" s="832">
        <v>35</v>
      </c>
      <c r="B961" s="110"/>
      <c r="C961" s="424">
        <v>43291</v>
      </c>
      <c r="D961" s="888" t="s">
        <v>2602</v>
      </c>
      <c r="E961" s="724"/>
      <c r="F961" s="111">
        <v>111</v>
      </c>
      <c r="G961" s="112" t="s">
        <v>409</v>
      </c>
      <c r="H961" s="113" t="s">
        <v>2604</v>
      </c>
      <c r="I961" s="752"/>
      <c r="J961" s="524"/>
      <c r="K961" s="114">
        <v>1800</v>
      </c>
      <c r="L961" s="18">
        <f t="shared" si="46"/>
        <v>9623718</v>
      </c>
      <c r="M961" s="12">
        <f t="shared" si="47"/>
        <v>1800</v>
      </c>
      <c r="N961" s="12">
        <f t="shared" si="48"/>
        <v>9623718</v>
      </c>
    </row>
    <row r="962" spans="1:14" ht="18" customHeight="1" x14ac:dyDescent="0.15">
      <c r="A962" s="832"/>
      <c r="B962" s="110"/>
      <c r="C962" s="424">
        <v>43291</v>
      </c>
      <c r="D962" s="888" t="s">
        <v>2603</v>
      </c>
      <c r="E962" s="724"/>
      <c r="F962" s="111">
        <v>121</v>
      </c>
      <c r="G962" s="112" t="s">
        <v>409</v>
      </c>
      <c r="H962" s="113" t="s">
        <v>2604</v>
      </c>
      <c r="I962" s="752"/>
      <c r="J962" s="524"/>
      <c r="K962" s="114">
        <v>10000</v>
      </c>
      <c r="L962" s="18">
        <f t="shared" si="46"/>
        <v>9633718</v>
      </c>
      <c r="M962" s="12">
        <f t="shared" si="47"/>
        <v>10000</v>
      </c>
      <c r="N962" s="12">
        <f t="shared" si="48"/>
        <v>9633718</v>
      </c>
    </row>
    <row r="963" spans="1:14" ht="18" customHeight="1" x14ac:dyDescent="0.15">
      <c r="A963" s="832"/>
      <c r="B963" s="110"/>
      <c r="C963" s="424">
        <v>43291</v>
      </c>
      <c r="D963" s="888" t="s">
        <v>2595</v>
      </c>
      <c r="E963" s="724"/>
      <c r="F963" s="111">
        <v>141</v>
      </c>
      <c r="G963" s="112" t="s">
        <v>409</v>
      </c>
      <c r="H963" s="113" t="s">
        <v>2604</v>
      </c>
      <c r="I963" s="752"/>
      <c r="J963" s="524"/>
      <c r="K963" s="114">
        <v>10000</v>
      </c>
      <c r="L963" s="18">
        <f t="shared" si="46"/>
        <v>9643718</v>
      </c>
      <c r="M963" s="12">
        <f t="shared" si="47"/>
        <v>10000</v>
      </c>
      <c r="N963" s="12">
        <f t="shared" si="48"/>
        <v>9643718</v>
      </c>
    </row>
    <row r="964" spans="1:14" ht="18" customHeight="1" x14ac:dyDescent="0.15">
      <c r="A964" s="832"/>
      <c r="B964" s="110"/>
      <c r="C964" s="424">
        <v>43308</v>
      </c>
      <c r="D964" s="888" t="s">
        <v>2562</v>
      </c>
      <c r="E964" s="724"/>
      <c r="F964" s="111">
        <v>131</v>
      </c>
      <c r="G964" s="112" t="s">
        <v>99</v>
      </c>
      <c r="H964" s="113" t="s">
        <v>2572</v>
      </c>
      <c r="I964" s="752"/>
      <c r="J964" s="524"/>
      <c r="K964" s="114">
        <v>35000</v>
      </c>
      <c r="L964" s="18">
        <f t="shared" si="46"/>
        <v>9678718</v>
      </c>
      <c r="M964" s="12">
        <f t="shared" si="47"/>
        <v>35000</v>
      </c>
      <c r="N964" s="12">
        <f t="shared" si="48"/>
        <v>9678718</v>
      </c>
    </row>
    <row r="965" spans="1:14" ht="18" customHeight="1" x14ac:dyDescent="0.15">
      <c r="A965" s="832"/>
      <c r="B965" s="110"/>
      <c r="C965" s="424">
        <v>43332</v>
      </c>
      <c r="D965" s="888" t="s">
        <v>2605</v>
      </c>
      <c r="E965" s="724"/>
      <c r="F965" s="111">
        <v>161</v>
      </c>
      <c r="G965" s="112"/>
      <c r="H965" s="113" t="s">
        <v>17</v>
      </c>
      <c r="I965" s="752"/>
      <c r="J965" s="524"/>
      <c r="K965" s="114">
        <v>44</v>
      </c>
      <c r="L965" s="18">
        <f t="shared" si="46"/>
        <v>9678762</v>
      </c>
      <c r="M965" s="12">
        <f t="shared" si="47"/>
        <v>44</v>
      </c>
      <c r="N965" s="12">
        <f t="shared" si="48"/>
        <v>9678762</v>
      </c>
    </row>
    <row r="966" spans="1:14" ht="18" customHeight="1" x14ac:dyDescent="0.15">
      <c r="A966" s="832">
        <v>72</v>
      </c>
      <c r="B966" s="110"/>
      <c r="C966" s="424">
        <v>43370</v>
      </c>
      <c r="D966" s="888" t="s">
        <v>2606</v>
      </c>
      <c r="E966" s="724"/>
      <c r="F966" s="111">
        <v>141</v>
      </c>
      <c r="G966" s="112" t="s">
        <v>142</v>
      </c>
      <c r="H966" s="113" t="s">
        <v>2607</v>
      </c>
      <c r="I966" s="752" t="s">
        <v>2608</v>
      </c>
      <c r="J966" s="524"/>
      <c r="K966" s="114">
        <v>30000</v>
      </c>
      <c r="L966" s="18">
        <f t="shared" si="46"/>
        <v>9708762</v>
      </c>
      <c r="M966" s="12">
        <f t="shared" si="47"/>
        <v>30000</v>
      </c>
      <c r="N966" s="12">
        <f t="shared" si="48"/>
        <v>9708762</v>
      </c>
    </row>
    <row r="967" spans="1:14" ht="18" customHeight="1" x14ac:dyDescent="0.15">
      <c r="A967" s="832"/>
      <c r="B967" s="110"/>
      <c r="C967" s="424">
        <v>43382</v>
      </c>
      <c r="D967" s="888" t="s">
        <v>2562</v>
      </c>
      <c r="E967" s="724"/>
      <c r="F967" s="111">
        <v>131</v>
      </c>
      <c r="G967" s="112" t="s">
        <v>2609</v>
      </c>
      <c r="H967" s="113" t="s">
        <v>2572</v>
      </c>
      <c r="I967" s="752"/>
      <c r="J967" s="524"/>
      <c r="K967" s="114">
        <v>5000</v>
      </c>
      <c r="L967" s="18">
        <f t="shared" si="46"/>
        <v>9713762</v>
      </c>
      <c r="M967" s="12">
        <f t="shared" si="47"/>
        <v>5000</v>
      </c>
      <c r="N967" s="12">
        <f t="shared" si="48"/>
        <v>9713762</v>
      </c>
    </row>
    <row r="968" spans="1:14" ht="18" customHeight="1" x14ac:dyDescent="0.15">
      <c r="A968" s="832"/>
      <c r="B968" s="110"/>
      <c r="C968" s="424">
        <v>43388</v>
      </c>
      <c r="D968" s="888" t="s">
        <v>2610</v>
      </c>
      <c r="E968" s="724"/>
      <c r="F968" s="111">
        <v>111</v>
      </c>
      <c r="G968" s="112" t="s">
        <v>993</v>
      </c>
      <c r="H968" s="113" t="s">
        <v>2685</v>
      </c>
      <c r="I968" s="752"/>
      <c r="J968" s="524"/>
      <c r="K968" s="114">
        <v>39200</v>
      </c>
      <c r="L968" s="18">
        <f t="shared" si="46"/>
        <v>9752962</v>
      </c>
      <c r="M968" s="12">
        <f t="shared" si="47"/>
        <v>39200</v>
      </c>
      <c r="N968" s="12">
        <f t="shared" si="48"/>
        <v>9752962</v>
      </c>
    </row>
    <row r="969" spans="1:14" ht="18" customHeight="1" x14ac:dyDescent="0.15">
      <c r="A969" s="832">
        <v>37</v>
      </c>
      <c r="B969" s="110"/>
      <c r="C969" s="424">
        <v>43391</v>
      </c>
      <c r="D969" s="888" t="s">
        <v>2611</v>
      </c>
      <c r="E969" s="724"/>
      <c r="F969" s="111">
        <v>111</v>
      </c>
      <c r="G969" s="112" t="s">
        <v>142</v>
      </c>
      <c r="H969" s="113" t="s">
        <v>2614</v>
      </c>
      <c r="I969" s="752"/>
      <c r="J969" s="524"/>
      <c r="K969" s="114">
        <v>7600</v>
      </c>
      <c r="L969" s="18">
        <f t="shared" si="46"/>
        <v>9760562</v>
      </c>
      <c r="M969" s="12">
        <f t="shared" si="47"/>
        <v>7600</v>
      </c>
      <c r="N969" s="12">
        <f t="shared" si="48"/>
        <v>9760562</v>
      </c>
    </row>
    <row r="970" spans="1:14" ht="18" customHeight="1" x14ac:dyDescent="0.15">
      <c r="A970" s="832"/>
      <c r="B970" s="110"/>
      <c r="C970" s="424">
        <v>43391</v>
      </c>
      <c r="D970" s="888" t="s">
        <v>2612</v>
      </c>
      <c r="E970" s="724"/>
      <c r="F970" s="111">
        <v>121</v>
      </c>
      <c r="G970" s="112" t="s">
        <v>142</v>
      </c>
      <c r="H970" s="113" t="s">
        <v>2614</v>
      </c>
      <c r="I970" s="752"/>
      <c r="J970" s="524"/>
      <c r="K970" s="114">
        <v>10000</v>
      </c>
      <c r="L970" s="18">
        <f t="shared" si="46"/>
        <v>9770562</v>
      </c>
      <c r="M970" s="12">
        <f t="shared" si="47"/>
        <v>10000</v>
      </c>
      <c r="N970" s="12">
        <f t="shared" si="48"/>
        <v>9770562</v>
      </c>
    </row>
    <row r="971" spans="1:14" ht="18" customHeight="1" x14ac:dyDescent="0.15">
      <c r="A971" s="832"/>
      <c r="B971" s="110"/>
      <c r="C971" s="424">
        <v>43391</v>
      </c>
      <c r="D971" s="888" t="s">
        <v>2613</v>
      </c>
      <c r="E971" s="724"/>
      <c r="F971" s="111">
        <v>141</v>
      </c>
      <c r="G971" s="112" t="s">
        <v>142</v>
      </c>
      <c r="H971" s="113" t="s">
        <v>2614</v>
      </c>
      <c r="I971" s="752"/>
      <c r="J971" s="524"/>
      <c r="K971" s="114">
        <v>10000</v>
      </c>
      <c r="L971" s="18">
        <f t="shared" si="46"/>
        <v>9780562</v>
      </c>
      <c r="M971" s="12">
        <f t="shared" si="47"/>
        <v>10000</v>
      </c>
      <c r="N971" s="12">
        <f t="shared" si="48"/>
        <v>9780562</v>
      </c>
    </row>
    <row r="972" spans="1:14" ht="18" customHeight="1" x14ac:dyDescent="0.15">
      <c r="A972" s="832"/>
      <c r="B972" s="110"/>
      <c r="C972" s="424">
        <v>43406</v>
      </c>
      <c r="D972" s="889" t="s">
        <v>2616</v>
      </c>
      <c r="E972" s="724"/>
      <c r="F972" s="111">
        <v>212</v>
      </c>
      <c r="G972" s="112" t="s">
        <v>2563</v>
      </c>
      <c r="H972" s="113" t="s">
        <v>2524</v>
      </c>
      <c r="I972" s="752"/>
      <c r="J972" s="524">
        <v>1107119</v>
      </c>
      <c r="K972" s="114"/>
      <c r="L972" s="18">
        <f t="shared" si="46"/>
        <v>8673443</v>
      </c>
      <c r="M972" s="12">
        <f t="shared" si="47"/>
        <v>-1107119</v>
      </c>
      <c r="N972" s="12">
        <f t="shared" ref="N972:N1030" si="49">N971+M972</f>
        <v>8673443</v>
      </c>
    </row>
    <row r="973" spans="1:14" ht="18" customHeight="1" x14ac:dyDescent="0.15">
      <c r="A973" s="832"/>
      <c r="B973" s="110"/>
      <c r="C973" s="424">
        <v>43406</v>
      </c>
      <c r="D973" s="888" t="s">
        <v>2564</v>
      </c>
      <c r="E973" s="724"/>
      <c r="F973" s="111">
        <v>213</v>
      </c>
      <c r="G973" s="112" t="s">
        <v>2565</v>
      </c>
      <c r="H973" s="113" t="s">
        <v>2720</v>
      </c>
      <c r="I973" s="752"/>
      <c r="J973" s="524"/>
      <c r="K973" s="114">
        <v>746000</v>
      </c>
      <c r="L973" s="18">
        <f t="shared" si="46"/>
        <v>9419443</v>
      </c>
      <c r="M973" s="12">
        <f t="shared" si="47"/>
        <v>746000</v>
      </c>
      <c r="N973" s="12">
        <f t="shared" si="49"/>
        <v>9419443</v>
      </c>
    </row>
    <row r="974" spans="1:14" ht="18" customHeight="1" x14ac:dyDescent="0.15">
      <c r="A974" s="832"/>
      <c r="B974" s="110"/>
      <c r="C974" s="424">
        <v>43409</v>
      </c>
      <c r="D974" s="888" t="s">
        <v>2597</v>
      </c>
      <c r="E974" s="724"/>
      <c r="F974" s="111">
        <v>262</v>
      </c>
      <c r="G974" s="112" t="s">
        <v>2598</v>
      </c>
      <c r="H974" s="113"/>
      <c r="I974" s="752"/>
      <c r="J974" s="524"/>
      <c r="K974" s="114">
        <v>1000000</v>
      </c>
      <c r="L974" s="18">
        <f t="shared" si="46"/>
        <v>10419443</v>
      </c>
      <c r="M974" s="12">
        <f t="shared" si="47"/>
        <v>1000000</v>
      </c>
      <c r="N974" s="12">
        <f t="shared" si="49"/>
        <v>10419443</v>
      </c>
    </row>
    <row r="975" spans="1:14" ht="18" customHeight="1" x14ac:dyDescent="0.15">
      <c r="A975" s="832">
        <v>23</v>
      </c>
      <c r="B975" s="110"/>
      <c r="C975" s="424">
        <v>43423</v>
      </c>
      <c r="D975" s="888" t="s">
        <v>2617</v>
      </c>
      <c r="E975" s="724"/>
      <c r="F975" s="111">
        <v>111</v>
      </c>
      <c r="G975" s="112" t="s">
        <v>446</v>
      </c>
      <c r="H975" s="113" t="s">
        <v>2619</v>
      </c>
      <c r="I975" s="752"/>
      <c r="J975" s="524"/>
      <c r="K975" s="114">
        <v>76800</v>
      </c>
      <c r="L975" s="18">
        <f t="shared" si="46"/>
        <v>10496243</v>
      </c>
      <c r="M975" s="12">
        <f t="shared" si="47"/>
        <v>76800</v>
      </c>
      <c r="N975" s="12">
        <f t="shared" si="49"/>
        <v>10496243</v>
      </c>
    </row>
    <row r="976" spans="1:14" ht="18" customHeight="1" x14ac:dyDescent="0.15">
      <c r="A976" s="832"/>
      <c r="B976" s="110"/>
      <c r="C976" s="424">
        <v>43423</v>
      </c>
      <c r="D976" s="888" t="s">
        <v>2594</v>
      </c>
      <c r="E976" s="724"/>
      <c r="F976" s="111">
        <v>121</v>
      </c>
      <c r="G976" s="112" t="s">
        <v>446</v>
      </c>
      <c r="H976" s="113" t="s">
        <v>2619</v>
      </c>
      <c r="I976" s="752"/>
      <c r="J976" s="524"/>
      <c r="K976" s="114">
        <v>10000</v>
      </c>
      <c r="L976" s="18">
        <f t="shared" si="46"/>
        <v>10506243</v>
      </c>
      <c r="M976" s="12">
        <f t="shared" si="47"/>
        <v>10000</v>
      </c>
      <c r="N976" s="12">
        <f t="shared" si="49"/>
        <v>10506243</v>
      </c>
    </row>
    <row r="977" spans="1:14" ht="18" customHeight="1" x14ac:dyDescent="0.15">
      <c r="A977" s="832"/>
      <c r="B977" s="110"/>
      <c r="C977" s="424">
        <v>43423</v>
      </c>
      <c r="D977" s="888" t="s">
        <v>2618</v>
      </c>
      <c r="E977" s="724"/>
      <c r="F977" s="111">
        <v>141</v>
      </c>
      <c r="G977" s="112" t="s">
        <v>446</v>
      </c>
      <c r="H977" s="113" t="s">
        <v>2619</v>
      </c>
      <c r="I977" s="752"/>
      <c r="J977" s="524"/>
      <c r="K977" s="114">
        <v>30000</v>
      </c>
      <c r="L977" s="18">
        <f t="shared" si="46"/>
        <v>10536243</v>
      </c>
      <c r="M977" s="12">
        <f t="shared" si="47"/>
        <v>30000</v>
      </c>
      <c r="N977" s="12">
        <f t="shared" si="49"/>
        <v>10536243</v>
      </c>
    </row>
    <row r="978" spans="1:14" ht="18" customHeight="1" x14ac:dyDescent="0.15">
      <c r="A978" s="832"/>
      <c r="B978" s="110"/>
      <c r="C978" s="424">
        <v>43434</v>
      </c>
      <c r="D978" s="888" t="s">
        <v>2562</v>
      </c>
      <c r="E978" s="724"/>
      <c r="F978" s="111">
        <v>131</v>
      </c>
      <c r="G978" s="112" t="s">
        <v>89</v>
      </c>
      <c r="H978" s="113" t="s">
        <v>2572</v>
      </c>
      <c r="I978" s="752"/>
      <c r="J978" s="524"/>
      <c r="K978" s="114">
        <v>150000</v>
      </c>
      <c r="L978" s="18">
        <f t="shared" si="46"/>
        <v>10686243</v>
      </c>
      <c r="M978" s="12">
        <f t="shared" si="47"/>
        <v>150000</v>
      </c>
      <c r="N978" s="12">
        <f t="shared" si="49"/>
        <v>10686243</v>
      </c>
    </row>
    <row r="979" spans="1:14" ht="18" customHeight="1" x14ac:dyDescent="0.15">
      <c r="A979" s="832">
        <v>71</v>
      </c>
      <c r="B979" s="110"/>
      <c r="C979" s="424">
        <v>43440</v>
      </c>
      <c r="D979" s="888" t="s">
        <v>2595</v>
      </c>
      <c r="E979" s="724"/>
      <c r="F979" s="111">
        <v>141</v>
      </c>
      <c r="G979" s="112" t="s">
        <v>142</v>
      </c>
      <c r="H979" s="113" t="s">
        <v>2621</v>
      </c>
      <c r="I979" s="752" t="s">
        <v>2608</v>
      </c>
      <c r="J979" s="524"/>
      <c r="K979" s="114">
        <v>10000</v>
      </c>
      <c r="L979" s="18">
        <f t="shared" si="46"/>
        <v>10696243</v>
      </c>
      <c r="M979" s="12">
        <f t="shared" si="47"/>
        <v>10000</v>
      </c>
      <c r="N979" s="12">
        <f t="shared" si="49"/>
        <v>10696243</v>
      </c>
    </row>
    <row r="980" spans="1:14" ht="18" customHeight="1" x14ac:dyDescent="0.15">
      <c r="A980" s="832">
        <v>52</v>
      </c>
      <c r="B980" s="110"/>
      <c r="C980" s="424">
        <v>43440</v>
      </c>
      <c r="D980" s="888" t="s">
        <v>2593</v>
      </c>
      <c r="E980" s="724"/>
      <c r="F980" s="111">
        <v>111</v>
      </c>
      <c r="G980" s="112" t="s">
        <v>321</v>
      </c>
      <c r="H980" s="113" t="s">
        <v>2622</v>
      </c>
      <c r="I980" s="752"/>
      <c r="J980" s="524"/>
      <c r="K980" s="114">
        <v>4000</v>
      </c>
      <c r="L980" s="18">
        <f t="shared" si="46"/>
        <v>10700243</v>
      </c>
      <c r="M980" s="12">
        <f t="shared" si="47"/>
        <v>4000</v>
      </c>
      <c r="N980" s="12">
        <f t="shared" si="49"/>
        <v>10700243</v>
      </c>
    </row>
    <row r="981" spans="1:14" ht="18" customHeight="1" x14ac:dyDescent="0.15">
      <c r="A981" s="832"/>
      <c r="B981" s="110"/>
      <c r="C981" s="424">
        <v>43440</v>
      </c>
      <c r="D981" s="888" t="s">
        <v>2620</v>
      </c>
      <c r="E981" s="724"/>
      <c r="F981" s="111">
        <v>121</v>
      </c>
      <c r="G981" s="112" t="s">
        <v>321</v>
      </c>
      <c r="H981" s="113" t="s">
        <v>2622</v>
      </c>
      <c r="I981" s="752"/>
      <c r="J981" s="524"/>
      <c r="K981" s="114">
        <v>10000</v>
      </c>
      <c r="L981" s="18">
        <f t="shared" si="46"/>
        <v>10710243</v>
      </c>
      <c r="M981" s="12">
        <f t="shared" si="47"/>
        <v>10000</v>
      </c>
      <c r="N981" s="12">
        <f t="shared" si="49"/>
        <v>10710243</v>
      </c>
    </row>
    <row r="982" spans="1:14" ht="18" customHeight="1" x14ac:dyDescent="0.15">
      <c r="A982" s="832"/>
      <c r="B982" s="110"/>
      <c r="C982" s="424">
        <v>43440</v>
      </c>
      <c r="D982" s="888" t="s">
        <v>2595</v>
      </c>
      <c r="E982" s="724"/>
      <c r="F982" s="111">
        <v>141</v>
      </c>
      <c r="G982" s="112" t="s">
        <v>321</v>
      </c>
      <c r="H982" s="113" t="s">
        <v>2622</v>
      </c>
      <c r="I982" s="752"/>
      <c r="J982" s="524"/>
      <c r="K982" s="114">
        <v>10000</v>
      </c>
      <c r="L982" s="18">
        <f t="shared" si="46"/>
        <v>10720243</v>
      </c>
      <c r="M982" s="12">
        <f t="shared" si="47"/>
        <v>10000</v>
      </c>
      <c r="N982" s="12">
        <f t="shared" si="49"/>
        <v>10720243</v>
      </c>
    </row>
    <row r="983" spans="1:14" ht="18" customHeight="1" x14ac:dyDescent="0.15">
      <c r="A983" s="832"/>
      <c r="B983" s="110"/>
      <c r="C983" s="424">
        <v>43441</v>
      </c>
      <c r="D983" s="889" t="s">
        <v>2623</v>
      </c>
      <c r="E983" s="724"/>
      <c r="F983" s="111">
        <v>211</v>
      </c>
      <c r="G983" s="112" t="s">
        <v>2625</v>
      </c>
      <c r="H983" s="113"/>
      <c r="I983" s="752"/>
      <c r="J983" s="524">
        <v>70328</v>
      </c>
      <c r="K983" s="114"/>
      <c r="L983" s="18">
        <f t="shared" si="46"/>
        <v>10649915</v>
      </c>
      <c r="M983" s="12">
        <f t="shared" si="47"/>
        <v>-70328</v>
      </c>
      <c r="N983" s="12">
        <f t="shared" si="49"/>
        <v>10649915</v>
      </c>
    </row>
    <row r="984" spans="1:14" ht="18" customHeight="1" x14ac:dyDescent="0.15">
      <c r="A984" s="832"/>
      <c r="B984" s="110"/>
      <c r="C984" s="424">
        <v>43441</v>
      </c>
      <c r="D984" s="889" t="s">
        <v>2626</v>
      </c>
      <c r="E984" s="724"/>
      <c r="F984" s="111">
        <v>231</v>
      </c>
      <c r="G984" s="112"/>
      <c r="H984" s="113" t="s">
        <v>47</v>
      </c>
      <c r="I984" s="752"/>
      <c r="J984" s="524">
        <v>432</v>
      </c>
      <c r="K984" s="114"/>
      <c r="L984" s="18">
        <f t="shared" si="46"/>
        <v>10649483</v>
      </c>
      <c r="M984" s="12">
        <f t="shared" si="47"/>
        <v>-432</v>
      </c>
      <c r="N984" s="12">
        <f t="shared" si="49"/>
        <v>10649483</v>
      </c>
    </row>
    <row r="985" spans="1:14" ht="18" customHeight="1" x14ac:dyDescent="0.15">
      <c r="A985" s="832">
        <v>18</v>
      </c>
      <c r="B985" s="110"/>
      <c r="C985" s="424">
        <v>43451</v>
      </c>
      <c r="D985" s="888" t="s">
        <v>2686</v>
      </c>
      <c r="E985" s="724"/>
      <c r="F985" s="111">
        <v>111</v>
      </c>
      <c r="G985" s="112" t="s">
        <v>77</v>
      </c>
      <c r="H985" s="113" t="s">
        <v>2689</v>
      </c>
      <c r="I985" s="752"/>
      <c r="J985" s="524"/>
      <c r="K985" s="114">
        <v>34400</v>
      </c>
      <c r="L985" s="18">
        <f t="shared" si="46"/>
        <v>10683883</v>
      </c>
      <c r="M985" s="12">
        <f t="shared" si="47"/>
        <v>34400</v>
      </c>
      <c r="N985" s="12">
        <f t="shared" si="49"/>
        <v>10683883</v>
      </c>
    </row>
    <row r="986" spans="1:14" ht="18" customHeight="1" x14ac:dyDescent="0.15">
      <c r="A986" s="832"/>
      <c r="B986" s="110"/>
      <c r="C986" s="424">
        <v>43451</v>
      </c>
      <c r="D986" s="888" t="s">
        <v>2687</v>
      </c>
      <c r="E986" s="724"/>
      <c r="F986" s="111">
        <v>121</v>
      </c>
      <c r="G986" s="112" t="s">
        <v>77</v>
      </c>
      <c r="H986" s="113" t="s">
        <v>2689</v>
      </c>
      <c r="I986" s="752"/>
      <c r="J986" s="524"/>
      <c r="K986" s="114">
        <v>10000</v>
      </c>
      <c r="L986" s="18">
        <f t="shared" si="46"/>
        <v>10693883</v>
      </c>
      <c r="M986" s="12">
        <f t="shared" si="47"/>
        <v>10000</v>
      </c>
      <c r="N986" s="12">
        <f t="shared" si="49"/>
        <v>10693883</v>
      </c>
    </row>
    <row r="987" spans="1:14" ht="18" customHeight="1" x14ac:dyDescent="0.15">
      <c r="A987" s="832"/>
      <c r="B987" s="110"/>
      <c r="C987" s="424">
        <v>43451</v>
      </c>
      <c r="D987" s="888" t="s">
        <v>2688</v>
      </c>
      <c r="E987" s="724"/>
      <c r="F987" s="111">
        <v>141</v>
      </c>
      <c r="G987" s="112" t="s">
        <v>77</v>
      </c>
      <c r="H987" s="113" t="s">
        <v>2689</v>
      </c>
      <c r="I987" s="752"/>
      <c r="J987" s="524"/>
      <c r="K987" s="114">
        <v>60000</v>
      </c>
      <c r="L987" s="18">
        <f t="shared" si="46"/>
        <v>10753883</v>
      </c>
      <c r="M987" s="12">
        <f t="shared" si="47"/>
        <v>60000</v>
      </c>
      <c r="N987" s="12">
        <f t="shared" si="49"/>
        <v>10753883</v>
      </c>
    </row>
    <row r="988" spans="1:14" ht="18" customHeight="1" x14ac:dyDescent="0.15">
      <c r="A988" s="832">
        <v>11</v>
      </c>
      <c r="B988" s="110"/>
      <c r="C988" s="424">
        <v>43453</v>
      </c>
      <c r="D988" s="888" t="s">
        <v>2690</v>
      </c>
      <c r="E988" s="724"/>
      <c r="F988" s="111">
        <v>111</v>
      </c>
      <c r="G988" s="112" t="s">
        <v>77</v>
      </c>
      <c r="H988" s="113" t="s">
        <v>2693</v>
      </c>
      <c r="I988" s="752"/>
      <c r="J988" s="524"/>
      <c r="K988" s="114">
        <v>54000</v>
      </c>
      <c r="L988" s="18">
        <f t="shared" ref="L988:L1051" si="50">IF(C988="","",N988)</f>
        <v>10807883</v>
      </c>
      <c r="M988" s="12">
        <f t="shared" si="47"/>
        <v>54000</v>
      </c>
      <c r="N988" s="12">
        <f t="shared" si="49"/>
        <v>10807883</v>
      </c>
    </row>
    <row r="989" spans="1:14" ht="18" customHeight="1" x14ac:dyDescent="0.15">
      <c r="A989" s="832"/>
      <c r="B989" s="110"/>
      <c r="C989" s="424">
        <v>43453</v>
      </c>
      <c r="D989" s="888" t="s">
        <v>2691</v>
      </c>
      <c r="E989" s="724"/>
      <c r="F989" s="111">
        <v>121</v>
      </c>
      <c r="G989" s="112" t="s">
        <v>77</v>
      </c>
      <c r="H989" s="113" t="s">
        <v>2693</v>
      </c>
      <c r="I989" s="752"/>
      <c r="J989" s="524"/>
      <c r="K989" s="114">
        <v>10000</v>
      </c>
      <c r="L989" s="18">
        <f t="shared" si="50"/>
        <v>10817883</v>
      </c>
      <c r="M989" s="12">
        <f t="shared" ref="M989:M1052" si="51">K989-J989</f>
        <v>10000</v>
      </c>
      <c r="N989" s="12">
        <f t="shared" si="49"/>
        <v>10817883</v>
      </c>
    </row>
    <row r="990" spans="1:14" ht="18" customHeight="1" x14ac:dyDescent="0.15">
      <c r="A990" s="832"/>
      <c r="B990" s="110"/>
      <c r="C990" s="424">
        <v>43453</v>
      </c>
      <c r="D990" s="888" t="s">
        <v>2692</v>
      </c>
      <c r="E990" s="724"/>
      <c r="F990" s="111">
        <v>141</v>
      </c>
      <c r="G990" s="112" t="s">
        <v>77</v>
      </c>
      <c r="H990" s="113" t="s">
        <v>2693</v>
      </c>
      <c r="I990" s="752"/>
      <c r="J990" s="524"/>
      <c r="K990" s="114">
        <v>30000</v>
      </c>
      <c r="L990" s="18">
        <f t="shared" si="50"/>
        <v>10847883</v>
      </c>
      <c r="M990" s="12">
        <f t="shared" si="51"/>
        <v>30000</v>
      </c>
      <c r="N990" s="12">
        <f t="shared" si="49"/>
        <v>10847883</v>
      </c>
    </row>
    <row r="991" spans="1:14" ht="18" customHeight="1" x14ac:dyDescent="0.15">
      <c r="A991" s="832">
        <v>13</v>
      </c>
      <c r="B991" s="110"/>
      <c r="C991" s="424">
        <v>43453</v>
      </c>
      <c r="D991" s="888" t="s">
        <v>2690</v>
      </c>
      <c r="E991" s="724"/>
      <c r="F991" s="111">
        <v>111</v>
      </c>
      <c r="G991" s="112" t="s">
        <v>77</v>
      </c>
      <c r="H991" s="113" t="s">
        <v>2695</v>
      </c>
      <c r="I991" s="752"/>
      <c r="J991" s="524"/>
      <c r="K991" s="114"/>
      <c r="L991" s="18">
        <f t="shared" si="50"/>
        <v>10847883</v>
      </c>
      <c r="M991" s="12">
        <f t="shared" si="51"/>
        <v>0</v>
      </c>
      <c r="N991" s="12">
        <f t="shared" si="49"/>
        <v>10847883</v>
      </c>
    </row>
    <row r="992" spans="1:14" ht="18" customHeight="1" x14ac:dyDescent="0.15">
      <c r="A992" s="832"/>
      <c r="B992" s="110"/>
      <c r="C992" s="424">
        <v>43453</v>
      </c>
      <c r="D992" s="888" t="s">
        <v>2691</v>
      </c>
      <c r="E992" s="724"/>
      <c r="F992" s="111">
        <v>121</v>
      </c>
      <c r="G992" s="112" t="s">
        <v>77</v>
      </c>
      <c r="H992" s="113" t="s">
        <v>2694</v>
      </c>
      <c r="I992" s="752"/>
      <c r="J992" s="524"/>
      <c r="K992" s="114">
        <v>10000</v>
      </c>
      <c r="L992" s="18">
        <f t="shared" si="50"/>
        <v>10857883</v>
      </c>
      <c r="M992" s="12">
        <f t="shared" si="51"/>
        <v>10000</v>
      </c>
      <c r="N992" s="12">
        <f t="shared" si="49"/>
        <v>10857883</v>
      </c>
    </row>
    <row r="993" spans="1:14" ht="18" customHeight="1" x14ac:dyDescent="0.15">
      <c r="A993" s="832"/>
      <c r="B993" s="110"/>
      <c r="C993" s="424">
        <v>43453</v>
      </c>
      <c r="D993" s="888" t="s">
        <v>2692</v>
      </c>
      <c r="E993" s="724"/>
      <c r="F993" s="111">
        <v>141</v>
      </c>
      <c r="G993" s="112" t="s">
        <v>77</v>
      </c>
      <c r="H993" s="113" t="s">
        <v>2694</v>
      </c>
      <c r="I993" s="752"/>
      <c r="J993" s="524"/>
      <c r="K993" s="114">
        <v>10000</v>
      </c>
      <c r="L993" s="18">
        <f t="shared" si="50"/>
        <v>10867883</v>
      </c>
      <c r="M993" s="12">
        <f t="shared" si="51"/>
        <v>10000</v>
      </c>
      <c r="N993" s="12">
        <f t="shared" si="49"/>
        <v>10867883</v>
      </c>
    </row>
    <row r="994" spans="1:14" ht="18" customHeight="1" x14ac:dyDescent="0.15">
      <c r="A994" s="832">
        <v>14</v>
      </c>
      <c r="B994" s="110"/>
      <c r="C994" s="424">
        <v>43453</v>
      </c>
      <c r="D994" s="888" t="s">
        <v>2690</v>
      </c>
      <c r="E994" s="724"/>
      <c r="F994" s="111">
        <v>111</v>
      </c>
      <c r="G994" s="112" t="s">
        <v>77</v>
      </c>
      <c r="H994" s="113" t="s">
        <v>2696</v>
      </c>
      <c r="I994" s="752"/>
      <c r="J994" s="524"/>
      <c r="K994" s="114">
        <v>32000</v>
      </c>
      <c r="L994" s="18">
        <f t="shared" si="50"/>
        <v>10899883</v>
      </c>
      <c r="M994" s="12">
        <f t="shared" si="51"/>
        <v>32000</v>
      </c>
      <c r="N994" s="12">
        <f t="shared" si="49"/>
        <v>10899883</v>
      </c>
    </row>
    <row r="995" spans="1:14" ht="18" customHeight="1" x14ac:dyDescent="0.15">
      <c r="A995" s="832"/>
      <c r="B995" s="110"/>
      <c r="C995" s="424">
        <v>43453</v>
      </c>
      <c r="D995" s="888" t="s">
        <v>2691</v>
      </c>
      <c r="E995" s="724"/>
      <c r="F995" s="111">
        <v>121</v>
      </c>
      <c r="G995" s="112" t="s">
        <v>77</v>
      </c>
      <c r="H995" s="113" t="s">
        <v>2696</v>
      </c>
      <c r="I995" s="752"/>
      <c r="J995" s="524"/>
      <c r="K995" s="114">
        <v>10000</v>
      </c>
      <c r="L995" s="18">
        <f t="shared" si="50"/>
        <v>10909883</v>
      </c>
      <c r="M995" s="12">
        <f t="shared" si="51"/>
        <v>10000</v>
      </c>
      <c r="N995" s="12">
        <f t="shared" si="49"/>
        <v>10909883</v>
      </c>
    </row>
    <row r="996" spans="1:14" ht="18" customHeight="1" x14ac:dyDescent="0.15">
      <c r="A996" s="832"/>
      <c r="B996" s="110"/>
      <c r="C996" s="424">
        <v>43453</v>
      </c>
      <c r="D996" s="888" t="s">
        <v>2692</v>
      </c>
      <c r="E996" s="724"/>
      <c r="F996" s="111">
        <v>141</v>
      </c>
      <c r="G996" s="112" t="s">
        <v>77</v>
      </c>
      <c r="H996" s="113" t="s">
        <v>2696</v>
      </c>
      <c r="I996" s="752"/>
      <c r="J996" s="524"/>
      <c r="K996" s="114">
        <v>10000</v>
      </c>
      <c r="L996" s="18">
        <f t="shared" si="50"/>
        <v>10919883</v>
      </c>
      <c r="M996" s="12">
        <f t="shared" si="51"/>
        <v>10000</v>
      </c>
      <c r="N996" s="12">
        <f t="shared" si="49"/>
        <v>10919883</v>
      </c>
    </row>
    <row r="997" spans="1:14" ht="18" customHeight="1" x14ac:dyDescent="0.15">
      <c r="A997" s="832">
        <v>15</v>
      </c>
      <c r="B997" s="110"/>
      <c r="C997" s="424">
        <v>43453</v>
      </c>
      <c r="D997" s="888" t="s">
        <v>2690</v>
      </c>
      <c r="E997" s="724"/>
      <c r="F997" s="111">
        <v>111</v>
      </c>
      <c r="G997" s="112" t="s">
        <v>77</v>
      </c>
      <c r="H997" s="113" t="s">
        <v>2697</v>
      </c>
      <c r="I997" s="752"/>
      <c r="J997" s="524"/>
      <c r="K997" s="114">
        <v>40600</v>
      </c>
      <c r="L997" s="18">
        <f t="shared" si="50"/>
        <v>10960483</v>
      </c>
      <c r="M997" s="12">
        <f t="shared" si="51"/>
        <v>40600</v>
      </c>
      <c r="N997" s="12">
        <f t="shared" si="49"/>
        <v>10960483</v>
      </c>
    </row>
    <row r="998" spans="1:14" ht="18" customHeight="1" x14ac:dyDescent="0.15">
      <c r="A998" s="832"/>
      <c r="B998" s="110"/>
      <c r="C998" s="424">
        <v>43453</v>
      </c>
      <c r="D998" s="888" t="s">
        <v>2691</v>
      </c>
      <c r="E998" s="724"/>
      <c r="F998" s="111">
        <v>121</v>
      </c>
      <c r="G998" s="112" t="s">
        <v>77</v>
      </c>
      <c r="H998" s="113" t="s">
        <v>2697</v>
      </c>
      <c r="I998" s="752"/>
      <c r="J998" s="524"/>
      <c r="K998" s="114">
        <v>10000</v>
      </c>
      <c r="L998" s="18">
        <f t="shared" si="50"/>
        <v>10970483</v>
      </c>
      <c r="M998" s="12">
        <f t="shared" si="51"/>
        <v>10000</v>
      </c>
      <c r="N998" s="12">
        <f t="shared" si="49"/>
        <v>10970483</v>
      </c>
    </row>
    <row r="999" spans="1:14" ht="18" customHeight="1" x14ac:dyDescent="0.15">
      <c r="A999" s="832"/>
      <c r="B999" s="110"/>
      <c r="C999" s="424">
        <v>43453</v>
      </c>
      <c r="D999" s="888" t="s">
        <v>2692</v>
      </c>
      <c r="E999" s="724"/>
      <c r="F999" s="111">
        <v>141</v>
      </c>
      <c r="G999" s="112" t="s">
        <v>77</v>
      </c>
      <c r="H999" s="113" t="s">
        <v>2697</v>
      </c>
      <c r="I999" s="752"/>
      <c r="J999" s="524"/>
      <c r="K999" s="114">
        <v>30000</v>
      </c>
      <c r="L999" s="18">
        <f t="shared" si="50"/>
        <v>11000483</v>
      </c>
      <c r="M999" s="12">
        <f t="shared" si="51"/>
        <v>30000</v>
      </c>
      <c r="N999" s="12">
        <f t="shared" si="49"/>
        <v>11000483</v>
      </c>
    </row>
    <row r="1000" spans="1:14" ht="18" customHeight="1" x14ac:dyDescent="0.15">
      <c r="A1000" s="832">
        <v>16</v>
      </c>
      <c r="B1000" s="110"/>
      <c r="C1000" s="424">
        <v>43453</v>
      </c>
      <c r="D1000" s="888" t="s">
        <v>2690</v>
      </c>
      <c r="E1000" s="724"/>
      <c r="F1000" s="111">
        <v>111</v>
      </c>
      <c r="G1000" s="112" t="s">
        <v>77</v>
      </c>
      <c r="H1000" s="113" t="s">
        <v>2698</v>
      </c>
      <c r="I1000" s="752"/>
      <c r="J1000" s="524"/>
      <c r="K1000" s="114">
        <v>26400</v>
      </c>
      <c r="L1000" s="18">
        <f t="shared" si="50"/>
        <v>11026883</v>
      </c>
      <c r="M1000" s="12">
        <f t="shared" si="51"/>
        <v>26400</v>
      </c>
      <c r="N1000" s="12">
        <f t="shared" si="49"/>
        <v>11026883</v>
      </c>
    </row>
    <row r="1001" spans="1:14" ht="18" customHeight="1" x14ac:dyDescent="0.15">
      <c r="A1001" s="832"/>
      <c r="B1001" s="110"/>
      <c r="C1001" s="424">
        <v>43453</v>
      </c>
      <c r="D1001" s="888" t="s">
        <v>2691</v>
      </c>
      <c r="E1001" s="724"/>
      <c r="F1001" s="111">
        <v>121</v>
      </c>
      <c r="G1001" s="112" t="s">
        <v>77</v>
      </c>
      <c r="H1001" s="113" t="s">
        <v>2698</v>
      </c>
      <c r="I1001" s="752"/>
      <c r="J1001" s="524"/>
      <c r="K1001" s="114">
        <v>10000</v>
      </c>
      <c r="L1001" s="18">
        <f t="shared" si="50"/>
        <v>11036883</v>
      </c>
      <c r="M1001" s="12">
        <f t="shared" si="51"/>
        <v>10000</v>
      </c>
      <c r="N1001" s="12">
        <f t="shared" si="49"/>
        <v>11036883</v>
      </c>
    </row>
    <row r="1002" spans="1:14" ht="18" customHeight="1" x14ac:dyDescent="0.15">
      <c r="A1002" s="832"/>
      <c r="B1002" s="110"/>
      <c r="C1002" s="424">
        <v>43453</v>
      </c>
      <c r="D1002" s="888" t="s">
        <v>2692</v>
      </c>
      <c r="E1002" s="724"/>
      <c r="F1002" s="111">
        <v>141</v>
      </c>
      <c r="G1002" s="112" t="s">
        <v>77</v>
      </c>
      <c r="H1002" s="113" t="s">
        <v>2698</v>
      </c>
      <c r="I1002" s="752"/>
      <c r="J1002" s="524"/>
      <c r="K1002" s="114">
        <v>10000</v>
      </c>
      <c r="L1002" s="18">
        <f t="shared" si="50"/>
        <v>11046883</v>
      </c>
      <c r="M1002" s="12">
        <f t="shared" si="51"/>
        <v>10000</v>
      </c>
      <c r="N1002" s="12">
        <f t="shared" si="49"/>
        <v>11046883</v>
      </c>
    </row>
    <row r="1003" spans="1:14" ht="18" customHeight="1" x14ac:dyDescent="0.15">
      <c r="A1003" s="832">
        <v>17</v>
      </c>
      <c r="B1003" s="110"/>
      <c r="C1003" s="424">
        <v>43453</v>
      </c>
      <c r="D1003" s="888" t="s">
        <v>2690</v>
      </c>
      <c r="E1003" s="724"/>
      <c r="F1003" s="111">
        <v>111</v>
      </c>
      <c r="G1003" s="112" t="s">
        <v>77</v>
      </c>
      <c r="H1003" s="113" t="s">
        <v>2699</v>
      </c>
      <c r="I1003" s="752"/>
      <c r="J1003" s="524"/>
      <c r="K1003" s="114">
        <v>10400</v>
      </c>
      <c r="L1003" s="18">
        <f t="shared" si="50"/>
        <v>11057283</v>
      </c>
      <c r="M1003" s="12">
        <f t="shared" si="51"/>
        <v>10400</v>
      </c>
      <c r="N1003" s="12">
        <f t="shared" si="49"/>
        <v>11057283</v>
      </c>
    </row>
    <row r="1004" spans="1:14" ht="18" customHeight="1" x14ac:dyDescent="0.15">
      <c r="A1004" s="832"/>
      <c r="B1004" s="110"/>
      <c r="C1004" s="424">
        <v>43453</v>
      </c>
      <c r="D1004" s="888" t="s">
        <v>2691</v>
      </c>
      <c r="E1004" s="724"/>
      <c r="F1004" s="111">
        <v>121</v>
      </c>
      <c r="G1004" s="112" t="s">
        <v>77</v>
      </c>
      <c r="H1004" s="113" t="s">
        <v>2699</v>
      </c>
      <c r="I1004" s="752"/>
      <c r="J1004" s="524"/>
      <c r="K1004" s="114">
        <v>10000</v>
      </c>
      <c r="L1004" s="18">
        <f t="shared" si="50"/>
        <v>11067283</v>
      </c>
      <c r="M1004" s="12">
        <f t="shared" si="51"/>
        <v>10000</v>
      </c>
      <c r="N1004" s="12">
        <f t="shared" si="49"/>
        <v>11067283</v>
      </c>
    </row>
    <row r="1005" spans="1:14" ht="18" customHeight="1" x14ac:dyDescent="0.15">
      <c r="A1005" s="832"/>
      <c r="B1005" s="110"/>
      <c r="C1005" s="424">
        <v>43453</v>
      </c>
      <c r="D1005" s="888" t="s">
        <v>2692</v>
      </c>
      <c r="E1005" s="724"/>
      <c r="F1005" s="111">
        <v>141</v>
      </c>
      <c r="G1005" s="112" t="s">
        <v>77</v>
      </c>
      <c r="H1005" s="113" t="s">
        <v>2699</v>
      </c>
      <c r="I1005" s="752"/>
      <c r="J1005" s="524"/>
      <c r="K1005" s="114">
        <v>10000</v>
      </c>
      <c r="L1005" s="18">
        <f t="shared" si="50"/>
        <v>11077283</v>
      </c>
      <c r="M1005" s="12">
        <f t="shared" si="51"/>
        <v>10000</v>
      </c>
      <c r="N1005" s="12">
        <f t="shared" si="49"/>
        <v>11077283</v>
      </c>
    </row>
    <row r="1006" spans="1:14" ht="18" customHeight="1" x14ac:dyDescent="0.15">
      <c r="A1006" s="832">
        <v>20</v>
      </c>
      <c r="B1006" s="110"/>
      <c r="C1006" s="424">
        <v>43453</v>
      </c>
      <c r="D1006" s="888" t="s">
        <v>2690</v>
      </c>
      <c r="E1006" s="724"/>
      <c r="F1006" s="111">
        <v>111</v>
      </c>
      <c r="G1006" s="112" t="s">
        <v>77</v>
      </c>
      <c r="H1006" s="113" t="s">
        <v>2700</v>
      </c>
      <c r="I1006" s="752"/>
      <c r="J1006" s="524"/>
      <c r="K1006" s="114">
        <v>98600</v>
      </c>
      <c r="L1006" s="18">
        <f t="shared" si="50"/>
        <v>11175883</v>
      </c>
      <c r="M1006" s="12">
        <f t="shared" si="51"/>
        <v>98600</v>
      </c>
      <c r="N1006" s="12">
        <f t="shared" si="49"/>
        <v>11175883</v>
      </c>
    </row>
    <row r="1007" spans="1:14" ht="18" customHeight="1" x14ac:dyDescent="0.15">
      <c r="A1007" s="832"/>
      <c r="B1007" s="110"/>
      <c r="C1007" s="424">
        <v>43453</v>
      </c>
      <c r="D1007" s="888" t="s">
        <v>2691</v>
      </c>
      <c r="E1007" s="724"/>
      <c r="F1007" s="111">
        <v>121</v>
      </c>
      <c r="G1007" s="112" t="s">
        <v>77</v>
      </c>
      <c r="H1007" s="113" t="s">
        <v>2700</v>
      </c>
      <c r="I1007" s="752"/>
      <c r="J1007" s="524"/>
      <c r="K1007" s="114">
        <v>10000</v>
      </c>
      <c r="L1007" s="18">
        <f t="shared" si="50"/>
        <v>11185883</v>
      </c>
      <c r="M1007" s="12">
        <f t="shared" si="51"/>
        <v>10000</v>
      </c>
      <c r="N1007" s="12">
        <f t="shared" si="49"/>
        <v>11185883</v>
      </c>
    </row>
    <row r="1008" spans="1:14" ht="18" customHeight="1" x14ac:dyDescent="0.15">
      <c r="A1008" s="832"/>
      <c r="B1008" s="110"/>
      <c r="C1008" s="424">
        <v>43453</v>
      </c>
      <c r="D1008" s="888" t="s">
        <v>2692</v>
      </c>
      <c r="E1008" s="724"/>
      <c r="F1008" s="111">
        <v>141</v>
      </c>
      <c r="G1008" s="112" t="s">
        <v>77</v>
      </c>
      <c r="H1008" s="113" t="s">
        <v>2700</v>
      </c>
      <c r="I1008" s="752"/>
      <c r="J1008" s="524"/>
      <c r="K1008" s="114">
        <v>30000</v>
      </c>
      <c r="L1008" s="18">
        <f t="shared" si="50"/>
        <v>11215883</v>
      </c>
      <c r="M1008" s="12">
        <f t="shared" si="51"/>
        <v>30000</v>
      </c>
      <c r="N1008" s="12">
        <f t="shared" si="49"/>
        <v>11215883</v>
      </c>
    </row>
    <row r="1009" spans="1:14" ht="18" customHeight="1" x14ac:dyDescent="0.15">
      <c r="A1009" s="832">
        <v>21</v>
      </c>
      <c r="B1009" s="110"/>
      <c r="C1009" s="424">
        <v>43453</v>
      </c>
      <c r="D1009" s="888" t="s">
        <v>2690</v>
      </c>
      <c r="E1009" s="724"/>
      <c r="F1009" s="111">
        <v>111</v>
      </c>
      <c r="G1009" s="112" t="s">
        <v>77</v>
      </c>
      <c r="H1009" s="113" t="s">
        <v>2701</v>
      </c>
      <c r="I1009" s="752"/>
      <c r="J1009" s="524"/>
      <c r="K1009" s="114">
        <v>46400</v>
      </c>
      <c r="L1009" s="18">
        <f t="shared" si="50"/>
        <v>11262283</v>
      </c>
      <c r="M1009" s="12">
        <f t="shared" si="51"/>
        <v>46400</v>
      </c>
      <c r="N1009" s="12">
        <f t="shared" si="49"/>
        <v>11262283</v>
      </c>
    </row>
    <row r="1010" spans="1:14" ht="18" customHeight="1" x14ac:dyDescent="0.15">
      <c r="A1010" s="832"/>
      <c r="B1010" s="110"/>
      <c r="C1010" s="424">
        <v>43453</v>
      </c>
      <c r="D1010" s="888" t="s">
        <v>2691</v>
      </c>
      <c r="E1010" s="724"/>
      <c r="F1010" s="111">
        <v>121</v>
      </c>
      <c r="G1010" s="112" t="s">
        <v>77</v>
      </c>
      <c r="H1010" s="113" t="s">
        <v>2701</v>
      </c>
      <c r="I1010" s="752"/>
      <c r="J1010" s="524"/>
      <c r="K1010" s="114">
        <v>10000</v>
      </c>
      <c r="L1010" s="18">
        <f t="shared" si="50"/>
        <v>11272283</v>
      </c>
      <c r="M1010" s="12">
        <f t="shared" si="51"/>
        <v>10000</v>
      </c>
      <c r="N1010" s="12">
        <f t="shared" si="49"/>
        <v>11272283</v>
      </c>
    </row>
    <row r="1011" spans="1:14" ht="18" customHeight="1" x14ac:dyDescent="0.15">
      <c r="A1011" s="832"/>
      <c r="B1011" s="110"/>
      <c r="C1011" s="424">
        <v>43453</v>
      </c>
      <c r="D1011" s="888" t="s">
        <v>2692</v>
      </c>
      <c r="E1011" s="724"/>
      <c r="F1011" s="111">
        <v>141</v>
      </c>
      <c r="G1011" s="112" t="s">
        <v>77</v>
      </c>
      <c r="H1011" s="113" t="s">
        <v>2701</v>
      </c>
      <c r="I1011" s="752"/>
      <c r="J1011" s="524"/>
      <c r="K1011" s="114">
        <v>10000</v>
      </c>
      <c r="L1011" s="18">
        <f t="shared" si="50"/>
        <v>11282283</v>
      </c>
      <c r="M1011" s="12">
        <f t="shared" si="51"/>
        <v>10000</v>
      </c>
      <c r="N1011" s="12">
        <f t="shared" si="49"/>
        <v>11282283</v>
      </c>
    </row>
    <row r="1012" spans="1:14" ht="18" customHeight="1" x14ac:dyDescent="0.15">
      <c r="A1012" s="832">
        <v>25</v>
      </c>
      <c r="B1012" s="110"/>
      <c r="C1012" s="424">
        <v>43453</v>
      </c>
      <c r="D1012" s="888" t="s">
        <v>2690</v>
      </c>
      <c r="E1012" s="724"/>
      <c r="F1012" s="111">
        <v>111</v>
      </c>
      <c r="G1012" s="112" t="s">
        <v>2270</v>
      </c>
      <c r="H1012" s="113" t="s">
        <v>2703</v>
      </c>
      <c r="I1012" s="752"/>
      <c r="J1012" s="524"/>
      <c r="K1012" s="114"/>
      <c r="L1012" s="18">
        <f t="shared" si="50"/>
        <v>11282283</v>
      </c>
      <c r="M1012" s="12">
        <f t="shared" si="51"/>
        <v>0</v>
      </c>
      <c r="N1012" s="12">
        <f t="shared" si="49"/>
        <v>11282283</v>
      </c>
    </row>
    <row r="1013" spans="1:14" ht="18" customHeight="1" x14ac:dyDescent="0.15">
      <c r="A1013" s="832"/>
      <c r="B1013" s="110"/>
      <c r="C1013" s="424">
        <v>43453</v>
      </c>
      <c r="D1013" s="888" t="s">
        <v>2691</v>
      </c>
      <c r="E1013" s="724"/>
      <c r="F1013" s="111">
        <v>121</v>
      </c>
      <c r="G1013" s="112" t="s">
        <v>2270</v>
      </c>
      <c r="H1013" s="113" t="s">
        <v>2702</v>
      </c>
      <c r="I1013" s="752"/>
      <c r="J1013" s="524"/>
      <c r="K1013" s="114">
        <v>10000</v>
      </c>
      <c r="L1013" s="18">
        <f t="shared" si="50"/>
        <v>11292283</v>
      </c>
      <c r="M1013" s="12">
        <f t="shared" si="51"/>
        <v>10000</v>
      </c>
      <c r="N1013" s="12">
        <f t="shared" si="49"/>
        <v>11292283</v>
      </c>
    </row>
    <row r="1014" spans="1:14" ht="18" customHeight="1" x14ac:dyDescent="0.15">
      <c r="A1014" s="832"/>
      <c r="B1014" s="110"/>
      <c r="C1014" s="424">
        <v>43453</v>
      </c>
      <c r="D1014" s="888" t="s">
        <v>2692</v>
      </c>
      <c r="E1014" s="724"/>
      <c r="F1014" s="111">
        <v>141</v>
      </c>
      <c r="G1014" s="112" t="s">
        <v>2270</v>
      </c>
      <c r="H1014" s="113" t="s">
        <v>2702</v>
      </c>
      <c r="I1014" s="752"/>
      <c r="J1014" s="524"/>
      <c r="K1014" s="114">
        <v>30000</v>
      </c>
      <c r="L1014" s="18">
        <f t="shared" si="50"/>
        <v>11322283</v>
      </c>
      <c r="M1014" s="12">
        <f t="shared" si="51"/>
        <v>30000</v>
      </c>
      <c r="N1014" s="12">
        <f t="shared" si="49"/>
        <v>11322283</v>
      </c>
    </row>
    <row r="1015" spans="1:14" ht="18" customHeight="1" x14ac:dyDescent="0.15">
      <c r="A1015" s="832">
        <v>22</v>
      </c>
      <c r="B1015" s="110"/>
      <c r="C1015" s="424">
        <v>43453</v>
      </c>
      <c r="D1015" s="888" t="s">
        <v>2690</v>
      </c>
      <c r="E1015" s="724"/>
      <c r="F1015" s="111">
        <v>111</v>
      </c>
      <c r="G1015" s="112" t="s">
        <v>77</v>
      </c>
      <c r="H1015" s="113" t="s">
        <v>2704</v>
      </c>
      <c r="I1015" s="752"/>
      <c r="J1015" s="524"/>
      <c r="K1015" s="114">
        <v>53800</v>
      </c>
      <c r="L1015" s="18">
        <f t="shared" si="50"/>
        <v>11376083</v>
      </c>
      <c r="M1015" s="12">
        <f t="shared" si="51"/>
        <v>53800</v>
      </c>
      <c r="N1015" s="12">
        <f t="shared" si="49"/>
        <v>11376083</v>
      </c>
    </row>
    <row r="1016" spans="1:14" ht="18" customHeight="1" x14ac:dyDescent="0.15">
      <c r="A1016" s="832"/>
      <c r="B1016" s="110"/>
      <c r="C1016" s="424">
        <v>43453</v>
      </c>
      <c r="D1016" s="888" t="s">
        <v>2691</v>
      </c>
      <c r="E1016" s="724"/>
      <c r="F1016" s="111">
        <v>121</v>
      </c>
      <c r="G1016" s="112" t="s">
        <v>77</v>
      </c>
      <c r="H1016" s="113" t="s">
        <v>2704</v>
      </c>
      <c r="I1016" s="752"/>
      <c r="J1016" s="524"/>
      <c r="K1016" s="114">
        <v>10000</v>
      </c>
      <c r="L1016" s="18">
        <f t="shared" si="50"/>
        <v>11386083</v>
      </c>
      <c r="M1016" s="12">
        <f t="shared" si="51"/>
        <v>10000</v>
      </c>
      <c r="N1016" s="12">
        <f t="shared" si="49"/>
        <v>11386083</v>
      </c>
    </row>
    <row r="1017" spans="1:14" ht="18" customHeight="1" x14ac:dyDescent="0.15">
      <c r="A1017" s="832"/>
      <c r="B1017" s="110"/>
      <c r="C1017" s="424">
        <v>43453</v>
      </c>
      <c r="D1017" s="888" t="s">
        <v>2692</v>
      </c>
      <c r="E1017" s="724"/>
      <c r="F1017" s="111">
        <v>141</v>
      </c>
      <c r="G1017" s="112" t="s">
        <v>77</v>
      </c>
      <c r="H1017" s="113" t="s">
        <v>2704</v>
      </c>
      <c r="I1017" s="752"/>
      <c r="J1017" s="524"/>
      <c r="K1017" s="114">
        <v>30000</v>
      </c>
      <c r="L1017" s="18">
        <f t="shared" si="50"/>
        <v>11416083</v>
      </c>
      <c r="M1017" s="12">
        <f t="shared" si="51"/>
        <v>30000</v>
      </c>
      <c r="N1017" s="12">
        <f t="shared" si="49"/>
        <v>11416083</v>
      </c>
    </row>
    <row r="1018" spans="1:14" ht="18" customHeight="1" x14ac:dyDescent="0.15">
      <c r="A1018" s="832">
        <v>24</v>
      </c>
      <c r="B1018" s="110"/>
      <c r="C1018" s="424">
        <v>43453</v>
      </c>
      <c r="D1018" s="888" t="s">
        <v>2690</v>
      </c>
      <c r="E1018" s="724"/>
      <c r="F1018" s="111">
        <v>111</v>
      </c>
      <c r="G1018" s="112" t="s">
        <v>77</v>
      </c>
      <c r="H1018" s="113" t="s">
        <v>2705</v>
      </c>
      <c r="I1018" s="752"/>
      <c r="J1018" s="524"/>
      <c r="K1018" s="114">
        <v>45000</v>
      </c>
      <c r="L1018" s="18">
        <f t="shared" si="50"/>
        <v>11461083</v>
      </c>
      <c r="M1018" s="12">
        <f t="shared" si="51"/>
        <v>45000</v>
      </c>
      <c r="N1018" s="12">
        <f t="shared" si="49"/>
        <v>11461083</v>
      </c>
    </row>
    <row r="1019" spans="1:14" ht="18" customHeight="1" x14ac:dyDescent="0.15">
      <c r="A1019" s="832"/>
      <c r="B1019" s="110"/>
      <c r="C1019" s="424">
        <v>43453</v>
      </c>
      <c r="D1019" s="888" t="s">
        <v>2691</v>
      </c>
      <c r="E1019" s="724"/>
      <c r="F1019" s="111">
        <v>121</v>
      </c>
      <c r="G1019" s="112" t="s">
        <v>77</v>
      </c>
      <c r="H1019" s="113" t="s">
        <v>2705</v>
      </c>
      <c r="I1019" s="752"/>
      <c r="J1019" s="524"/>
      <c r="K1019" s="114">
        <v>10000</v>
      </c>
      <c r="L1019" s="18">
        <f t="shared" si="50"/>
        <v>11471083</v>
      </c>
      <c r="M1019" s="12">
        <f t="shared" si="51"/>
        <v>10000</v>
      </c>
      <c r="N1019" s="12">
        <f t="shared" si="49"/>
        <v>11471083</v>
      </c>
    </row>
    <row r="1020" spans="1:14" ht="18" customHeight="1" x14ac:dyDescent="0.15">
      <c r="A1020" s="832"/>
      <c r="B1020" s="110"/>
      <c r="C1020" s="424">
        <v>43453</v>
      </c>
      <c r="D1020" s="888" t="s">
        <v>2692</v>
      </c>
      <c r="E1020" s="724"/>
      <c r="F1020" s="111">
        <v>141</v>
      </c>
      <c r="G1020" s="112" t="s">
        <v>77</v>
      </c>
      <c r="H1020" s="113" t="s">
        <v>2705</v>
      </c>
      <c r="I1020" s="752"/>
      <c r="J1020" s="524"/>
      <c r="K1020" s="114">
        <v>50000</v>
      </c>
      <c r="L1020" s="18">
        <f t="shared" si="50"/>
        <v>11521083</v>
      </c>
      <c r="M1020" s="12">
        <f t="shared" si="51"/>
        <v>50000</v>
      </c>
      <c r="N1020" s="12">
        <f t="shared" si="49"/>
        <v>11521083</v>
      </c>
    </row>
    <row r="1021" spans="1:14" ht="18" customHeight="1" x14ac:dyDescent="0.15">
      <c r="A1021" s="832"/>
      <c r="B1021" s="110"/>
      <c r="C1021" s="424">
        <v>43453</v>
      </c>
      <c r="D1021" s="888" t="s">
        <v>2562</v>
      </c>
      <c r="E1021" s="724"/>
      <c r="F1021" s="111">
        <v>131</v>
      </c>
      <c r="G1021" s="112" t="s">
        <v>69</v>
      </c>
      <c r="H1021" s="113" t="s">
        <v>2572</v>
      </c>
      <c r="I1021" s="752"/>
      <c r="J1021" s="524"/>
      <c r="K1021" s="114">
        <v>90000</v>
      </c>
      <c r="L1021" s="18">
        <f t="shared" si="50"/>
        <v>11611083</v>
      </c>
      <c r="M1021" s="12">
        <f t="shared" si="51"/>
        <v>90000</v>
      </c>
      <c r="N1021" s="12">
        <f t="shared" si="49"/>
        <v>11611083</v>
      </c>
    </row>
    <row r="1022" spans="1:14" ht="18" customHeight="1" x14ac:dyDescent="0.15">
      <c r="A1022" s="832"/>
      <c r="B1022" s="110"/>
      <c r="C1022" s="424">
        <v>43461</v>
      </c>
      <c r="D1022" s="889" t="s">
        <v>2706</v>
      </c>
      <c r="E1022" s="724"/>
      <c r="F1022" s="111">
        <v>241</v>
      </c>
      <c r="G1022" s="112"/>
      <c r="H1022" s="113"/>
      <c r="I1022" s="752"/>
      <c r="J1022" s="524">
        <v>310000</v>
      </c>
      <c r="K1022" s="114"/>
      <c r="L1022" s="18">
        <f t="shared" si="50"/>
        <v>11301083</v>
      </c>
      <c r="M1022" s="12">
        <f t="shared" si="51"/>
        <v>-310000</v>
      </c>
      <c r="N1022" s="12">
        <f t="shared" si="49"/>
        <v>11301083</v>
      </c>
    </row>
    <row r="1023" spans="1:14" ht="18" customHeight="1" x14ac:dyDescent="0.15">
      <c r="A1023" s="832">
        <v>32</v>
      </c>
      <c r="B1023" s="110"/>
      <c r="C1023" s="424">
        <v>43461</v>
      </c>
      <c r="D1023" s="888" t="s">
        <v>2690</v>
      </c>
      <c r="E1023" s="724"/>
      <c r="F1023" s="111">
        <v>111</v>
      </c>
      <c r="G1023" s="112" t="s">
        <v>409</v>
      </c>
      <c r="H1023" s="113" t="s">
        <v>2707</v>
      </c>
      <c r="I1023" s="752"/>
      <c r="J1023" s="524"/>
      <c r="K1023" s="114">
        <v>8400</v>
      </c>
      <c r="L1023" s="18">
        <f t="shared" si="50"/>
        <v>11309483</v>
      </c>
      <c r="M1023" s="12">
        <f t="shared" si="51"/>
        <v>8400</v>
      </c>
      <c r="N1023" s="12">
        <f t="shared" si="49"/>
        <v>11309483</v>
      </c>
    </row>
    <row r="1024" spans="1:14" ht="18" customHeight="1" x14ac:dyDescent="0.15">
      <c r="A1024" s="832"/>
      <c r="B1024" s="110"/>
      <c r="C1024" s="424">
        <v>43461</v>
      </c>
      <c r="D1024" s="888" t="s">
        <v>2691</v>
      </c>
      <c r="E1024" s="724"/>
      <c r="F1024" s="111">
        <v>121</v>
      </c>
      <c r="G1024" s="112" t="s">
        <v>409</v>
      </c>
      <c r="H1024" s="113" t="s">
        <v>2707</v>
      </c>
      <c r="I1024" s="752"/>
      <c r="J1024" s="524"/>
      <c r="K1024" s="114">
        <v>10000</v>
      </c>
      <c r="L1024" s="18">
        <f t="shared" si="50"/>
        <v>11319483</v>
      </c>
      <c r="M1024" s="12">
        <f t="shared" si="51"/>
        <v>10000</v>
      </c>
      <c r="N1024" s="12">
        <f t="shared" si="49"/>
        <v>11319483</v>
      </c>
    </row>
    <row r="1025" spans="1:14" ht="18" customHeight="1" x14ac:dyDescent="0.15">
      <c r="A1025" s="832"/>
      <c r="B1025" s="110"/>
      <c r="C1025" s="424">
        <v>43461</v>
      </c>
      <c r="D1025" s="888" t="s">
        <v>2692</v>
      </c>
      <c r="E1025" s="724"/>
      <c r="F1025" s="111">
        <v>141</v>
      </c>
      <c r="G1025" s="112" t="s">
        <v>409</v>
      </c>
      <c r="H1025" s="113" t="s">
        <v>2707</v>
      </c>
      <c r="I1025" s="752"/>
      <c r="J1025" s="524"/>
      <c r="K1025" s="114">
        <v>50000</v>
      </c>
      <c r="L1025" s="18">
        <f t="shared" si="50"/>
        <v>11369483</v>
      </c>
      <c r="M1025" s="12">
        <f t="shared" si="51"/>
        <v>50000</v>
      </c>
      <c r="N1025" s="12">
        <f t="shared" si="49"/>
        <v>11369483</v>
      </c>
    </row>
    <row r="1026" spans="1:14" ht="18" customHeight="1" x14ac:dyDescent="0.15">
      <c r="A1026" s="832">
        <v>73</v>
      </c>
      <c r="B1026" s="110"/>
      <c r="C1026" s="424">
        <v>43461</v>
      </c>
      <c r="D1026" s="888" t="s">
        <v>2727</v>
      </c>
      <c r="E1026" s="724"/>
      <c r="F1026" s="111">
        <v>111</v>
      </c>
      <c r="G1026" s="112" t="s">
        <v>2729</v>
      </c>
      <c r="H1026" s="113" t="s">
        <v>2731</v>
      </c>
      <c r="I1026" s="752"/>
      <c r="J1026" s="524"/>
      <c r="K1026" s="114">
        <v>2800</v>
      </c>
      <c r="L1026" s="18">
        <f t="shared" si="50"/>
        <v>11372283</v>
      </c>
      <c r="M1026" s="12">
        <f t="shared" si="51"/>
        <v>2800</v>
      </c>
      <c r="N1026" s="12">
        <f t="shared" si="49"/>
        <v>11372283</v>
      </c>
    </row>
    <row r="1027" spans="1:14" ht="18" customHeight="1" x14ac:dyDescent="0.15">
      <c r="A1027" s="832"/>
      <c r="B1027" s="110"/>
      <c r="C1027" s="424">
        <v>43461</v>
      </c>
      <c r="D1027" s="888" t="s">
        <v>2730</v>
      </c>
      <c r="E1027" s="724"/>
      <c r="F1027" s="111">
        <v>141</v>
      </c>
      <c r="G1027" s="112" t="s">
        <v>2732</v>
      </c>
      <c r="H1027" s="113" t="s">
        <v>2733</v>
      </c>
      <c r="I1027" s="752" t="s">
        <v>2726</v>
      </c>
      <c r="J1027" s="524"/>
      <c r="K1027" s="114">
        <v>10000</v>
      </c>
      <c r="L1027" s="18">
        <f t="shared" si="50"/>
        <v>11382283</v>
      </c>
      <c r="M1027" s="12">
        <f t="shared" si="51"/>
        <v>10000</v>
      </c>
      <c r="N1027" s="12">
        <f t="shared" si="49"/>
        <v>11382283</v>
      </c>
    </row>
    <row r="1028" spans="1:14" ht="18" customHeight="1" x14ac:dyDescent="0.15">
      <c r="A1028" s="832">
        <v>40</v>
      </c>
      <c r="B1028" s="110"/>
      <c r="C1028" s="424">
        <v>43461</v>
      </c>
      <c r="D1028" s="888" t="s">
        <v>2738</v>
      </c>
      <c r="E1028" s="724"/>
      <c r="F1028" s="111">
        <v>111</v>
      </c>
      <c r="G1028" s="112" t="s">
        <v>142</v>
      </c>
      <c r="H1028" s="113" t="s">
        <v>2708</v>
      </c>
      <c r="I1028" s="752"/>
      <c r="J1028" s="524"/>
      <c r="K1028" s="114">
        <v>2800</v>
      </c>
      <c r="L1028" s="18">
        <f t="shared" si="50"/>
        <v>11385083</v>
      </c>
      <c r="M1028" s="12">
        <f t="shared" si="51"/>
        <v>2800</v>
      </c>
      <c r="N1028" s="12">
        <f t="shared" si="49"/>
        <v>11385083</v>
      </c>
    </row>
    <row r="1029" spans="1:14" ht="18" customHeight="1" x14ac:dyDescent="0.15">
      <c r="A1029" s="832"/>
      <c r="B1029" s="110"/>
      <c r="C1029" s="424">
        <v>43461</v>
      </c>
      <c r="D1029" s="888" t="s">
        <v>2594</v>
      </c>
      <c r="E1029" s="724"/>
      <c r="F1029" s="111">
        <v>121</v>
      </c>
      <c r="G1029" s="112" t="s">
        <v>142</v>
      </c>
      <c r="H1029" s="113" t="s">
        <v>2708</v>
      </c>
      <c r="I1029" s="752"/>
      <c r="J1029" s="524"/>
      <c r="K1029" s="114">
        <v>10000</v>
      </c>
      <c r="L1029" s="18">
        <f t="shared" si="50"/>
        <v>11395083</v>
      </c>
      <c r="M1029" s="12">
        <f t="shared" si="51"/>
        <v>10000</v>
      </c>
      <c r="N1029" s="12">
        <f t="shared" si="49"/>
        <v>11395083</v>
      </c>
    </row>
    <row r="1030" spans="1:14" ht="18" customHeight="1" thickBot="1" x14ac:dyDescent="0.2">
      <c r="A1030" s="832"/>
      <c r="B1030" s="869" t="s">
        <v>2736</v>
      </c>
      <c r="C1030" s="424">
        <v>43461</v>
      </c>
      <c r="D1030" s="888" t="s">
        <v>2692</v>
      </c>
      <c r="E1030" s="724"/>
      <c r="F1030" s="111">
        <v>141</v>
      </c>
      <c r="G1030" s="112" t="s">
        <v>142</v>
      </c>
      <c r="H1030" s="113" t="s">
        <v>2708</v>
      </c>
      <c r="I1030" s="752"/>
      <c r="J1030" s="524"/>
      <c r="K1030" s="114">
        <v>10000</v>
      </c>
      <c r="L1030" s="647">
        <f t="shared" si="50"/>
        <v>11405083</v>
      </c>
      <c r="M1030" s="12">
        <f t="shared" si="51"/>
        <v>10000</v>
      </c>
      <c r="N1030" s="12">
        <f t="shared" si="49"/>
        <v>11405083</v>
      </c>
    </row>
    <row r="1031" spans="1:14" ht="18" customHeight="1" thickTop="1" x14ac:dyDescent="0.15">
      <c r="A1031" s="870">
        <v>40</v>
      </c>
      <c r="B1031" s="871" t="s">
        <v>2737</v>
      </c>
      <c r="C1031" s="879">
        <v>43475</v>
      </c>
      <c r="D1031" s="1159" t="s">
        <v>2727</v>
      </c>
      <c r="E1031" s="872"/>
      <c r="F1031" s="873">
        <v>112</v>
      </c>
      <c r="G1031" s="874" t="s">
        <v>142</v>
      </c>
      <c r="H1031" s="875" t="s">
        <v>2740</v>
      </c>
      <c r="I1031" s="876" t="s">
        <v>2728</v>
      </c>
      <c r="J1031" s="877"/>
      <c r="K1031" s="878">
        <v>2800</v>
      </c>
      <c r="L1031" s="878">
        <f t="shared" si="50"/>
        <v>11407883</v>
      </c>
      <c r="M1031" s="12">
        <f t="shared" si="51"/>
        <v>2800</v>
      </c>
      <c r="N1031" s="12">
        <f t="shared" ref="N1031:N1094" si="52">N1030+M1031</f>
        <v>11407883</v>
      </c>
    </row>
    <row r="1032" spans="1:14" ht="18" customHeight="1" x14ac:dyDescent="0.15">
      <c r="A1032" s="832"/>
      <c r="B1032" s="110"/>
      <c r="C1032" s="424">
        <v>43475</v>
      </c>
      <c r="D1032" s="888" t="s">
        <v>2594</v>
      </c>
      <c r="E1032" s="724"/>
      <c r="F1032" s="111">
        <v>122</v>
      </c>
      <c r="G1032" s="112" t="s">
        <v>142</v>
      </c>
      <c r="H1032" s="113" t="s">
        <v>2741</v>
      </c>
      <c r="I1032" s="752" t="s">
        <v>2739</v>
      </c>
      <c r="J1032" s="524"/>
      <c r="K1032" s="114">
        <v>10000</v>
      </c>
      <c r="L1032" s="18">
        <f t="shared" si="50"/>
        <v>11417883</v>
      </c>
      <c r="M1032" s="12">
        <f t="shared" si="51"/>
        <v>10000</v>
      </c>
      <c r="N1032" s="12">
        <f t="shared" si="52"/>
        <v>11417883</v>
      </c>
    </row>
    <row r="1033" spans="1:14" ht="18" customHeight="1" x14ac:dyDescent="0.15">
      <c r="A1033" s="832"/>
      <c r="B1033" s="110"/>
      <c r="C1033" s="424">
        <v>43475</v>
      </c>
      <c r="D1033" s="888" t="s">
        <v>2724</v>
      </c>
      <c r="E1033" s="724"/>
      <c r="F1033" s="111">
        <v>141</v>
      </c>
      <c r="G1033" s="112" t="s">
        <v>142</v>
      </c>
      <c r="H1033" s="113" t="s">
        <v>2741</v>
      </c>
      <c r="I1033" s="752" t="s">
        <v>1462</v>
      </c>
      <c r="J1033" s="524"/>
      <c r="K1033" s="114">
        <v>10000</v>
      </c>
      <c r="L1033" s="18">
        <f t="shared" si="50"/>
        <v>11427883</v>
      </c>
      <c r="M1033" s="12">
        <f t="shared" si="51"/>
        <v>10000</v>
      </c>
      <c r="N1033" s="12">
        <f t="shared" si="52"/>
        <v>11427883</v>
      </c>
    </row>
    <row r="1034" spans="1:14" ht="18" customHeight="1" x14ac:dyDescent="0.15">
      <c r="A1034" s="832">
        <v>36</v>
      </c>
      <c r="B1034" s="110"/>
      <c r="C1034" s="424">
        <v>43475</v>
      </c>
      <c r="D1034" s="888" t="s">
        <v>2727</v>
      </c>
      <c r="E1034" s="724"/>
      <c r="F1034" s="111">
        <v>112</v>
      </c>
      <c r="G1034" s="112" t="s">
        <v>142</v>
      </c>
      <c r="H1034" s="113" t="s">
        <v>2742</v>
      </c>
      <c r="I1034" s="752" t="s">
        <v>2743</v>
      </c>
      <c r="J1034" s="524"/>
      <c r="K1034" s="114">
        <v>2800</v>
      </c>
      <c r="L1034" s="18">
        <f t="shared" si="50"/>
        <v>11430683</v>
      </c>
      <c r="M1034" s="12">
        <f t="shared" si="51"/>
        <v>2800</v>
      </c>
      <c r="N1034" s="12">
        <f t="shared" si="52"/>
        <v>11430683</v>
      </c>
    </row>
    <row r="1035" spans="1:14" ht="18" customHeight="1" x14ac:dyDescent="0.15">
      <c r="A1035" s="832"/>
      <c r="B1035" s="110"/>
      <c r="C1035" s="424">
        <v>43475</v>
      </c>
      <c r="D1035" s="888" t="s">
        <v>2594</v>
      </c>
      <c r="E1035" s="724"/>
      <c r="F1035" s="111">
        <v>122</v>
      </c>
      <c r="G1035" s="112" t="s">
        <v>142</v>
      </c>
      <c r="H1035" s="113" t="s">
        <v>2742</v>
      </c>
      <c r="I1035" s="752" t="s">
        <v>2744</v>
      </c>
      <c r="J1035" s="524"/>
      <c r="K1035" s="114">
        <v>10000</v>
      </c>
      <c r="L1035" s="18">
        <f t="shared" si="50"/>
        <v>11440683</v>
      </c>
      <c r="M1035" s="12">
        <f t="shared" si="51"/>
        <v>10000</v>
      </c>
      <c r="N1035" s="12">
        <f t="shared" si="52"/>
        <v>11440683</v>
      </c>
    </row>
    <row r="1036" spans="1:14" ht="18" customHeight="1" x14ac:dyDescent="0.15">
      <c r="A1036" s="832"/>
      <c r="B1036" s="110"/>
      <c r="C1036" s="424">
        <v>43475</v>
      </c>
      <c r="D1036" s="888" t="s">
        <v>2724</v>
      </c>
      <c r="E1036" s="724"/>
      <c r="F1036" s="111">
        <v>141</v>
      </c>
      <c r="G1036" s="112" t="s">
        <v>142</v>
      </c>
      <c r="H1036" s="113" t="s">
        <v>2742</v>
      </c>
      <c r="I1036" s="752" t="s">
        <v>1462</v>
      </c>
      <c r="J1036" s="524"/>
      <c r="K1036" s="114">
        <v>50000</v>
      </c>
      <c r="L1036" s="18">
        <f t="shared" si="50"/>
        <v>11490683</v>
      </c>
      <c r="M1036" s="12">
        <f t="shared" si="51"/>
        <v>50000</v>
      </c>
      <c r="N1036" s="12">
        <f t="shared" si="52"/>
        <v>11490683</v>
      </c>
    </row>
    <row r="1037" spans="1:14" ht="18" customHeight="1" x14ac:dyDescent="0.15">
      <c r="A1037" s="832">
        <v>39</v>
      </c>
      <c r="B1037" s="110"/>
      <c r="C1037" s="424">
        <v>43475</v>
      </c>
      <c r="D1037" s="888" t="s">
        <v>2727</v>
      </c>
      <c r="E1037" s="724"/>
      <c r="F1037" s="111">
        <v>112</v>
      </c>
      <c r="G1037" s="112" t="s">
        <v>94</v>
      </c>
      <c r="H1037" s="113" t="s">
        <v>2747</v>
      </c>
      <c r="I1037" s="752" t="s">
        <v>2748</v>
      </c>
      <c r="J1037" s="524"/>
      <c r="K1037" s="114">
        <v>4000</v>
      </c>
      <c r="L1037" s="18">
        <f t="shared" si="50"/>
        <v>11494683</v>
      </c>
      <c r="M1037" s="12">
        <f t="shared" si="51"/>
        <v>4000</v>
      </c>
      <c r="N1037" s="12">
        <f t="shared" si="52"/>
        <v>11494683</v>
      </c>
    </row>
    <row r="1038" spans="1:14" ht="18" customHeight="1" x14ac:dyDescent="0.15">
      <c r="A1038" s="832"/>
      <c r="B1038" s="110"/>
      <c r="C1038" s="424">
        <v>43475</v>
      </c>
      <c r="D1038" s="888" t="s">
        <v>2745</v>
      </c>
      <c r="E1038" s="724"/>
      <c r="F1038" s="111">
        <v>122</v>
      </c>
      <c r="G1038" s="112" t="s">
        <v>94</v>
      </c>
      <c r="H1038" s="113" t="s">
        <v>2747</v>
      </c>
      <c r="I1038" s="752" t="s">
        <v>2749</v>
      </c>
      <c r="J1038" s="524"/>
      <c r="K1038" s="114">
        <v>10000</v>
      </c>
      <c r="L1038" s="18">
        <f t="shared" si="50"/>
        <v>11504683</v>
      </c>
      <c r="M1038" s="12">
        <f t="shared" si="51"/>
        <v>10000</v>
      </c>
      <c r="N1038" s="12">
        <f t="shared" si="52"/>
        <v>11504683</v>
      </c>
    </row>
    <row r="1039" spans="1:14" ht="18" customHeight="1" x14ac:dyDescent="0.15">
      <c r="A1039" s="832"/>
      <c r="B1039" s="110"/>
      <c r="C1039" s="424">
        <v>43475</v>
      </c>
      <c r="D1039" s="888" t="s">
        <v>2746</v>
      </c>
      <c r="E1039" s="724"/>
      <c r="F1039" s="111">
        <v>141</v>
      </c>
      <c r="G1039" s="112" t="s">
        <v>94</v>
      </c>
      <c r="H1039" s="113" t="s">
        <v>2747</v>
      </c>
      <c r="I1039" s="752" t="s">
        <v>1462</v>
      </c>
      <c r="J1039" s="524"/>
      <c r="K1039" s="114">
        <v>50000</v>
      </c>
      <c r="L1039" s="18">
        <f t="shared" si="50"/>
        <v>11554683</v>
      </c>
      <c r="M1039" s="12">
        <f t="shared" si="51"/>
        <v>50000</v>
      </c>
      <c r="N1039" s="12">
        <f t="shared" si="52"/>
        <v>11554683</v>
      </c>
    </row>
    <row r="1040" spans="1:14" ht="18" customHeight="1" x14ac:dyDescent="0.15">
      <c r="A1040" s="832">
        <v>34</v>
      </c>
      <c r="B1040" s="110"/>
      <c r="C1040" s="424">
        <v>43488</v>
      </c>
      <c r="D1040" s="888" t="s">
        <v>2722</v>
      </c>
      <c r="E1040" s="724"/>
      <c r="F1040" s="111">
        <v>112</v>
      </c>
      <c r="G1040" s="112" t="s">
        <v>2750</v>
      </c>
      <c r="H1040" s="113" t="s">
        <v>2752</v>
      </c>
      <c r="I1040" s="752" t="s">
        <v>2754</v>
      </c>
      <c r="J1040" s="524"/>
      <c r="K1040" s="114">
        <v>2800</v>
      </c>
      <c r="L1040" s="18">
        <f t="shared" si="50"/>
        <v>11557483</v>
      </c>
      <c r="M1040" s="12">
        <f t="shared" si="51"/>
        <v>2800</v>
      </c>
      <c r="N1040" s="12">
        <f t="shared" si="52"/>
        <v>11557483</v>
      </c>
    </row>
    <row r="1041" spans="1:14" ht="18" customHeight="1" x14ac:dyDescent="0.15">
      <c r="A1041" s="832"/>
      <c r="B1041" s="110"/>
      <c r="C1041" s="424">
        <v>43488</v>
      </c>
      <c r="D1041" s="888" t="s">
        <v>2725</v>
      </c>
      <c r="E1041" s="724"/>
      <c r="F1041" s="111">
        <v>122</v>
      </c>
      <c r="G1041" s="112" t="s">
        <v>2750</v>
      </c>
      <c r="H1041" s="113" t="s">
        <v>2752</v>
      </c>
      <c r="I1041" s="752" t="s">
        <v>2755</v>
      </c>
      <c r="J1041" s="524"/>
      <c r="K1041" s="114">
        <v>10000</v>
      </c>
      <c r="L1041" s="18">
        <f t="shared" si="50"/>
        <v>11567483</v>
      </c>
      <c r="M1041" s="12">
        <f t="shared" si="51"/>
        <v>10000</v>
      </c>
      <c r="N1041" s="12">
        <f t="shared" si="52"/>
        <v>11567483</v>
      </c>
    </row>
    <row r="1042" spans="1:14" ht="18" customHeight="1" x14ac:dyDescent="0.15">
      <c r="A1042" s="832"/>
      <c r="B1042" s="110"/>
      <c r="C1042" s="424">
        <v>43488</v>
      </c>
      <c r="D1042" s="888" t="s">
        <v>2723</v>
      </c>
      <c r="E1042" s="724"/>
      <c r="F1042" s="111">
        <v>141</v>
      </c>
      <c r="G1042" s="112" t="s">
        <v>2750</v>
      </c>
      <c r="H1042" s="113" t="s">
        <v>2753</v>
      </c>
      <c r="I1042" s="752" t="s">
        <v>2739</v>
      </c>
      <c r="J1042" s="524"/>
      <c r="K1042" s="114">
        <v>50000</v>
      </c>
      <c r="L1042" s="18">
        <f t="shared" si="50"/>
        <v>11617483</v>
      </c>
      <c r="M1042" s="12">
        <f t="shared" si="51"/>
        <v>50000</v>
      </c>
      <c r="N1042" s="12">
        <f t="shared" si="52"/>
        <v>11617483</v>
      </c>
    </row>
    <row r="1043" spans="1:14" ht="18" customHeight="1" x14ac:dyDescent="0.15">
      <c r="A1043" s="832">
        <v>38</v>
      </c>
      <c r="B1043" s="110"/>
      <c r="C1043" s="424">
        <v>43488</v>
      </c>
      <c r="D1043" s="888" t="s">
        <v>2756</v>
      </c>
      <c r="E1043" s="724"/>
      <c r="F1043" s="111">
        <v>112</v>
      </c>
      <c r="G1043" s="112" t="s">
        <v>142</v>
      </c>
      <c r="H1043" s="113" t="s">
        <v>2757</v>
      </c>
      <c r="I1043" s="752" t="s">
        <v>2748</v>
      </c>
      <c r="J1043" s="524"/>
      <c r="K1043" s="114">
        <v>4800</v>
      </c>
      <c r="L1043" s="18">
        <f t="shared" si="50"/>
        <v>11622283</v>
      </c>
      <c r="M1043" s="12">
        <f t="shared" si="51"/>
        <v>4800</v>
      </c>
      <c r="N1043" s="12">
        <f t="shared" si="52"/>
        <v>11622283</v>
      </c>
    </row>
    <row r="1044" spans="1:14" ht="18" customHeight="1" x14ac:dyDescent="0.15">
      <c r="A1044" s="832"/>
      <c r="B1044" s="110"/>
      <c r="C1044" s="424">
        <v>43488</v>
      </c>
      <c r="D1044" s="888" t="s">
        <v>2745</v>
      </c>
      <c r="E1044" s="724"/>
      <c r="F1044" s="111">
        <v>122</v>
      </c>
      <c r="G1044" s="112" t="s">
        <v>142</v>
      </c>
      <c r="H1044" s="113" t="s">
        <v>2757</v>
      </c>
      <c r="I1044" s="752" t="s">
        <v>2749</v>
      </c>
      <c r="J1044" s="524"/>
      <c r="K1044" s="114">
        <v>10000</v>
      </c>
      <c r="L1044" s="18">
        <f t="shared" si="50"/>
        <v>11632283</v>
      </c>
      <c r="M1044" s="12">
        <f t="shared" si="51"/>
        <v>10000</v>
      </c>
      <c r="N1044" s="12">
        <f t="shared" si="52"/>
        <v>11632283</v>
      </c>
    </row>
    <row r="1045" spans="1:14" ht="18" customHeight="1" x14ac:dyDescent="0.15">
      <c r="A1045" s="832"/>
      <c r="B1045" s="110"/>
      <c r="C1045" s="424">
        <v>43488</v>
      </c>
      <c r="D1045" s="888" t="s">
        <v>2724</v>
      </c>
      <c r="E1045" s="724"/>
      <c r="F1045" s="111">
        <v>141</v>
      </c>
      <c r="G1045" s="112" t="s">
        <v>142</v>
      </c>
      <c r="H1045" s="113" t="s">
        <v>2757</v>
      </c>
      <c r="I1045" s="752" t="s">
        <v>1462</v>
      </c>
      <c r="J1045" s="524"/>
      <c r="K1045" s="114">
        <v>50000</v>
      </c>
      <c r="L1045" s="18">
        <f t="shared" si="50"/>
        <v>11682283</v>
      </c>
      <c r="M1045" s="12">
        <f t="shared" si="51"/>
        <v>50000</v>
      </c>
      <c r="N1045" s="12">
        <f t="shared" si="52"/>
        <v>11682283</v>
      </c>
    </row>
    <row r="1046" spans="1:14" ht="18" customHeight="1" x14ac:dyDescent="0.15">
      <c r="A1046" s="832"/>
      <c r="B1046" s="110"/>
      <c r="C1046" s="424">
        <v>43488</v>
      </c>
      <c r="D1046" s="888" t="s">
        <v>762</v>
      </c>
      <c r="E1046" s="724"/>
      <c r="F1046" s="111">
        <v>151</v>
      </c>
      <c r="G1046" s="112"/>
      <c r="H1046" s="113"/>
      <c r="I1046" s="752"/>
      <c r="J1046" s="524"/>
      <c r="K1046" s="114">
        <v>68400</v>
      </c>
      <c r="L1046" s="18">
        <f t="shared" si="50"/>
        <v>11750683</v>
      </c>
      <c r="M1046" s="12">
        <f t="shared" si="51"/>
        <v>68400</v>
      </c>
      <c r="N1046" s="12">
        <f t="shared" si="52"/>
        <v>11750683</v>
      </c>
    </row>
    <row r="1047" spans="1:14" ht="18" customHeight="1" x14ac:dyDescent="0.15">
      <c r="A1047" s="832"/>
      <c r="B1047" s="110"/>
      <c r="C1047" s="424">
        <v>43490</v>
      </c>
      <c r="D1047" s="889" t="s">
        <v>2758</v>
      </c>
      <c r="E1047" s="724"/>
      <c r="F1047" s="111">
        <v>251</v>
      </c>
      <c r="G1047" s="112"/>
      <c r="H1047" s="113"/>
      <c r="I1047" s="752"/>
      <c r="J1047" s="524">
        <v>68400</v>
      </c>
      <c r="K1047" s="114"/>
      <c r="L1047" s="18">
        <f t="shared" si="50"/>
        <v>11682283</v>
      </c>
      <c r="M1047" s="12">
        <f t="shared" si="51"/>
        <v>-68400</v>
      </c>
      <c r="N1047" s="12">
        <f t="shared" si="52"/>
        <v>11682283</v>
      </c>
    </row>
    <row r="1048" spans="1:14" ht="18" customHeight="1" x14ac:dyDescent="0.15">
      <c r="A1048" s="832"/>
      <c r="B1048" s="110"/>
      <c r="C1048" s="424">
        <v>43514</v>
      </c>
      <c r="D1048" s="888" t="s">
        <v>2605</v>
      </c>
      <c r="E1048" s="724"/>
      <c r="F1048" s="111">
        <v>161</v>
      </c>
      <c r="G1048" s="112"/>
      <c r="H1048" s="113" t="s">
        <v>17</v>
      </c>
      <c r="I1048" s="752"/>
      <c r="J1048" s="524"/>
      <c r="K1048" s="114">
        <v>52</v>
      </c>
      <c r="L1048" s="18">
        <f t="shared" si="50"/>
        <v>11682335</v>
      </c>
      <c r="M1048" s="12">
        <f t="shared" si="51"/>
        <v>52</v>
      </c>
      <c r="N1048" s="12">
        <f t="shared" si="52"/>
        <v>11682335</v>
      </c>
    </row>
    <row r="1049" spans="1:14" ht="18" customHeight="1" x14ac:dyDescent="0.15">
      <c r="A1049" s="832">
        <v>31</v>
      </c>
      <c r="B1049" s="110"/>
      <c r="C1049" s="424">
        <v>43516</v>
      </c>
      <c r="D1049" s="888" t="s">
        <v>2593</v>
      </c>
      <c r="E1049" s="724"/>
      <c r="F1049" s="111">
        <v>111</v>
      </c>
      <c r="G1049" s="112" t="s">
        <v>142</v>
      </c>
      <c r="H1049" s="113" t="s">
        <v>2764</v>
      </c>
      <c r="I1049" s="752"/>
      <c r="J1049" s="524"/>
      <c r="K1049" s="114">
        <v>11400</v>
      </c>
      <c r="L1049" s="18">
        <f t="shared" si="50"/>
        <v>11693735</v>
      </c>
      <c r="M1049" s="12">
        <f t="shared" si="51"/>
        <v>11400</v>
      </c>
      <c r="N1049" s="12">
        <f t="shared" si="52"/>
        <v>11693735</v>
      </c>
    </row>
    <row r="1050" spans="1:14" ht="18" customHeight="1" x14ac:dyDescent="0.15">
      <c r="A1050" s="832"/>
      <c r="B1050" s="110"/>
      <c r="C1050" s="424">
        <v>43516</v>
      </c>
      <c r="D1050" s="888" t="s">
        <v>2594</v>
      </c>
      <c r="E1050" s="724"/>
      <c r="F1050" s="111">
        <v>121</v>
      </c>
      <c r="G1050" s="112" t="s">
        <v>142</v>
      </c>
      <c r="H1050" s="113" t="s">
        <v>2764</v>
      </c>
      <c r="I1050" s="752"/>
      <c r="J1050" s="524"/>
      <c r="K1050" s="114">
        <v>10000</v>
      </c>
      <c r="L1050" s="18">
        <f t="shared" si="50"/>
        <v>11703735</v>
      </c>
      <c r="M1050" s="12">
        <f t="shared" si="51"/>
        <v>10000</v>
      </c>
      <c r="N1050" s="12">
        <f t="shared" si="52"/>
        <v>11703735</v>
      </c>
    </row>
    <row r="1051" spans="1:14" ht="18" customHeight="1" x14ac:dyDescent="0.15">
      <c r="A1051" s="832"/>
      <c r="B1051" s="110"/>
      <c r="C1051" s="424">
        <v>43516</v>
      </c>
      <c r="D1051" s="888" t="s">
        <v>2763</v>
      </c>
      <c r="E1051" s="724"/>
      <c r="F1051" s="111">
        <v>141</v>
      </c>
      <c r="G1051" s="112" t="s">
        <v>142</v>
      </c>
      <c r="H1051" s="113" t="s">
        <v>2764</v>
      </c>
      <c r="I1051" s="752"/>
      <c r="J1051" s="524"/>
      <c r="K1051" s="114">
        <v>30000</v>
      </c>
      <c r="L1051" s="18">
        <f t="shared" si="50"/>
        <v>11733735</v>
      </c>
      <c r="M1051" s="12">
        <f t="shared" si="51"/>
        <v>30000</v>
      </c>
      <c r="N1051" s="12">
        <f t="shared" si="52"/>
        <v>11733735</v>
      </c>
    </row>
    <row r="1052" spans="1:14" ht="18" customHeight="1" x14ac:dyDescent="0.15">
      <c r="A1052" s="832"/>
      <c r="B1052" s="110"/>
      <c r="C1052" s="424">
        <v>43532</v>
      </c>
      <c r="D1052" s="888" t="s">
        <v>762</v>
      </c>
      <c r="E1052" s="724"/>
      <c r="F1052" s="111">
        <v>151</v>
      </c>
      <c r="G1052" s="112" t="s">
        <v>103</v>
      </c>
      <c r="H1052" s="113"/>
      <c r="I1052" s="752"/>
      <c r="J1052" s="524"/>
      <c r="K1052" s="114">
        <v>130000</v>
      </c>
      <c r="L1052" s="18">
        <f t="shared" ref="L1052:L1088" si="53">IF(C1052="","",N1052)</f>
        <v>11863735</v>
      </c>
      <c r="M1052" s="12">
        <f t="shared" si="51"/>
        <v>130000</v>
      </c>
      <c r="N1052" s="12">
        <f t="shared" si="52"/>
        <v>11863735</v>
      </c>
    </row>
    <row r="1053" spans="1:14" ht="18" customHeight="1" x14ac:dyDescent="0.15">
      <c r="A1053" s="832">
        <v>12</v>
      </c>
      <c r="B1053" s="110"/>
      <c r="C1053" s="424">
        <v>43535</v>
      </c>
      <c r="D1053" s="888" t="s">
        <v>2593</v>
      </c>
      <c r="E1053" s="724"/>
      <c r="F1053" s="111">
        <v>111</v>
      </c>
      <c r="G1053" s="112" t="s">
        <v>2771</v>
      </c>
      <c r="H1053" s="113" t="s">
        <v>2397</v>
      </c>
      <c r="I1053" s="752"/>
      <c r="J1053" s="524"/>
      <c r="K1053" s="114">
        <v>57000</v>
      </c>
      <c r="L1053" s="18">
        <f t="shared" si="53"/>
        <v>11920735</v>
      </c>
      <c r="M1053" s="12">
        <f t="shared" ref="M1053:M1116" si="54">K1053-J1053</f>
        <v>57000</v>
      </c>
      <c r="N1053" s="12">
        <f t="shared" si="52"/>
        <v>11920735</v>
      </c>
    </row>
    <row r="1054" spans="1:14" ht="18" customHeight="1" x14ac:dyDescent="0.15">
      <c r="A1054" s="832"/>
      <c r="B1054" s="110"/>
      <c r="C1054" s="424">
        <v>43535</v>
      </c>
      <c r="D1054" s="888" t="s">
        <v>2594</v>
      </c>
      <c r="E1054" s="724"/>
      <c r="F1054" s="111">
        <v>121</v>
      </c>
      <c r="G1054" s="112" t="s">
        <v>2771</v>
      </c>
      <c r="H1054" s="113" t="s">
        <v>2397</v>
      </c>
      <c r="I1054" s="752"/>
      <c r="J1054" s="524"/>
      <c r="K1054" s="114">
        <v>10000</v>
      </c>
      <c r="L1054" s="18">
        <f t="shared" si="53"/>
        <v>11930735</v>
      </c>
      <c r="M1054" s="12">
        <f t="shared" si="54"/>
        <v>10000</v>
      </c>
      <c r="N1054" s="12">
        <f t="shared" si="52"/>
        <v>11930735</v>
      </c>
    </row>
    <row r="1055" spans="1:14" ht="18" customHeight="1" x14ac:dyDescent="0.15">
      <c r="A1055" s="832"/>
      <c r="B1055" s="110"/>
      <c r="C1055" s="424">
        <v>43535</v>
      </c>
      <c r="D1055" s="888" t="s">
        <v>2770</v>
      </c>
      <c r="E1055" s="724"/>
      <c r="F1055" s="111">
        <v>141</v>
      </c>
      <c r="G1055" s="112" t="s">
        <v>2771</v>
      </c>
      <c r="H1055" s="113" t="s">
        <v>2397</v>
      </c>
      <c r="I1055" s="752"/>
      <c r="J1055" s="524"/>
      <c r="K1055" s="114">
        <v>10000</v>
      </c>
      <c r="L1055" s="18">
        <f t="shared" si="53"/>
        <v>11940735</v>
      </c>
      <c r="M1055" s="12">
        <f t="shared" si="54"/>
        <v>10000</v>
      </c>
      <c r="N1055" s="12">
        <f t="shared" si="52"/>
        <v>11940735</v>
      </c>
    </row>
    <row r="1056" spans="1:14" ht="18" customHeight="1" x14ac:dyDescent="0.15">
      <c r="A1056" s="832"/>
      <c r="B1056" s="110"/>
      <c r="C1056" s="424">
        <v>43539</v>
      </c>
      <c r="D1056" s="889" t="s">
        <v>2772</v>
      </c>
      <c r="E1056" s="724"/>
      <c r="F1056" s="111">
        <v>261</v>
      </c>
      <c r="G1056" s="112" t="s">
        <v>2500</v>
      </c>
      <c r="H1056" s="113" t="s">
        <v>2773</v>
      </c>
      <c r="I1056" s="752">
        <v>43585</v>
      </c>
      <c r="J1056" s="524">
        <v>1000000</v>
      </c>
      <c r="K1056" s="114"/>
      <c r="L1056" s="18">
        <f t="shared" si="53"/>
        <v>10940735</v>
      </c>
      <c r="M1056" s="12">
        <f t="shared" si="54"/>
        <v>-1000000</v>
      </c>
      <c r="N1056" s="12">
        <f t="shared" si="52"/>
        <v>10940735</v>
      </c>
    </row>
    <row r="1057" spans="1:14" ht="18" customHeight="1" x14ac:dyDescent="0.15">
      <c r="A1057" s="832"/>
      <c r="B1057" s="110"/>
      <c r="C1057" s="424">
        <v>43550</v>
      </c>
      <c r="D1057" s="888" t="s">
        <v>762</v>
      </c>
      <c r="E1057" s="724"/>
      <c r="F1057" s="111">
        <v>151</v>
      </c>
      <c r="G1057" s="112" t="s">
        <v>69</v>
      </c>
      <c r="H1057" s="113"/>
      <c r="I1057" s="752"/>
      <c r="J1057" s="524"/>
      <c r="K1057" s="114">
        <v>400000</v>
      </c>
      <c r="L1057" s="18">
        <f t="shared" si="53"/>
        <v>11340735</v>
      </c>
      <c r="M1057" s="12">
        <f t="shared" si="54"/>
        <v>400000</v>
      </c>
      <c r="N1057" s="12">
        <f t="shared" si="52"/>
        <v>11340735</v>
      </c>
    </row>
    <row r="1058" spans="1:14" ht="18" customHeight="1" x14ac:dyDescent="0.15">
      <c r="A1058" s="832"/>
      <c r="B1058" s="110"/>
      <c r="C1058" s="424">
        <v>43551</v>
      </c>
      <c r="D1058" s="889" t="s">
        <v>2772</v>
      </c>
      <c r="E1058" s="724"/>
      <c r="F1058" s="111">
        <v>261</v>
      </c>
      <c r="G1058" s="112" t="s">
        <v>2500</v>
      </c>
      <c r="H1058" s="113" t="s">
        <v>2773</v>
      </c>
      <c r="I1058" s="752">
        <v>43616</v>
      </c>
      <c r="J1058" s="524">
        <v>1000000</v>
      </c>
      <c r="K1058" s="114"/>
      <c r="L1058" s="18">
        <f t="shared" si="53"/>
        <v>10340735</v>
      </c>
      <c r="M1058" s="12">
        <f t="shared" si="54"/>
        <v>-1000000</v>
      </c>
      <c r="N1058" s="12">
        <f t="shared" si="52"/>
        <v>10340735</v>
      </c>
    </row>
    <row r="1059" spans="1:14" ht="18" customHeight="1" x14ac:dyDescent="0.15">
      <c r="A1059" s="832"/>
      <c r="B1059" s="110"/>
      <c r="C1059" s="424">
        <v>43551</v>
      </c>
      <c r="D1059" s="889" t="s">
        <v>2758</v>
      </c>
      <c r="E1059" s="724"/>
      <c r="F1059" s="111">
        <v>251</v>
      </c>
      <c r="G1059" s="112"/>
      <c r="H1059" s="113"/>
      <c r="I1059" s="752"/>
      <c r="J1059" s="524">
        <v>130000</v>
      </c>
      <c r="K1059" s="114"/>
      <c r="L1059" s="18">
        <f t="shared" si="53"/>
        <v>10210735</v>
      </c>
      <c r="M1059" s="12">
        <f t="shared" si="54"/>
        <v>-130000</v>
      </c>
      <c r="N1059" s="12">
        <f t="shared" si="52"/>
        <v>10210735</v>
      </c>
    </row>
    <row r="1060" spans="1:14" ht="18" customHeight="1" x14ac:dyDescent="0.15">
      <c r="A1060" s="832"/>
      <c r="B1060" s="110"/>
      <c r="C1060" s="424">
        <v>43552</v>
      </c>
      <c r="D1060" s="889" t="s">
        <v>2778</v>
      </c>
      <c r="E1060" s="724"/>
      <c r="F1060" s="111">
        <v>222</v>
      </c>
      <c r="G1060" s="112"/>
      <c r="H1060" s="113" t="s">
        <v>2786</v>
      </c>
      <c r="I1060" s="752" t="s">
        <v>2543</v>
      </c>
      <c r="J1060" s="524">
        <v>100000</v>
      </c>
      <c r="K1060" s="114"/>
      <c r="L1060" s="18">
        <f t="shared" si="53"/>
        <v>10110735</v>
      </c>
      <c r="M1060" s="12">
        <f t="shared" si="54"/>
        <v>-100000</v>
      </c>
      <c r="N1060" s="12">
        <f t="shared" si="52"/>
        <v>10110735</v>
      </c>
    </row>
    <row r="1061" spans="1:14" ht="18" customHeight="1" x14ac:dyDescent="0.15">
      <c r="A1061" s="832"/>
      <c r="B1061" s="110"/>
      <c r="C1061" s="424">
        <v>43552</v>
      </c>
      <c r="D1061" s="889" t="s">
        <v>2626</v>
      </c>
      <c r="E1061" s="724"/>
      <c r="F1061" s="111">
        <v>231</v>
      </c>
      <c r="G1061" s="112"/>
      <c r="H1061" s="113" t="s">
        <v>47</v>
      </c>
      <c r="I1061" s="752"/>
      <c r="J1061" s="524">
        <v>432</v>
      </c>
      <c r="K1061" s="114"/>
      <c r="L1061" s="18">
        <f t="shared" si="53"/>
        <v>10110303</v>
      </c>
      <c r="M1061" s="12">
        <f t="shared" si="54"/>
        <v>-432</v>
      </c>
      <c r="N1061" s="12">
        <f t="shared" si="52"/>
        <v>10110303</v>
      </c>
    </row>
    <row r="1062" spans="1:14" ht="18" customHeight="1" thickBot="1" x14ac:dyDescent="0.2">
      <c r="A1062" s="986"/>
      <c r="B1062" s="987"/>
      <c r="C1062" s="988">
        <v>43552</v>
      </c>
      <c r="D1062" s="1000" t="s">
        <v>2758</v>
      </c>
      <c r="E1062" s="989"/>
      <c r="F1062" s="990">
        <v>251</v>
      </c>
      <c r="G1062" s="987"/>
      <c r="H1062" s="991"/>
      <c r="I1062" s="992"/>
      <c r="J1062" s="993">
        <v>400000</v>
      </c>
      <c r="K1062" s="994"/>
      <c r="L1062" s="994">
        <f t="shared" si="53"/>
        <v>9710303</v>
      </c>
      <c r="M1062" s="12">
        <f t="shared" si="54"/>
        <v>-400000</v>
      </c>
      <c r="N1062" s="12">
        <f t="shared" si="52"/>
        <v>9710303</v>
      </c>
    </row>
    <row r="1063" spans="1:14" ht="18" customHeight="1" x14ac:dyDescent="0.15">
      <c r="A1063" s="833"/>
      <c r="B1063" s="984"/>
      <c r="C1063" s="482">
        <v>43563</v>
      </c>
      <c r="D1063" s="890" t="s">
        <v>2562</v>
      </c>
      <c r="E1063" s="891"/>
      <c r="F1063" s="985">
        <v>131</v>
      </c>
      <c r="G1063" s="665" t="s">
        <v>2245</v>
      </c>
      <c r="H1063" s="473"/>
      <c r="I1063" s="761"/>
      <c r="J1063" s="646"/>
      <c r="K1063" s="647">
        <v>20000</v>
      </c>
      <c r="L1063" s="18">
        <f t="shared" si="53"/>
        <v>9730303</v>
      </c>
      <c r="M1063" s="12">
        <f t="shared" si="54"/>
        <v>20000</v>
      </c>
      <c r="N1063" s="12">
        <f t="shared" si="52"/>
        <v>9730303</v>
      </c>
    </row>
    <row r="1064" spans="1:14" ht="18" customHeight="1" x14ac:dyDescent="0.15">
      <c r="A1064" s="832"/>
      <c r="B1064" s="110"/>
      <c r="C1064" s="424">
        <v>43564</v>
      </c>
      <c r="D1064" s="888" t="s">
        <v>2591</v>
      </c>
      <c r="E1064" s="724"/>
      <c r="F1064" s="111">
        <v>132</v>
      </c>
      <c r="G1064" s="112" t="s">
        <v>103</v>
      </c>
      <c r="H1064" s="113"/>
      <c r="I1064" s="752" t="s">
        <v>2539</v>
      </c>
      <c r="J1064" s="524"/>
      <c r="K1064" s="114">
        <v>40000</v>
      </c>
      <c r="L1064" s="18">
        <f t="shared" si="53"/>
        <v>9770303</v>
      </c>
      <c r="M1064" s="12">
        <f t="shared" si="54"/>
        <v>40000</v>
      </c>
      <c r="N1064" s="12">
        <f t="shared" si="52"/>
        <v>9770303</v>
      </c>
    </row>
    <row r="1065" spans="1:14" ht="18" customHeight="1" x14ac:dyDescent="0.15">
      <c r="A1065" s="832"/>
      <c r="B1065" s="110"/>
      <c r="C1065" s="424">
        <v>43564</v>
      </c>
      <c r="D1065" s="888" t="s">
        <v>2562</v>
      </c>
      <c r="E1065" s="724"/>
      <c r="F1065" s="111">
        <v>131</v>
      </c>
      <c r="G1065" s="112" t="s">
        <v>103</v>
      </c>
      <c r="H1065" s="113"/>
      <c r="I1065" s="752"/>
      <c r="J1065" s="524"/>
      <c r="K1065" s="114">
        <v>40000</v>
      </c>
      <c r="L1065" s="18">
        <f t="shared" si="53"/>
        <v>9810303</v>
      </c>
      <c r="M1065" s="12">
        <f t="shared" si="54"/>
        <v>40000</v>
      </c>
      <c r="N1065" s="12">
        <f t="shared" si="52"/>
        <v>9810303</v>
      </c>
    </row>
    <row r="1066" spans="1:14" ht="18" customHeight="1" x14ac:dyDescent="0.15">
      <c r="A1066" s="832"/>
      <c r="B1066" s="110"/>
      <c r="C1066" s="424">
        <v>43564</v>
      </c>
      <c r="D1066" s="888" t="s">
        <v>2562</v>
      </c>
      <c r="E1066" s="724"/>
      <c r="F1066" s="111">
        <v>131</v>
      </c>
      <c r="G1066" s="112" t="s">
        <v>2788</v>
      </c>
      <c r="H1066" s="113"/>
      <c r="I1066" s="752"/>
      <c r="J1066" s="524"/>
      <c r="K1066" s="114">
        <v>20000</v>
      </c>
      <c r="L1066" s="18">
        <f t="shared" si="53"/>
        <v>9830303</v>
      </c>
      <c r="M1066" s="12">
        <f t="shared" si="54"/>
        <v>20000</v>
      </c>
      <c r="N1066" s="12">
        <f t="shared" si="52"/>
        <v>9830303</v>
      </c>
    </row>
    <row r="1067" spans="1:14" ht="18" customHeight="1" x14ac:dyDescent="0.15">
      <c r="A1067" s="832"/>
      <c r="B1067" s="110"/>
      <c r="C1067" s="424">
        <v>43564</v>
      </c>
      <c r="D1067" s="888" t="s">
        <v>2562</v>
      </c>
      <c r="E1067" s="724"/>
      <c r="F1067" s="111">
        <v>131</v>
      </c>
      <c r="G1067" s="112" t="s">
        <v>226</v>
      </c>
      <c r="H1067" s="113"/>
      <c r="I1067" s="752"/>
      <c r="J1067" s="524"/>
      <c r="K1067" s="114">
        <v>20000</v>
      </c>
      <c r="L1067" s="18">
        <f t="shared" si="53"/>
        <v>9850303</v>
      </c>
      <c r="M1067" s="12">
        <f t="shared" si="54"/>
        <v>20000</v>
      </c>
      <c r="N1067" s="12">
        <f t="shared" si="52"/>
        <v>9850303</v>
      </c>
    </row>
    <row r="1068" spans="1:14" ht="18" customHeight="1" x14ac:dyDescent="0.15">
      <c r="A1068" s="832"/>
      <c r="B1068" s="110"/>
      <c r="C1068" s="424">
        <v>43570</v>
      </c>
      <c r="D1068" s="889" t="s">
        <v>2626</v>
      </c>
      <c r="E1068" s="724"/>
      <c r="F1068" s="111">
        <v>231</v>
      </c>
      <c r="G1068" s="112"/>
      <c r="H1068" s="113" t="s">
        <v>2790</v>
      </c>
      <c r="I1068" s="752"/>
      <c r="J1068" s="524">
        <v>432</v>
      </c>
      <c r="K1068" s="114"/>
      <c r="L1068" s="18">
        <f t="shared" si="53"/>
        <v>9849871</v>
      </c>
      <c r="M1068" s="12">
        <f t="shared" si="54"/>
        <v>-432</v>
      </c>
      <c r="N1068" s="12">
        <f t="shared" si="52"/>
        <v>9849871</v>
      </c>
    </row>
    <row r="1069" spans="1:14" ht="18" customHeight="1" x14ac:dyDescent="0.15">
      <c r="A1069" s="832"/>
      <c r="B1069" s="110"/>
      <c r="C1069" s="424">
        <v>43570</v>
      </c>
      <c r="D1069" s="888" t="s">
        <v>2791</v>
      </c>
      <c r="E1069" s="724"/>
      <c r="F1069" s="111">
        <v>132</v>
      </c>
      <c r="G1069" s="112" t="s">
        <v>104</v>
      </c>
      <c r="H1069" s="113"/>
      <c r="I1069" s="752" t="s">
        <v>2539</v>
      </c>
      <c r="J1069" s="524"/>
      <c r="K1069" s="114">
        <v>20000</v>
      </c>
      <c r="L1069" s="18">
        <f t="shared" si="53"/>
        <v>9869871</v>
      </c>
      <c r="M1069" s="12">
        <f t="shared" si="54"/>
        <v>20000</v>
      </c>
      <c r="N1069" s="12">
        <f t="shared" si="52"/>
        <v>9869871</v>
      </c>
    </row>
    <row r="1070" spans="1:14" ht="18" customHeight="1" x14ac:dyDescent="0.15">
      <c r="A1070" s="832"/>
      <c r="B1070" s="110"/>
      <c r="C1070" s="424">
        <v>43570</v>
      </c>
      <c r="D1070" s="888" t="s">
        <v>2562</v>
      </c>
      <c r="E1070" s="724"/>
      <c r="F1070" s="111">
        <v>131</v>
      </c>
      <c r="G1070" s="112" t="s">
        <v>104</v>
      </c>
      <c r="H1070" s="113"/>
      <c r="I1070" s="752"/>
      <c r="J1070" s="524"/>
      <c r="K1070" s="114">
        <v>20000</v>
      </c>
      <c r="L1070" s="18">
        <f t="shared" si="53"/>
        <v>9889871</v>
      </c>
      <c r="M1070" s="12">
        <f t="shared" si="54"/>
        <v>20000</v>
      </c>
      <c r="N1070" s="12">
        <f t="shared" si="52"/>
        <v>9889871</v>
      </c>
    </row>
    <row r="1071" spans="1:14" ht="18" customHeight="1" x14ac:dyDescent="0.15">
      <c r="A1071" s="832"/>
      <c r="B1071" s="110"/>
      <c r="C1071" s="424">
        <v>43570</v>
      </c>
      <c r="D1071" s="888" t="s">
        <v>2562</v>
      </c>
      <c r="E1071" s="724"/>
      <c r="F1071" s="111">
        <v>131</v>
      </c>
      <c r="G1071" s="112" t="s">
        <v>2569</v>
      </c>
      <c r="H1071" s="113"/>
      <c r="I1071" s="752"/>
      <c r="J1071" s="524"/>
      <c r="K1071" s="114">
        <v>20000</v>
      </c>
      <c r="L1071" s="18">
        <f t="shared" si="53"/>
        <v>9909871</v>
      </c>
      <c r="M1071" s="12">
        <f t="shared" si="54"/>
        <v>20000</v>
      </c>
      <c r="N1071" s="12">
        <f t="shared" si="52"/>
        <v>9909871</v>
      </c>
    </row>
    <row r="1072" spans="1:14" ht="18" customHeight="1" x14ac:dyDescent="0.15">
      <c r="A1072" s="832">
        <v>33</v>
      </c>
      <c r="B1072" s="110"/>
      <c r="C1072" s="424">
        <v>43571</v>
      </c>
      <c r="D1072" s="888" t="s">
        <v>2792</v>
      </c>
      <c r="E1072" s="724"/>
      <c r="F1072" s="111">
        <v>112</v>
      </c>
      <c r="G1072" s="112" t="s">
        <v>409</v>
      </c>
      <c r="H1072" s="113" t="s">
        <v>2789</v>
      </c>
      <c r="I1072" s="752" t="s">
        <v>2795</v>
      </c>
      <c r="J1072" s="524"/>
      <c r="K1072" s="114">
        <v>4800</v>
      </c>
      <c r="L1072" s="18">
        <f t="shared" si="53"/>
        <v>9914671</v>
      </c>
      <c r="M1072" s="12">
        <f t="shared" si="54"/>
        <v>4800</v>
      </c>
      <c r="N1072" s="12">
        <f t="shared" si="52"/>
        <v>9914671</v>
      </c>
    </row>
    <row r="1073" spans="1:14" ht="18" customHeight="1" x14ac:dyDescent="0.15">
      <c r="A1073" s="832"/>
      <c r="B1073" s="110"/>
      <c r="C1073" s="424">
        <v>43571</v>
      </c>
      <c r="D1073" s="888" t="s">
        <v>2793</v>
      </c>
      <c r="E1073" s="724"/>
      <c r="F1073" s="111">
        <v>122</v>
      </c>
      <c r="G1073" s="112" t="s">
        <v>409</v>
      </c>
      <c r="H1073" s="113" t="s">
        <v>2789</v>
      </c>
      <c r="I1073" s="752" t="s">
        <v>2796</v>
      </c>
      <c r="J1073" s="524"/>
      <c r="K1073" s="114">
        <v>10000</v>
      </c>
      <c r="L1073" s="18">
        <f t="shared" si="53"/>
        <v>9924671</v>
      </c>
      <c r="M1073" s="12">
        <f t="shared" si="54"/>
        <v>10000</v>
      </c>
      <c r="N1073" s="12">
        <f t="shared" si="52"/>
        <v>9924671</v>
      </c>
    </row>
    <row r="1074" spans="1:14" ht="18" customHeight="1" x14ac:dyDescent="0.15">
      <c r="A1074" s="832"/>
      <c r="B1074" s="110"/>
      <c r="C1074" s="424">
        <v>43571</v>
      </c>
      <c r="D1074" s="888" t="s">
        <v>2794</v>
      </c>
      <c r="E1074" s="724"/>
      <c r="F1074" s="111">
        <v>141</v>
      </c>
      <c r="G1074" s="112" t="s">
        <v>409</v>
      </c>
      <c r="H1074" s="113" t="s">
        <v>2789</v>
      </c>
      <c r="I1074" s="752" t="s">
        <v>1462</v>
      </c>
      <c r="J1074" s="524"/>
      <c r="K1074" s="114">
        <v>50000</v>
      </c>
      <c r="L1074" s="18">
        <f t="shared" si="53"/>
        <v>9974671</v>
      </c>
      <c r="M1074" s="12">
        <f t="shared" si="54"/>
        <v>50000</v>
      </c>
      <c r="N1074" s="12">
        <f t="shared" si="52"/>
        <v>9974671</v>
      </c>
    </row>
    <row r="1075" spans="1:14" ht="18" customHeight="1" x14ac:dyDescent="0.15">
      <c r="A1075" s="832"/>
      <c r="B1075" s="110"/>
      <c r="C1075" s="424">
        <v>43571</v>
      </c>
      <c r="D1075" s="889" t="s">
        <v>2626</v>
      </c>
      <c r="E1075" s="724"/>
      <c r="F1075" s="111">
        <v>231</v>
      </c>
      <c r="G1075" s="112"/>
      <c r="H1075" s="113" t="s">
        <v>47</v>
      </c>
      <c r="I1075" s="752"/>
      <c r="J1075" s="524">
        <v>432</v>
      </c>
      <c r="K1075" s="114"/>
      <c r="L1075" s="18">
        <f t="shared" si="53"/>
        <v>9974239</v>
      </c>
      <c r="M1075" s="12">
        <f t="shared" si="54"/>
        <v>-432</v>
      </c>
      <c r="N1075" s="12">
        <f t="shared" si="52"/>
        <v>9974239</v>
      </c>
    </row>
    <row r="1076" spans="1:14" ht="18" customHeight="1" x14ac:dyDescent="0.15">
      <c r="A1076" s="832"/>
      <c r="B1076" s="110"/>
      <c r="C1076" s="424">
        <v>43572</v>
      </c>
      <c r="D1076" s="888" t="s">
        <v>2562</v>
      </c>
      <c r="E1076" s="724"/>
      <c r="F1076" s="111">
        <v>131</v>
      </c>
      <c r="G1076" s="112" t="s">
        <v>2797</v>
      </c>
      <c r="H1076" s="113"/>
      <c r="I1076" s="752"/>
      <c r="J1076" s="524"/>
      <c r="K1076" s="114">
        <v>10000</v>
      </c>
      <c r="L1076" s="18">
        <f t="shared" si="53"/>
        <v>9984239</v>
      </c>
      <c r="M1076" s="12">
        <f t="shared" si="54"/>
        <v>10000</v>
      </c>
      <c r="N1076" s="12">
        <f t="shared" si="52"/>
        <v>9984239</v>
      </c>
    </row>
    <row r="1077" spans="1:14" ht="18" customHeight="1" x14ac:dyDescent="0.15">
      <c r="A1077" s="832"/>
      <c r="B1077" s="110"/>
      <c r="C1077" s="424">
        <v>43573</v>
      </c>
      <c r="D1077" s="888" t="s">
        <v>2562</v>
      </c>
      <c r="E1077" s="724"/>
      <c r="F1077" s="111">
        <v>131</v>
      </c>
      <c r="G1077" s="112" t="s">
        <v>162</v>
      </c>
      <c r="H1077" s="113"/>
      <c r="I1077" s="752"/>
      <c r="J1077" s="524"/>
      <c r="K1077" s="114">
        <v>20000</v>
      </c>
      <c r="L1077" s="18">
        <f t="shared" si="53"/>
        <v>10004239</v>
      </c>
      <c r="M1077" s="12">
        <f t="shared" si="54"/>
        <v>20000</v>
      </c>
      <c r="N1077" s="12">
        <f t="shared" si="52"/>
        <v>10004239</v>
      </c>
    </row>
    <row r="1078" spans="1:14" ht="18" customHeight="1" x14ac:dyDescent="0.15">
      <c r="A1078" s="832"/>
      <c r="B1078" s="110"/>
      <c r="C1078" s="424">
        <v>43573</v>
      </c>
      <c r="D1078" s="888" t="s">
        <v>2562</v>
      </c>
      <c r="E1078" s="724"/>
      <c r="F1078" s="111">
        <v>131</v>
      </c>
      <c r="G1078" s="112" t="s">
        <v>2575</v>
      </c>
      <c r="H1078" s="113"/>
      <c r="I1078" s="752"/>
      <c r="J1078" s="524"/>
      <c r="K1078" s="114">
        <v>30000</v>
      </c>
      <c r="L1078" s="18">
        <f t="shared" si="53"/>
        <v>10034239</v>
      </c>
      <c r="M1078" s="12">
        <f t="shared" si="54"/>
        <v>30000</v>
      </c>
      <c r="N1078" s="12">
        <f t="shared" si="52"/>
        <v>10034239</v>
      </c>
    </row>
    <row r="1079" spans="1:14" ht="18" customHeight="1" x14ac:dyDescent="0.15">
      <c r="A1079" s="832"/>
      <c r="B1079" s="110"/>
      <c r="C1079" s="424">
        <v>43573</v>
      </c>
      <c r="D1079" s="889" t="s">
        <v>2867</v>
      </c>
      <c r="E1079" s="724"/>
      <c r="F1079" s="111">
        <v>211</v>
      </c>
      <c r="G1079" s="112"/>
      <c r="H1079" s="113" t="s">
        <v>3055</v>
      </c>
      <c r="I1079" s="752"/>
      <c r="J1079" s="524">
        <v>225000</v>
      </c>
      <c r="K1079" s="114"/>
      <c r="L1079" s="18">
        <f t="shared" si="53"/>
        <v>9809239</v>
      </c>
      <c r="M1079" s="12">
        <f t="shared" si="54"/>
        <v>-225000</v>
      </c>
      <c r="N1079" s="12">
        <f t="shared" si="52"/>
        <v>9809239</v>
      </c>
    </row>
    <row r="1080" spans="1:14" ht="18" customHeight="1" x14ac:dyDescent="0.15">
      <c r="A1080" s="832"/>
      <c r="B1080" s="110"/>
      <c r="C1080" s="424">
        <v>43577</v>
      </c>
      <c r="D1080" s="888" t="s">
        <v>2562</v>
      </c>
      <c r="E1080" s="724"/>
      <c r="F1080" s="111">
        <v>131</v>
      </c>
      <c r="G1080" s="112" t="s">
        <v>2799</v>
      </c>
      <c r="H1080" s="113"/>
      <c r="I1080" s="752"/>
      <c r="J1080" s="524"/>
      <c r="K1080" s="114">
        <v>40000</v>
      </c>
      <c r="L1080" s="18">
        <f t="shared" si="53"/>
        <v>9849239</v>
      </c>
      <c r="M1080" s="12">
        <f t="shared" si="54"/>
        <v>40000</v>
      </c>
      <c r="N1080" s="12">
        <f t="shared" si="52"/>
        <v>9849239</v>
      </c>
    </row>
    <row r="1081" spans="1:14" ht="18" customHeight="1" x14ac:dyDescent="0.15">
      <c r="A1081" s="832"/>
      <c r="B1081" s="110"/>
      <c r="C1081" s="424">
        <v>43580</v>
      </c>
      <c r="D1081" s="888" t="s">
        <v>2798</v>
      </c>
      <c r="E1081" s="724"/>
      <c r="F1081" s="111">
        <v>233</v>
      </c>
      <c r="G1081" s="112"/>
      <c r="H1081" s="113"/>
      <c r="I1081" s="752"/>
      <c r="J1081" s="524"/>
      <c r="K1081" s="114">
        <v>25000</v>
      </c>
      <c r="L1081" s="18">
        <f t="shared" si="53"/>
        <v>9874239</v>
      </c>
      <c r="M1081" s="12">
        <f t="shared" si="54"/>
        <v>25000</v>
      </c>
      <c r="N1081" s="12">
        <f t="shared" si="52"/>
        <v>9874239</v>
      </c>
    </row>
    <row r="1082" spans="1:14" ht="18" customHeight="1" x14ac:dyDescent="0.15">
      <c r="A1082" s="832"/>
      <c r="B1082" s="110"/>
      <c r="C1082" s="424">
        <v>43593</v>
      </c>
      <c r="D1082" s="888" t="s">
        <v>2562</v>
      </c>
      <c r="E1082" s="724"/>
      <c r="F1082" s="111">
        <v>131</v>
      </c>
      <c r="G1082" s="112" t="s">
        <v>69</v>
      </c>
      <c r="H1082" s="113"/>
      <c r="I1082" s="752"/>
      <c r="J1082" s="524"/>
      <c r="K1082" s="114">
        <v>90000</v>
      </c>
      <c r="L1082" s="18">
        <f t="shared" si="53"/>
        <v>9964239</v>
      </c>
      <c r="M1082" s="12">
        <f t="shared" si="54"/>
        <v>90000</v>
      </c>
      <c r="N1082" s="12">
        <f t="shared" si="52"/>
        <v>9964239</v>
      </c>
    </row>
    <row r="1083" spans="1:14" ht="18" customHeight="1" x14ac:dyDescent="0.15">
      <c r="A1083" s="832"/>
      <c r="B1083" s="110"/>
      <c r="C1083" s="424">
        <v>43595</v>
      </c>
      <c r="D1083" s="888" t="s">
        <v>2562</v>
      </c>
      <c r="E1083" s="724"/>
      <c r="F1083" s="111">
        <v>131</v>
      </c>
      <c r="G1083" s="112" t="s">
        <v>125</v>
      </c>
      <c r="H1083" s="113"/>
      <c r="I1083" s="752"/>
      <c r="J1083" s="524"/>
      <c r="K1083" s="114">
        <v>35000</v>
      </c>
      <c r="L1083" s="18">
        <f t="shared" si="53"/>
        <v>9999239</v>
      </c>
      <c r="M1083" s="12">
        <f t="shared" si="54"/>
        <v>35000</v>
      </c>
      <c r="N1083" s="12">
        <f t="shared" si="52"/>
        <v>9999239</v>
      </c>
    </row>
    <row r="1084" spans="1:14" ht="18" customHeight="1" x14ac:dyDescent="0.15">
      <c r="A1084" s="832"/>
      <c r="B1084" s="110"/>
      <c r="C1084" s="424">
        <v>43605</v>
      </c>
      <c r="D1084" s="888" t="s">
        <v>2562</v>
      </c>
      <c r="E1084" s="724"/>
      <c r="F1084" s="111">
        <v>131</v>
      </c>
      <c r="G1084" s="112" t="s">
        <v>225</v>
      </c>
      <c r="H1084" s="113"/>
      <c r="I1084" s="752"/>
      <c r="J1084" s="524"/>
      <c r="K1084" s="114">
        <v>40000</v>
      </c>
      <c r="L1084" s="18">
        <f t="shared" si="53"/>
        <v>10039239</v>
      </c>
      <c r="M1084" s="12">
        <f t="shared" si="54"/>
        <v>40000</v>
      </c>
      <c r="N1084" s="12">
        <f t="shared" si="52"/>
        <v>10039239</v>
      </c>
    </row>
    <row r="1085" spans="1:14" ht="18" customHeight="1" x14ac:dyDescent="0.15">
      <c r="A1085" s="832">
        <v>33</v>
      </c>
      <c r="B1085" s="110"/>
      <c r="C1085" s="424">
        <v>43608</v>
      </c>
      <c r="D1085" s="888" t="s">
        <v>2803</v>
      </c>
      <c r="E1085" s="724"/>
      <c r="F1085" s="111">
        <v>112</v>
      </c>
      <c r="G1085" s="112" t="s">
        <v>409</v>
      </c>
      <c r="H1085" s="113" t="s">
        <v>2809</v>
      </c>
      <c r="I1085" s="752"/>
      <c r="J1085" s="524"/>
      <c r="K1085" s="114">
        <v>4800</v>
      </c>
      <c r="L1085" s="18">
        <f t="shared" si="53"/>
        <v>10044039</v>
      </c>
      <c r="M1085" s="12">
        <f t="shared" si="54"/>
        <v>4800</v>
      </c>
      <c r="N1085" s="12">
        <f t="shared" si="52"/>
        <v>10044039</v>
      </c>
    </row>
    <row r="1086" spans="1:14" ht="18" customHeight="1" x14ac:dyDescent="0.15">
      <c r="A1086" s="832"/>
      <c r="B1086" s="110"/>
      <c r="C1086" s="424">
        <v>43608</v>
      </c>
      <c r="D1086" s="888" t="s">
        <v>2804</v>
      </c>
      <c r="E1086" s="724"/>
      <c r="F1086" s="111">
        <v>122</v>
      </c>
      <c r="G1086" s="112" t="s">
        <v>409</v>
      </c>
      <c r="H1086" s="113" t="s">
        <v>2809</v>
      </c>
      <c r="I1086" s="752"/>
      <c r="J1086" s="524"/>
      <c r="K1086" s="114">
        <v>10000</v>
      </c>
      <c r="L1086" s="18">
        <f t="shared" si="53"/>
        <v>10054039</v>
      </c>
      <c r="M1086" s="12">
        <f t="shared" si="54"/>
        <v>10000</v>
      </c>
      <c r="N1086" s="12">
        <f t="shared" si="52"/>
        <v>10054039</v>
      </c>
    </row>
    <row r="1087" spans="1:14" ht="18" customHeight="1" x14ac:dyDescent="0.15">
      <c r="A1087" s="832"/>
      <c r="B1087" s="110"/>
      <c r="C1087" s="424">
        <v>43608</v>
      </c>
      <c r="D1087" s="888" t="s">
        <v>2805</v>
      </c>
      <c r="E1087" s="724"/>
      <c r="F1087" s="111">
        <v>141</v>
      </c>
      <c r="G1087" s="112" t="s">
        <v>409</v>
      </c>
      <c r="H1087" s="113" t="s">
        <v>2809</v>
      </c>
      <c r="I1087" s="752"/>
      <c r="J1087" s="524"/>
      <c r="K1087" s="114">
        <v>50000</v>
      </c>
      <c r="L1087" s="18">
        <f t="shared" si="53"/>
        <v>10104039</v>
      </c>
      <c r="M1087" s="12">
        <f t="shared" si="54"/>
        <v>50000</v>
      </c>
      <c r="N1087" s="12">
        <f t="shared" si="52"/>
        <v>10104039</v>
      </c>
    </row>
    <row r="1088" spans="1:14" ht="18" customHeight="1" x14ac:dyDescent="0.15">
      <c r="A1088" s="827">
        <v>51</v>
      </c>
      <c r="B1088" s="26"/>
      <c r="C1088" s="909">
        <v>43616</v>
      </c>
      <c r="D1088" s="888" t="s">
        <v>2803</v>
      </c>
      <c r="E1088" s="724"/>
      <c r="F1088" s="111">
        <v>112</v>
      </c>
      <c r="G1088" s="112" t="s">
        <v>321</v>
      </c>
      <c r="H1088" s="113" t="s">
        <v>2596</v>
      </c>
      <c r="I1088" s="752"/>
      <c r="J1088" s="524"/>
      <c r="K1088" s="114">
        <v>4400</v>
      </c>
      <c r="L1088" s="18">
        <f t="shared" si="53"/>
        <v>10108439</v>
      </c>
      <c r="M1088" s="12">
        <f t="shared" si="54"/>
        <v>4400</v>
      </c>
      <c r="N1088" s="12">
        <f t="shared" si="52"/>
        <v>10108439</v>
      </c>
    </row>
    <row r="1089" spans="1:14" ht="18" customHeight="1" x14ac:dyDescent="0.15">
      <c r="A1089" s="910"/>
      <c r="B1089" s="911"/>
      <c r="C1089" s="912">
        <v>43616</v>
      </c>
      <c r="D1089" s="888" t="s">
        <v>2804</v>
      </c>
      <c r="E1089" s="724"/>
      <c r="F1089" s="111">
        <v>122</v>
      </c>
      <c r="G1089" s="112" t="s">
        <v>321</v>
      </c>
      <c r="H1089" s="113" t="s">
        <v>2596</v>
      </c>
      <c r="I1089" s="752"/>
      <c r="J1089" s="524"/>
      <c r="K1089" s="114">
        <v>10000</v>
      </c>
      <c r="L1089" s="18">
        <f t="shared" ref="L1089:L1102" si="55">IF(C1089="","",N1089)</f>
        <v>10118439</v>
      </c>
      <c r="M1089" s="12">
        <f t="shared" si="54"/>
        <v>10000</v>
      </c>
      <c r="N1089" s="12">
        <f t="shared" si="52"/>
        <v>10118439</v>
      </c>
    </row>
    <row r="1090" spans="1:14" ht="18" customHeight="1" x14ac:dyDescent="0.15">
      <c r="A1090" s="910"/>
      <c r="B1090" s="913"/>
      <c r="C1090" s="912">
        <v>43616</v>
      </c>
      <c r="D1090" s="888" t="s">
        <v>2805</v>
      </c>
      <c r="E1090" s="724"/>
      <c r="F1090" s="111">
        <v>141</v>
      </c>
      <c r="G1090" s="112" t="s">
        <v>321</v>
      </c>
      <c r="H1090" s="113" t="s">
        <v>2596</v>
      </c>
      <c r="I1090" s="752"/>
      <c r="J1090" s="524"/>
      <c r="K1090" s="114">
        <v>50000</v>
      </c>
      <c r="L1090" s="18">
        <f t="shared" si="55"/>
        <v>10168439</v>
      </c>
      <c r="M1090" s="12">
        <f t="shared" si="54"/>
        <v>50000</v>
      </c>
      <c r="N1090" s="12">
        <f t="shared" si="52"/>
        <v>10168439</v>
      </c>
    </row>
    <row r="1091" spans="1:14" ht="18" customHeight="1" x14ac:dyDescent="0.15">
      <c r="A1091" s="910"/>
      <c r="B1091" s="911"/>
      <c r="C1091" s="912">
        <v>43619</v>
      </c>
      <c r="D1091" s="888" t="s">
        <v>2597</v>
      </c>
      <c r="E1091" s="724"/>
      <c r="F1091" s="111">
        <v>262</v>
      </c>
      <c r="G1091" s="112" t="s">
        <v>2598</v>
      </c>
      <c r="H1091" s="113"/>
      <c r="I1091" s="752"/>
      <c r="J1091" s="524"/>
      <c r="K1091" s="114">
        <v>2000000</v>
      </c>
      <c r="L1091" s="18">
        <f t="shared" si="55"/>
        <v>12168439</v>
      </c>
      <c r="M1091" s="12">
        <f t="shared" si="54"/>
        <v>2000000</v>
      </c>
      <c r="N1091" s="12">
        <f t="shared" si="52"/>
        <v>12168439</v>
      </c>
    </row>
    <row r="1092" spans="1:14" ht="18" customHeight="1" x14ac:dyDescent="0.15">
      <c r="A1092" s="910"/>
      <c r="B1092" s="911"/>
      <c r="C1092" s="912">
        <v>43627</v>
      </c>
      <c r="D1092" s="888" t="s">
        <v>2564</v>
      </c>
      <c r="E1092" s="724"/>
      <c r="F1092" s="111">
        <v>213</v>
      </c>
      <c r="G1092" s="112" t="s">
        <v>2565</v>
      </c>
      <c r="H1092" s="113"/>
      <c r="I1092" s="752"/>
      <c r="J1092" s="524"/>
      <c r="K1092" s="114">
        <v>996000</v>
      </c>
      <c r="L1092" s="18">
        <f t="shared" si="55"/>
        <v>13164439</v>
      </c>
      <c r="M1092" s="12">
        <f t="shared" si="54"/>
        <v>996000</v>
      </c>
      <c r="N1092" s="12">
        <f t="shared" si="52"/>
        <v>13164439</v>
      </c>
    </row>
    <row r="1093" spans="1:14" ht="18" customHeight="1" x14ac:dyDescent="0.15">
      <c r="A1093" s="910"/>
      <c r="B1093" s="913"/>
      <c r="C1093" s="914">
        <v>43627</v>
      </c>
      <c r="D1093" s="888" t="s">
        <v>2791</v>
      </c>
      <c r="E1093" s="724"/>
      <c r="F1093" s="111">
        <v>132</v>
      </c>
      <c r="G1093" s="112" t="s">
        <v>88</v>
      </c>
      <c r="H1093" s="113"/>
      <c r="I1093" s="752" t="s">
        <v>2539</v>
      </c>
      <c r="J1093" s="524"/>
      <c r="K1093" s="114">
        <v>10000</v>
      </c>
      <c r="L1093" s="18">
        <f t="shared" si="55"/>
        <v>13174439</v>
      </c>
      <c r="M1093" s="12">
        <f t="shared" si="54"/>
        <v>10000</v>
      </c>
      <c r="N1093" s="12">
        <f t="shared" si="52"/>
        <v>13174439</v>
      </c>
    </row>
    <row r="1094" spans="1:14" ht="18" customHeight="1" x14ac:dyDescent="0.15">
      <c r="A1094" s="910"/>
      <c r="B1094" s="913"/>
      <c r="C1094" s="914">
        <v>43627</v>
      </c>
      <c r="D1094" s="888" t="s">
        <v>2562</v>
      </c>
      <c r="E1094" s="724"/>
      <c r="F1094" s="111">
        <v>131</v>
      </c>
      <c r="G1094" s="112" t="s">
        <v>88</v>
      </c>
      <c r="H1094" s="113"/>
      <c r="I1094" s="752"/>
      <c r="J1094" s="524"/>
      <c r="K1094" s="114">
        <v>10000</v>
      </c>
      <c r="L1094" s="18">
        <f t="shared" si="55"/>
        <v>13184439</v>
      </c>
      <c r="M1094" s="12">
        <f t="shared" si="54"/>
        <v>10000</v>
      </c>
      <c r="N1094" s="12">
        <f t="shared" si="52"/>
        <v>13184439</v>
      </c>
    </row>
    <row r="1095" spans="1:14" ht="18" customHeight="1" x14ac:dyDescent="0.15">
      <c r="A1095" s="910">
        <v>35</v>
      </c>
      <c r="B1095" s="913"/>
      <c r="C1095" s="914">
        <v>43648</v>
      </c>
      <c r="D1095" s="888" t="s">
        <v>2593</v>
      </c>
      <c r="E1095" s="724"/>
      <c r="F1095" s="111">
        <v>111</v>
      </c>
      <c r="G1095" s="112" t="s">
        <v>409</v>
      </c>
      <c r="H1095" s="113" t="s">
        <v>2604</v>
      </c>
      <c r="I1095" s="752"/>
      <c r="J1095" s="524"/>
      <c r="K1095" s="114">
        <v>1800</v>
      </c>
      <c r="L1095" s="18">
        <f t="shared" si="55"/>
        <v>13186239</v>
      </c>
      <c r="M1095" s="12">
        <f t="shared" si="54"/>
        <v>1800</v>
      </c>
      <c r="N1095" s="12">
        <f t="shared" ref="N1095:N1158" si="56">N1094+M1095</f>
        <v>13186239</v>
      </c>
    </row>
    <row r="1096" spans="1:14" ht="18" customHeight="1" x14ac:dyDescent="0.15">
      <c r="A1096" s="910"/>
      <c r="B1096" s="913"/>
      <c r="C1096" s="914">
        <v>43648</v>
      </c>
      <c r="D1096" s="888" t="s">
        <v>2594</v>
      </c>
      <c r="E1096" s="724"/>
      <c r="F1096" s="111">
        <v>121</v>
      </c>
      <c r="G1096" s="112" t="s">
        <v>409</v>
      </c>
      <c r="H1096" s="113" t="s">
        <v>2604</v>
      </c>
      <c r="I1096" s="752"/>
      <c r="J1096" s="524"/>
      <c r="K1096" s="114">
        <v>10000</v>
      </c>
      <c r="L1096" s="18">
        <f t="shared" si="55"/>
        <v>13196239</v>
      </c>
      <c r="M1096" s="12">
        <f t="shared" si="54"/>
        <v>10000</v>
      </c>
      <c r="N1096" s="12">
        <f t="shared" si="56"/>
        <v>13196239</v>
      </c>
    </row>
    <row r="1097" spans="1:14" ht="18" customHeight="1" x14ac:dyDescent="0.15">
      <c r="A1097" s="910"/>
      <c r="B1097" s="913"/>
      <c r="C1097" s="914">
        <v>43648</v>
      </c>
      <c r="D1097" s="888" t="s">
        <v>2815</v>
      </c>
      <c r="E1097" s="724"/>
      <c r="F1097" s="111">
        <v>141</v>
      </c>
      <c r="G1097" s="112" t="s">
        <v>409</v>
      </c>
      <c r="H1097" s="113" t="s">
        <v>2604</v>
      </c>
      <c r="I1097" s="752"/>
      <c r="J1097" s="524"/>
      <c r="K1097" s="114">
        <v>10000</v>
      </c>
      <c r="L1097" s="18">
        <f t="shared" si="55"/>
        <v>13206239</v>
      </c>
      <c r="M1097" s="12">
        <f t="shared" si="54"/>
        <v>10000</v>
      </c>
      <c r="N1097" s="12">
        <f t="shared" si="56"/>
        <v>13206239</v>
      </c>
    </row>
    <row r="1098" spans="1:14" ht="18" customHeight="1" x14ac:dyDescent="0.15">
      <c r="A1098" s="910"/>
      <c r="B1098" s="913"/>
      <c r="C1098" s="914">
        <v>43648</v>
      </c>
      <c r="D1098" s="888" t="s">
        <v>2814</v>
      </c>
      <c r="E1098" s="724"/>
      <c r="F1098" s="111">
        <v>141</v>
      </c>
      <c r="G1098" s="112" t="s">
        <v>2816</v>
      </c>
      <c r="H1098" s="113" t="s">
        <v>2817</v>
      </c>
      <c r="I1098" s="752"/>
      <c r="J1098" s="524"/>
      <c r="K1098" s="114">
        <v>30000</v>
      </c>
      <c r="L1098" s="18">
        <f t="shared" si="55"/>
        <v>13236239</v>
      </c>
      <c r="M1098" s="12">
        <f t="shared" si="54"/>
        <v>30000</v>
      </c>
      <c r="N1098" s="12">
        <f t="shared" si="56"/>
        <v>13236239</v>
      </c>
    </row>
    <row r="1099" spans="1:14" ht="18" customHeight="1" x14ac:dyDescent="0.15">
      <c r="A1099" s="910">
        <v>19</v>
      </c>
      <c r="B1099" s="913"/>
      <c r="C1099" s="914">
        <v>43656</v>
      </c>
      <c r="D1099" s="888" t="s">
        <v>2593</v>
      </c>
      <c r="E1099" s="724"/>
      <c r="F1099" s="111">
        <v>111</v>
      </c>
      <c r="G1099" s="112" t="s">
        <v>456</v>
      </c>
      <c r="H1099" s="113" t="s">
        <v>2601</v>
      </c>
      <c r="I1099" s="752"/>
      <c r="J1099" s="524"/>
      <c r="K1099" s="114">
        <v>63400</v>
      </c>
      <c r="L1099" s="18">
        <f t="shared" si="55"/>
        <v>13299639</v>
      </c>
      <c r="M1099" s="12">
        <f t="shared" si="54"/>
        <v>63400</v>
      </c>
      <c r="N1099" s="12">
        <f t="shared" si="56"/>
        <v>13299639</v>
      </c>
    </row>
    <row r="1100" spans="1:14" ht="18" customHeight="1" x14ac:dyDescent="0.15">
      <c r="A1100" s="910"/>
      <c r="B1100" s="913"/>
      <c r="C1100" s="914">
        <v>43656</v>
      </c>
      <c r="D1100" s="888" t="s">
        <v>2594</v>
      </c>
      <c r="E1100" s="724"/>
      <c r="F1100" s="111">
        <v>121</v>
      </c>
      <c r="G1100" s="112" t="s">
        <v>456</v>
      </c>
      <c r="H1100" s="113" t="s">
        <v>2601</v>
      </c>
      <c r="I1100" s="752"/>
      <c r="J1100" s="524"/>
      <c r="K1100" s="114">
        <v>10000</v>
      </c>
      <c r="L1100" s="18">
        <f t="shared" si="55"/>
        <v>13309639</v>
      </c>
      <c r="M1100" s="12">
        <f t="shared" si="54"/>
        <v>10000</v>
      </c>
      <c r="N1100" s="12">
        <f t="shared" si="56"/>
        <v>13309639</v>
      </c>
    </row>
    <row r="1101" spans="1:14" ht="18" customHeight="1" x14ac:dyDescent="0.15">
      <c r="A1101" s="910"/>
      <c r="B1101" s="913"/>
      <c r="C1101" s="914">
        <v>43656</v>
      </c>
      <c r="D1101" s="888" t="s">
        <v>2815</v>
      </c>
      <c r="E1101" s="724"/>
      <c r="F1101" s="111">
        <v>141</v>
      </c>
      <c r="G1101" s="112" t="s">
        <v>456</v>
      </c>
      <c r="H1101" s="113" t="s">
        <v>2601</v>
      </c>
      <c r="I1101" s="752"/>
      <c r="J1101" s="524"/>
      <c r="K1101" s="114">
        <v>30000</v>
      </c>
      <c r="L1101" s="18">
        <f t="shared" si="55"/>
        <v>13339639</v>
      </c>
      <c r="M1101" s="12">
        <f t="shared" si="54"/>
        <v>30000</v>
      </c>
      <c r="N1101" s="12">
        <f t="shared" si="56"/>
        <v>13339639</v>
      </c>
    </row>
    <row r="1102" spans="1:14" ht="18" customHeight="1" x14ac:dyDescent="0.15">
      <c r="A1102" s="910">
        <v>20</v>
      </c>
      <c r="B1102" s="913"/>
      <c r="C1102" s="914">
        <v>43663</v>
      </c>
      <c r="D1102" s="888" t="s">
        <v>2593</v>
      </c>
      <c r="E1102" s="724"/>
      <c r="F1102" s="111">
        <v>111</v>
      </c>
      <c r="G1102" s="112" t="s">
        <v>77</v>
      </c>
      <c r="H1102" s="113" t="s">
        <v>2700</v>
      </c>
      <c r="I1102" s="752"/>
      <c r="J1102" s="524"/>
      <c r="K1102" s="114">
        <v>100400</v>
      </c>
      <c r="L1102" s="18">
        <f t="shared" si="55"/>
        <v>13440039</v>
      </c>
      <c r="M1102" s="12">
        <f t="shared" si="54"/>
        <v>100400</v>
      </c>
      <c r="N1102" s="12">
        <f t="shared" si="56"/>
        <v>13440039</v>
      </c>
    </row>
    <row r="1103" spans="1:14" ht="18" customHeight="1" x14ac:dyDescent="0.15">
      <c r="A1103" s="910"/>
      <c r="B1103" s="913"/>
      <c r="C1103" s="914">
        <v>43671</v>
      </c>
      <c r="D1103" s="888" t="s">
        <v>762</v>
      </c>
      <c r="E1103" s="724"/>
      <c r="F1103" s="111">
        <v>151</v>
      </c>
      <c r="G1103" s="112" t="s">
        <v>2569</v>
      </c>
      <c r="H1103" s="113" t="s">
        <v>2819</v>
      </c>
      <c r="I1103" s="752"/>
      <c r="J1103" s="524"/>
      <c r="K1103" s="114">
        <v>36000</v>
      </c>
      <c r="L1103" s="18">
        <f t="shared" ref="L1103:L1127" si="57">IF(C1103="","",N1103)</f>
        <v>13476039</v>
      </c>
      <c r="M1103" s="12">
        <f t="shared" si="54"/>
        <v>36000</v>
      </c>
      <c r="N1103" s="12">
        <f t="shared" si="56"/>
        <v>13476039</v>
      </c>
    </row>
    <row r="1104" spans="1:14" ht="18" customHeight="1" x14ac:dyDescent="0.15">
      <c r="A1104" s="910"/>
      <c r="B1104" s="913"/>
      <c r="C1104" s="914">
        <v>43696</v>
      </c>
      <c r="D1104" s="888" t="s">
        <v>2605</v>
      </c>
      <c r="E1104" s="724"/>
      <c r="F1104" s="111">
        <v>161</v>
      </c>
      <c r="G1104" s="112"/>
      <c r="H1104" s="113" t="s">
        <v>17</v>
      </c>
      <c r="I1104" s="752"/>
      <c r="J1104" s="524"/>
      <c r="K1104" s="114">
        <v>58</v>
      </c>
      <c r="L1104" s="18">
        <f t="shared" si="57"/>
        <v>13476097</v>
      </c>
      <c r="M1104" s="12">
        <f t="shared" si="54"/>
        <v>58</v>
      </c>
      <c r="N1104" s="12">
        <f t="shared" si="56"/>
        <v>13476097</v>
      </c>
    </row>
    <row r="1105" spans="1:14" ht="18" customHeight="1" x14ac:dyDescent="0.15">
      <c r="A1105" s="910"/>
      <c r="B1105" s="913"/>
      <c r="C1105" s="914">
        <v>43697</v>
      </c>
      <c r="D1105" s="889" t="s">
        <v>2706</v>
      </c>
      <c r="E1105" s="724"/>
      <c r="F1105" s="111">
        <v>241</v>
      </c>
      <c r="G1105" s="112"/>
      <c r="H1105" s="113"/>
      <c r="I1105" s="752"/>
      <c r="J1105" s="524">
        <v>710000</v>
      </c>
      <c r="K1105" s="114"/>
      <c r="L1105" s="18">
        <f t="shared" si="57"/>
        <v>12766097</v>
      </c>
      <c r="M1105" s="12">
        <f t="shared" si="54"/>
        <v>-710000</v>
      </c>
      <c r="N1105" s="12">
        <f t="shared" si="56"/>
        <v>12766097</v>
      </c>
    </row>
    <row r="1106" spans="1:14" ht="18" customHeight="1" x14ac:dyDescent="0.15">
      <c r="A1106" s="910">
        <v>32</v>
      </c>
      <c r="B1106" s="913"/>
      <c r="C1106" s="914">
        <v>43698</v>
      </c>
      <c r="D1106" s="888" t="s">
        <v>2593</v>
      </c>
      <c r="E1106" s="724"/>
      <c r="F1106" s="111">
        <v>111</v>
      </c>
      <c r="G1106" s="112" t="s">
        <v>409</v>
      </c>
      <c r="H1106" s="113" t="s">
        <v>2707</v>
      </c>
      <c r="I1106" s="752"/>
      <c r="J1106" s="524"/>
      <c r="K1106" s="114">
        <v>8400</v>
      </c>
      <c r="L1106" s="18">
        <f t="shared" si="57"/>
        <v>12774497</v>
      </c>
      <c r="M1106" s="12">
        <f t="shared" si="54"/>
        <v>8400</v>
      </c>
      <c r="N1106" s="12">
        <f t="shared" si="56"/>
        <v>12774497</v>
      </c>
    </row>
    <row r="1107" spans="1:14" ht="18" customHeight="1" x14ac:dyDescent="0.15">
      <c r="A1107" s="910"/>
      <c r="B1107" s="913"/>
      <c r="C1107" s="914">
        <v>43698</v>
      </c>
      <c r="D1107" s="888" t="s">
        <v>2594</v>
      </c>
      <c r="E1107" s="724"/>
      <c r="F1107" s="111">
        <v>121</v>
      </c>
      <c r="G1107" s="112" t="s">
        <v>409</v>
      </c>
      <c r="H1107" s="113" t="s">
        <v>2707</v>
      </c>
      <c r="I1107" s="752"/>
      <c r="J1107" s="524"/>
      <c r="K1107" s="114">
        <v>10000</v>
      </c>
      <c r="L1107" s="18">
        <f t="shared" si="57"/>
        <v>12784497</v>
      </c>
      <c r="M1107" s="12">
        <f t="shared" si="54"/>
        <v>10000</v>
      </c>
      <c r="N1107" s="12">
        <f t="shared" si="56"/>
        <v>12784497</v>
      </c>
    </row>
    <row r="1108" spans="1:14" ht="18" customHeight="1" x14ac:dyDescent="0.15">
      <c r="A1108" s="910"/>
      <c r="B1108" s="913"/>
      <c r="C1108" s="914">
        <v>43698</v>
      </c>
      <c r="D1108" s="888" t="s">
        <v>2818</v>
      </c>
      <c r="E1108" s="724"/>
      <c r="F1108" s="111">
        <v>141</v>
      </c>
      <c r="G1108" s="112" t="s">
        <v>409</v>
      </c>
      <c r="H1108" s="113" t="s">
        <v>2707</v>
      </c>
      <c r="I1108" s="752"/>
      <c r="J1108" s="524"/>
      <c r="K1108" s="114">
        <v>50000</v>
      </c>
      <c r="L1108" s="18">
        <f t="shared" si="57"/>
        <v>12834497</v>
      </c>
      <c r="M1108" s="12">
        <f t="shared" si="54"/>
        <v>50000</v>
      </c>
      <c r="N1108" s="12">
        <f t="shared" si="56"/>
        <v>12834497</v>
      </c>
    </row>
    <row r="1109" spans="1:14" ht="18" customHeight="1" x14ac:dyDescent="0.15">
      <c r="A1109" s="910"/>
      <c r="B1109" s="913"/>
      <c r="C1109" s="914">
        <v>43706</v>
      </c>
      <c r="D1109" s="889" t="s">
        <v>2758</v>
      </c>
      <c r="E1109" s="724"/>
      <c r="F1109" s="111">
        <v>251</v>
      </c>
      <c r="G1109" s="112" t="s">
        <v>2826</v>
      </c>
      <c r="H1109" s="113"/>
      <c r="I1109" s="752"/>
      <c r="J1109" s="524">
        <v>36000</v>
      </c>
      <c r="K1109" s="114"/>
      <c r="L1109" s="18">
        <f t="shared" si="57"/>
        <v>12798497</v>
      </c>
      <c r="M1109" s="12">
        <f t="shared" si="54"/>
        <v>-36000</v>
      </c>
      <c r="N1109" s="12">
        <f t="shared" si="56"/>
        <v>12798497</v>
      </c>
    </row>
    <row r="1110" spans="1:14" ht="18" customHeight="1" x14ac:dyDescent="0.15">
      <c r="A1110" s="910"/>
      <c r="B1110" s="913"/>
      <c r="C1110" s="914">
        <v>43711</v>
      </c>
      <c r="D1110" s="888" t="s">
        <v>2562</v>
      </c>
      <c r="E1110" s="724"/>
      <c r="F1110" s="111">
        <v>131</v>
      </c>
      <c r="G1110" s="112" t="s">
        <v>64</v>
      </c>
      <c r="H1110" s="113"/>
      <c r="I1110" s="752"/>
      <c r="J1110" s="524"/>
      <c r="K1110" s="114">
        <v>140000</v>
      </c>
      <c r="L1110" s="18">
        <f t="shared" si="57"/>
        <v>12938497</v>
      </c>
      <c r="M1110" s="12">
        <f t="shared" si="54"/>
        <v>140000</v>
      </c>
      <c r="N1110" s="12">
        <f t="shared" si="56"/>
        <v>12938497</v>
      </c>
    </row>
    <row r="1111" spans="1:14" ht="18" customHeight="1" x14ac:dyDescent="0.15">
      <c r="A1111" s="910">
        <v>13</v>
      </c>
      <c r="B1111" s="913"/>
      <c r="C1111" s="914">
        <v>43725</v>
      </c>
      <c r="D1111" s="888" t="s">
        <v>2593</v>
      </c>
      <c r="E1111" s="724"/>
      <c r="F1111" s="111">
        <v>111</v>
      </c>
      <c r="G1111" s="112" t="s">
        <v>77</v>
      </c>
      <c r="H1111" s="113" t="s">
        <v>2908</v>
      </c>
      <c r="I1111" s="752"/>
      <c r="J1111" s="524"/>
      <c r="K1111" s="114">
        <v>47400</v>
      </c>
      <c r="L1111" s="18">
        <f t="shared" si="57"/>
        <v>12985897</v>
      </c>
      <c r="M1111" s="12">
        <f t="shared" si="54"/>
        <v>47400</v>
      </c>
      <c r="N1111" s="12">
        <f t="shared" si="56"/>
        <v>12985897</v>
      </c>
    </row>
    <row r="1112" spans="1:14" ht="18" customHeight="1" x14ac:dyDescent="0.15">
      <c r="A1112" s="910">
        <v>16</v>
      </c>
      <c r="B1112" s="913"/>
      <c r="C1112" s="914">
        <v>43725</v>
      </c>
      <c r="D1112" s="888" t="s">
        <v>2593</v>
      </c>
      <c r="E1112" s="724"/>
      <c r="F1112" s="111">
        <v>111</v>
      </c>
      <c r="G1112" s="112" t="s">
        <v>77</v>
      </c>
      <c r="H1112" s="113" t="s">
        <v>2909</v>
      </c>
      <c r="I1112" s="752"/>
      <c r="J1112" s="524"/>
      <c r="K1112" s="114">
        <v>24200</v>
      </c>
      <c r="L1112" s="18">
        <f t="shared" si="57"/>
        <v>13010097</v>
      </c>
      <c r="M1112" s="12">
        <f t="shared" si="54"/>
        <v>24200</v>
      </c>
      <c r="N1112" s="12">
        <f t="shared" si="56"/>
        <v>13010097</v>
      </c>
    </row>
    <row r="1113" spans="1:14" ht="18" customHeight="1" x14ac:dyDescent="0.15">
      <c r="A1113" s="910">
        <v>25</v>
      </c>
      <c r="B1113" s="913"/>
      <c r="C1113" s="914">
        <v>43732</v>
      </c>
      <c r="D1113" s="888" t="s">
        <v>2593</v>
      </c>
      <c r="E1113" s="724"/>
      <c r="F1113" s="111">
        <v>111</v>
      </c>
      <c r="G1113" s="112" t="s">
        <v>2270</v>
      </c>
      <c r="H1113" s="113" t="s">
        <v>2910</v>
      </c>
      <c r="I1113" s="752"/>
      <c r="J1113" s="524"/>
      <c r="K1113" s="114">
        <v>39400</v>
      </c>
      <c r="L1113" s="18">
        <f t="shared" si="57"/>
        <v>13049497</v>
      </c>
      <c r="M1113" s="12">
        <f t="shared" si="54"/>
        <v>39400</v>
      </c>
      <c r="N1113" s="12">
        <f t="shared" si="56"/>
        <v>13049497</v>
      </c>
    </row>
    <row r="1114" spans="1:14" ht="18" customHeight="1" x14ac:dyDescent="0.15">
      <c r="A1114" s="910">
        <v>72</v>
      </c>
      <c r="B1114" s="913"/>
      <c r="C1114" s="914">
        <v>43747</v>
      </c>
      <c r="D1114" s="888" t="s">
        <v>2831</v>
      </c>
      <c r="E1114" s="724"/>
      <c r="F1114" s="111">
        <v>141</v>
      </c>
      <c r="G1114" s="112" t="s">
        <v>2832</v>
      </c>
      <c r="H1114" s="113" t="s">
        <v>2911</v>
      </c>
      <c r="I1114" s="752" t="s">
        <v>2833</v>
      </c>
      <c r="J1114" s="524"/>
      <c r="K1114" s="114">
        <v>30000</v>
      </c>
      <c r="L1114" s="18">
        <f t="shared" si="57"/>
        <v>13079497</v>
      </c>
      <c r="M1114" s="12">
        <f t="shared" si="54"/>
        <v>30000</v>
      </c>
      <c r="N1114" s="12">
        <f t="shared" si="56"/>
        <v>13079497</v>
      </c>
    </row>
    <row r="1115" spans="1:14" ht="18" customHeight="1" x14ac:dyDescent="0.15">
      <c r="A1115" s="910">
        <v>34</v>
      </c>
      <c r="B1115" s="913"/>
      <c r="C1115" s="914">
        <v>43766</v>
      </c>
      <c r="D1115" s="888" t="s">
        <v>2593</v>
      </c>
      <c r="E1115" s="724"/>
      <c r="F1115" s="111">
        <v>111</v>
      </c>
      <c r="G1115" s="112" t="s">
        <v>142</v>
      </c>
      <c r="H1115" s="113" t="s">
        <v>2836</v>
      </c>
      <c r="I1115" s="752"/>
      <c r="J1115" s="524"/>
      <c r="K1115" s="114">
        <v>2800</v>
      </c>
      <c r="L1115" s="18">
        <f t="shared" si="57"/>
        <v>13082297</v>
      </c>
      <c r="M1115" s="12">
        <f t="shared" si="54"/>
        <v>2800</v>
      </c>
      <c r="N1115" s="12">
        <f t="shared" si="56"/>
        <v>13082297</v>
      </c>
    </row>
    <row r="1116" spans="1:14" ht="18" customHeight="1" x14ac:dyDescent="0.15">
      <c r="A1116" s="910"/>
      <c r="B1116" s="913"/>
      <c r="C1116" s="914">
        <v>43766</v>
      </c>
      <c r="D1116" s="888" t="s">
        <v>2594</v>
      </c>
      <c r="E1116" s="724"/>
      <c r="F1116" s="111">
        <v>121</v>
      </c>
      <c r="G1116" s="112" t="s">
        <v>142</v>
      </c>
      <c r="H1116" s="113" t="s">
        <v>2836</v>
      </c>
      <c r="I1116" s="752"/>
      <c r="J1116" s="524"/>
      <c r="K1116" s="114">
        <v>10000</v>
      </c>
      <c r="L1116" s="18">
        <f t="shared" si="57"/>
        <v>13092297</v>
      </c>
      <c r="M1116" s="12">
        <f t="shared" si="54"/>
        <v>10000</v>
      </c>
      <c r="N1116" s="12">
        <f t="shared" si="56"/>
        <v>13092297</v>
      </c>
    </row>
    <row r="1117" spans="1:14" ht="18" customHeight="1" x14ac:dyDescent="0.15">
      <c r="A1117" s="910"/>
      <c r="B1117" s="913"/>
      <c r="C1117" s="914">
        <v>43766</v>
      </c>
      <c r="D1117" s="888" t="s">
        <v>2831</v>
      </c>
      <c r="E1117" s="724"/>
      <c r="F1117" s="111">
        <v>141</v>
      </c>
      <c r="G1117" s="112" t="s">
        <v>142</v>
      </c>
      <c r="H1117" s="113" t="s">
        <v>2836</v>
      </c>
      <c r="I1117" s="752"/>
      <c r="J1117" s="524"/>
      <c r="K1117" s="114">
        <v>50000</v>
      </c>
      <c r="L1117" s="18">
        <f t="shared" si="57"/>
        <v>13142297</v>
      </c>
      <c r="M1117" s="12">
        <f t="shared" ref="M1117:M1161" si="58">K1117-J1117</f>
        <v>50000</v>
      </c>
      <c r="N1117" s="12">
        <f t="shared" si="56"/>
        <v>13142297</v>
      </c>
    </row>
    <row r="1118" spans="1:14" ht="18" customHeight="1" x14ac:dyDescent="0.15">
      <c r="A1118" s="910"/>
      <c r="B1118" s="913"/>
      <c r="C1118" s="914">
        <v>43766</v>
      </c>
      <c r="D1118" s="888" t="s">
        <v>762</v>
      </c>
      <c r="E1118" s="724"/>
      <c r="F1118" s="111">
        <v>151</v>
      </c>
      <c r="G1118" s="112" t="s">
        <v>2834</v>
      </c>
      <c r="H1118" s="113" t="s">
        <v>2835</v>
      </c>
      <c r="I1118" s="752"/>
      <c r="J1118" s="524"/>
      <c r="K1118" s="114">
        <v>130000</v>
      </c>
      <c r="L1118" s="18">
        <f t="shared" si="57"/>
        <v>13272297</v>
      </c>
      <c r="M1118" s="12">
        <f t="shared" si="58"/>
        <v>130000</v>
      </c>
      <c r="N1118" s="12">
        <f t="shared" si="56"/>
        <v>13272297</v>
      </c>
    </row>
    <row r="1119" spans="1:14" ht="18" customHeight="1" x14ac:dyDescent="0.15">
      <c r="A1119" s="910">
        <v>37</v>
      </c>
      <c r="B1119" s="913"/>
      <c r="C1119" s="914">
        <v>43766</v>
      </c>
      <c r="D1119" s="888" t="s">
        <v>2593</v>
      </c>
      <c r="E1119" s="724"/>
      <c r="F1119" s="111">
        <v>111</v>
      </c>
      <c r="G1119" s="112" t="s">
        <v>142</v>
      </c>
      <c r="H1119" s="113" t="s">
        <v>2840</v>
      </c>
      <c r="I1119" s="752"/>
      <c r="J1119" s="524"/>
      <c r="K1119" s="114">
        <v>8000</v>
      </c>
      <c r="L1119" s="18">
        <f t="shared" si="57"/>
        <v>13280297</v>
      </c>
      <c r="M1119" s="12">
        <f t="shared" si="58"/>
        <v>8000</v>
      </c>
      <c r="N1119" s="12">
        <f t="shared" si="56"/>
        <v>13280297</v>
      </c>
    </row>
    <row r="1120" spans="1:14" ht="18" customHeight="1" x14ac:dyDescent="0.15">
      <c r="A1120" s="910"/>
      <c r="B1120" s="913"/>
      <c r="C1120" s="914">
        <v>43766</v>
      </c>
      <c r="D1120" s="888" t="s">
        <v>2594</v>
      </c>
      <c r="E1120" s="724"/>
      <c r="F1120" s="111">
        <v>121</v>
      </c>
      <c r="G1120" s="112" t="s">
        <v>142</v>
      </c>
      <c r="H1120" s="113" t="s">
        <v>2840</v>
      </c>
      <c r="I1120" s="752"/>
      <c r="J1120" s="524"/>
      <c r="K1120" s="114">
        <v>10000</v>
      </c>
      <c r="L1120" s="18">
        <f t="shared" si="57"/>
        <v>13290297</v>
      </c>
      <c r="M1120" s="12">
        <f t="shared" si="58"/>
        <v>10000</v>
      </c>
      <c r="N1120" s="12">
        <f t="shared" si="56"/>
        <v>13290297</v>
      </c>
    </row>
    <row r="1121" spans="1:14" ht="18" customHeight="1" x14ac:dyDescent="0.15">
      <c r="A1121" s="910"/>
      <c r="B1121" s="913"/>
      <c r="C1121" s="914">
        <v>43766</v>
      </c>
      <c r="D1121" s="888" t="s">
        <v>2831</v>
      </c>
      <c r="E1121" s="724"/>
      <c r="F1121" s="111">
        <v>141</v>
      </c>
      <c r="G1121" s="112" t="s">
        <v>142</v>
      </c>
      <c r="H1121" s="113" t="s">
        <v>2840</v>
      </c>
      <c r="I1121" s="752"/>
      <c r="J1121" s="524"/>
      <c r="K1121" s="114">
        <v>10000</v>
      </c>
      <c r="L1121" s="18">
        <f t="shared" si="57"/>
        <v>13300297</v>
      </c>
      <c r="M1121" s="12">
        <f t="shared" si="58"/>
        <v>10000</v>
      </c>
      <c r="N1121" s="12">
        <f t="shared" si="56"/>
        <v>13300297</v>
      </c>
    </row>
    <row r="1122" spans="1:14" ht="18" customHeight="1" x14ac:dyDescent="0.15">
      <c r="A1122" s="910"/>
      <c r="B1122" s="913"/>
      <c r="C1122" s="914">
        <v>43769</v>
      </c>
      <c r="D1122" s="888" t="s">
        <v>2562</v>
      </c>
      <c r="E1122" s="724"/>
      <c r="F1122" s="111">
        <v>131</v>
      </c>
      <c r="G1122" s="112" t="s">
        <v>99</v>
      </c>
      <c r="H1122" s="113"/>
      <c r="I1122" s="752"/>
      <c r="J1122" s="524"/>
      <c r="K1122" s="114">
        <v>35000</v>
      </c>
      <c r="L1122" s="18">
        <f t="shared" si="57"/>
        <v>13335297</v>
      </c>
      <c r="M1122" s="12">
        <f t="shared" si="58"/>
        <v>35000</v>
      </c>
      <c r="N1122" s="12">
        <f t="shared" si="56"/>
        <v>13335297</v>
      </c>
    </row>
    <row r="1123" spans="1:14" ht="18" customHeight="1" x14ac:dyDescent="0.15">
      <c r="A1123" s="910"/>
      <c r="B1123" s="913"/>
      <c r="C1123" s="914">
        <v>43769</v>
      </c>
      <c r="D1123" s="889" t="s">
        <v>2758</v>
      </c>
      <c r="E1123" s="724"/>
      <c r="F1123" s="111">
        <v>251</v>
      </c>
      <c r="G1123" s="112" t="s">
        <v>2842</v>
      </c>
      <c r="H1123" s="113"/>
      <c r="I1123" s="752"/>
      <c r="J1123" s="524">
        <v>130000</v>
      </c>
      <c r="K1123" s="114"/>
      <c r="L1123" s="18">
        <f t="shared" si="57"/>
        <v>13205297</v>
      </c>
      <c r="M1123" s="12">
        <f t="shared" si="58"/>
        <v>-130000</v>
      </c>
      <c r="N1123" s="12">
        <f t="shared" si="56"/>
        <v>13205297</v>
      </c>
    </row>
    <row r="1124" spans="1:14" ht="18" customHeight="1" x14ac:dyDescent="0.15">
      <c r="A1124" s="910">
        <v>38</v>
      </c>
      <c r="B1124" s="913"/>
      <c r="C1124" s="914">
        <v>43774</v>
      </c>
      <c r="D1124" s="888" t="s">
        <v>2593</v>
      </c>
      <c r="E1124" s="724"/>
      <c r="F1124" s="111">
        <v>111</v>
      </c>
      <c r="G1124" s="112" t="s">
        <v>142</v>
      </c>
      <c r="H1124" s="113" t="s">
        <v>2757</v>
      </c>
      <c r="I1124" s="752"/>
      <c r="J1124" s="524"/>
      <c r="K1124" s="114">
        <v>4000</v>
      </c>
      <c r="L1124" s="18">
        <f t="shared" si="57"/>
        <v>13209297</v>
      </c>
      <c r="M1124" s="12">
        <f t="shared" si="58"/>
        <v>4000</v>
      </c>
      <c r="N1124" s="12">
        <f t="shared" si="56"/>
        <v>13209297</v>
      </c>
    </row>
    <row r="1125" spans="1:14" ht="18" customHeight="1" x14ac:dyDescent="0.15">
      <c r="A1125" s="910"/>
      <c r="B1125" s="913"/>
      <c r="C1125" s="914">
        <v>43774</v>
      </c>
      <c r="D1125" s="888" t="s">
        <v>2594</v>
      </c>
      <c r="E1125" s="724"/>
      <c r="F1125" s="111">
        <v>121</v>
      </c>
      <c r="G1125" s="112" t="s">
        <v>142</v>
      </c>
      <c r="H1125" s="113" t="s">
        <v>2757</v>
      </c>
      <c r="I1125" s="752"/>
      <c r="J1125" s="524"/>
      <c r="K1125" s="114">
        <v>10000</v>
      </c>
      <c r="L1125" s="18">
        <f t="shared" si="57"/>
        <v>13219297</v>
      </c>
      <c r="M1125" s="12">
        <f t="shared" si="58"/>
        <v>10000</v>
      </c>
      <c r="N1125" s="12">
        <f t="shared" si="56"/>
        <v>13219297</v>
      </c>
    </row>
    <row r="1126" spans="1:14" ht="18" customHeight="1" x14ac:dyDescent="0.15">
      <c r="A1126" s="910"/>
      <c r="B1126" s="913"/>
      <c r="C1126" s="914">
        <v>43774</v>
      </c>
      <c r="D1126" s="888" t="s">
        <v>2843</v>
      </c>
      <c r="E1126" s="724"/>
      <c r="F1126" s="111">
        <v>141</v>
      </c>
      <c r="G1126" s="112" t="s">
        <v>142</v>
      </c>
      <c r="H1126" s="113" t="s">
        <v>2757</v>
      </c>
      <c r="I1126" s="752"/>
      <c r="J1126" s="524"/>
      <c r="K1126" s="114">
        <v>50000</v>
      </c>
      <c r="L1126" s="18">
        <f t="shared" si="57"/>
        <v>13269297</v>
      </c>
      <c r="M1126" s="12">
        <f t="shared" si="58"/>
        <v>50000</v>
      </c>
      <c r="N1126" s="12">
        <f t="shared" si="56"/>
        <v>13269297</v>
      </c>
    </row>
    <row r="1127" spans="1:14" ht="18" customHeight="1" x14ac:dyDescent="0.15">
      <c r="A1127" s="910"/>
      <c r="B1127" s="913"/>
      <c r="C1127" s="914">
        <v>43774</v>
      </c>
      <c r="D1127" s="888" t="s">
        <v>2562</v>
      </c>
      <c r="E1127" s="724"/>
      <c r="F1127" s="111">
        <v>131</v>
      </c>
      <c r="G1127" s="112" t="s">
        <v>2844</v>
      </c>
      <c r="H1127" s="113"/>
      <c r="I1127" s="752"/>
      <c r="J1127" s="524"/>
      <c r="K1127" s="114">
        <v>5000</v>
      </c>
      <c r="L1127" s="18">
        <f t="shared" si="57"/>
        <v>13274297</v>
      </c>
      <c r="M1127" s="12">
        <f t="shared" si="58"/>
        <v>5000</v>
      </c>
      <c r="N1127" s="12">
        <f t="shared" si="56"/>
        <v>13274297</v>
      </c>
    </row>
    <row r="1128" spans="1:14" ht="18" customHeight="1" x14ac:dyDescent="0.15">
      <c r="A1128" s="910">
        <v>19</v>
      </c>
      <c r="B1128" s="913"/>
      <c r="C1128" s="914">
        <v>43785</v>
      </c>
      <c r="D1128" s="888" t="s">
        <v>2593</v>
      </c>
      <c r="E1128" s="724"/>
      <c r="F1128" s="111">
        <v>111</v>
      </c>
      <c r="G1128" s="112" t="s">
        <v>456</v>
      </c>
      <c r="H1128" s="113" t="s">
        <v>2601</v>
      </c>
      <c r="I1128" s="752"/>
      <c r="J1128" s="524"/>
      <c r="K1128" s="114">
        <v>76800</v>
      </c>
      <c r="L1128" s="18">
        <f t="shared" ref="L1128:L1152" si="59">IF(C1128="","",N1128)</f>
        <v>13351097</v>
      </c>
      <c r="M1128" s="12">
        <f t="shared" si="58"/>
        <v>76800</v>
      </c>
      <c r="N1128" s="12">
        <f t="shared" si="56"/>
        <v>13351097</v>
      </c>
    </row>
    <row r="1129" spans="1:14" ht="18" customHeight="1" x14ac:dyDescent="0.15">
      <c r="A1129" s="910"/>
      <c r="B1129" s="913"/>
      <c r="C1129" s="914">
        <v>43785</v>
      </c>
      <c r="D1129" s="888" t="s">
        <v>2594</v>
      </c>
      <c r="E1129" s="724"/>
      <c r="F1129" s="111">
        <v>121</v>
      </c>
      <c r="G1129" s="112" t="s">
        <v>456</v>
      </c>
      <c r="H1129" s="113" t="s">
        <v>2601</v>
      </c>
      <c r="I1129" s="752"/>
      <c r="J1129" s="524"/>
      <c r="K1129" s="114">
        <v>10000</v>
      </c>
      <c r="L1129" s="18">
        <f t="shared" si="59"/>
        <v>13361097</v>
      </c>
      <c r="M1129" s="12">
        <f t="shared" si="58"/>
        <v>10000</v>
      </c>
      <c r="N1129" s="12">
        <f t="shared" si="56"/>
        <v>13361097</v>
      </c>
    </row>
    <row r="1130" spans="1:14" ht="18" customHeight="1" x14ac:dyDescent="0.15">
      <c r="A1130" s="910"/>
      <c r="B1130" s="913"/>
      <c r="C1130" s="914">
        <v>43785</v>
      </c>
      <c r="D1130" s="888" t="s">
        <v>2843</v>
      </c>
      <c r="E1130" s="724"/>
      <c r="F1130" s="111">
        <v>141</v>
      </c>
      <c r="G1130" s="112" t="s">
        <v>456</v>
      </c>
      <c r="H1130" s="113" t="s">
        <v>2601</v>
      </c>
      <c r="I1130" s="752"/>
      <c r="J1130" s="524"/>
      <c r="K1130" s="114">
        <v>30000</v>
      </c>
      <c r="L1130" s="18">
        <f t="shared" si="59"/>
        <v>13391097</v>
      </c>
      <c r="M1130" s="12">
        <f t="shared" si="58"/>
        <v>30000</v>
      </c>
      <c r="N1130" s="12">
        <f t="shared" si="56"/>
        <v>13391097</v>
      </c>
    </row>
    <row r="1131" spans="1:14" ht="18" customHeight="1" x14ac:dyDescent="0.15">
      <c r="A1131" s="910">
        <v>52</v>
      </c>
      <c r="B1131" s="913"/>
      <c r="C1131" s="914">
        <v>43801</v>
      </c>
      <c r="D1131" s="888" t="s">
        <v>2593</v>
      </c>
      <c r="E1131" s="724"/>
      <c r="F1131" s="111">
        <v>111</v>
      </c>
      <c r="G1131" s="112" t="s">
        <v>321</v>
      </c>
      <c r="H1131" s="113" t="s">
        <v>2912</v>
      </c>
      <c r="I1131" s="752"/>
      <c r="J1131" s="524"/>
      <c r="K1131" s="114">
        <v>4200</v>
      </c>
      <c r="L1131" s="18">
        <f t="shared" si="59"/>
        <v>13395297</v>
      </c>
      <c r="M1131" s="12">
        <f t="shared" si="58"/>
        <v>4200</v>
      </c>
      <c r="N1131" s="12">
        <f t="shared" si="56"/>
        <v>13395297</v>
      </c>
    </row>
    <row r="1132" spans="1:14" ht="18" customHeight="1" x14ac:dyDescent="0.15">
      <c r="A1132" s="910"/>
      <c r="B1132" s="913"/>
      <c r="C1132" s="914">
        <v>43801</v>
      </c>
      <c r="D1132" s="888" t="s">
        <v>2594</v>
      </c>
      <c r="E1132" s="724"/>
      <c r="F1132" s="111">
        <v>121</v>
      </c>
      <c r="G1132" s="112" t="s">
        <v>321</v>
      </c>
      <c r="H1132" s="113" t="s">
        <v>2912</v>
      </c>
      <c r="I1132" s="752"/>
      <c r="J1132" s="524"/>
      <c r="K1132" s="114">
        <v>10000</v>
      </c>
      <c r="L1132" s="18">
        <f t="shared" si="59"/>
        <v>13405297</v>
      </c>
      <c r="M1132" s="12">
        <f t="shared" si="58"/>
        <v>10000</v>
      </c>
      <c r="N1132" s="12">
        <f t="shared" si="56"/>
        <v>13405297</v>
      </c>
    </row>
    <row r="1133" spans="1:14" ht="18" customHeight="1" x14ac:dyDescent="0.15">
      <c r="A1133" s="910"/>
      <c r="B1133" s="913"/>
      <c r="C1133" s="914">
        <v>43801</v>
      </c>
      <c r="D1133" s="888" t="s">
        <v>2843</v>
      </c>
      <c r="E1133" s="724"/>
      <c r="F1133" s="111">
        <v>141</v>
      </c>
      <c r="G1133" s="112" t="s">
        <v>321</v>
      </c>
      <c r="H1133" s="113" t="s">
        <v>2912</v>
      </c>
      <c r="I1133" s="752"/>
      <c r="J1133" s="524"/>
      <c r="K1133" s="114">
        <v>10000</v>
      </c>
      <c r="L1133" s="18">
        <f t="shared" si="59"/>
        <v>13415297</v>
      </c>
      <c r="M1133" s="12">
        <f t="shared" si="58"/>
        <v>10000</v>
      </c>
      <c r="N1133" s="12">
        <f t="shared" si="56"/>
        <v>13415297</v>
      </c>
    </row>
    <row r="1134" spans="1:14" ht="18" customHeight="1" x14ac:dyDescent="0.15">
      <c r="A1134" s="910"/>
      <c r="B1134" s="913"/>
      <c r="C1134" s="914">
        <v>43809</v>
      </c>
      <c r="D1134" s="888" t="s">
        <v>2562</v>
      </c>
      <c r="E1134" s="724"/>
      <c r="F1134" s="111">
        <v>131</v>
      </c>
      <c r="G1134" s="112" t="s">
        <v>89</v>
      </c>
      <c r="H1134" s="113"/>
      <c r="I1134" s="752"/>
      <c r="J1134" s="524"/>
      <c r="K1134" s="114">
        <v>150000</v>
      </c>
      <c r="L1134" s="18">
        <f t="shared" si="59"/>
        <v>13565297</v>
      </c>
      <c r="M1134" s="12">
        <f t="shared" si="58"/>
        <v>150000</v>
      </c>
      <c r="N1134" s="12">
        <f t="shared" si="56"/>
        <v>13565297</v>
      </c>
    </row>
    <row r="1135" spans="1:14" ht="18" customHeight="1" x14ac:dyDescent="0.15">
      <c r="A1135" s="910">
        <v>40</v>
      </c>
      <c r="B1135" s="913"/>
      <c r="C1135" s="914">
        <v>43814</v>
      </c>
      <c r="D1135" s="888" t="s">
        <v>2593</v>
      </c>
      <c r="E1135" s="724"/>
      <c r="F1135" s="111">
        <v>111</v>
      </c>
      <c r="G1135" s="112" t="s">
        <v>142</v>
      </c>
      <c r="H1135" s="113" t="s">
        <v>2913</v>
      </c>
      <c r="I1135" s="752"/>
      <c r="J1135" s="524"/>
      <c r="K1135" s="114">
        <v>2800</v>
      </c>
      <c r="L1135" s="18">
        <f t="shared" si="59"/>
        <v>13568097</v>
      </c>
      <c r="M1135" s="12">
        <f t="shared" si="58"/>
        <v>2800</v>
      </c>
      <c r="N1135" s="12">
        <f t="shared" si="56"/>
        <v>13568097</v>
      </c>
    </row>
    <row r="1136" spans="1:14" ht="18" customHeight="1" x14ac:dyDescent="0.15">
      <c r="A1136" s="910"/>
      <c r="B1136" s="913"/>
      <c r="C1136" s="914">
        <v>43814</v>
      </c>
      <c r="D1136" s="888" t="s">
        <v>2594</v>
      </c>
      <c r="E1136" s="724"/>
      <c r="F1136" s="111">
        <v>121</v>
      </c>
      <c r="G1136" s="112" t="s">
        <v>142</v>
      </c>
      <c r="H1136" s="113" t="s">
        <v>2913</v>
      </c>
      <c r="I1136" s="752"/>
      <c r="J1136" s="524"/>
      <c r="K1136" s="114">
        <v>10000</v>
      </c>
      <c r="L1136" s="18">
        <f t="shared" si="59"/>
        <v>13578097</v>
      </c>
      <c r="M1136" s="12">
        <f t="shared" si="58"/>
        <v>10000</v>
      </c>
      <c r="N1136" s="12">
        <f t="shared" si="56"/>
        <v>13578097</v>
      </c>
    </row>
    <row r="1137" spans="1:14" ht="18" customHeight="1" x14ac:dyDescent="0.15">
      <c r="A1137" s="910"/>
      <c r="B1137" s="913"/>
      <c r="C1137" s="914">
        <v>43814</v>
      </c>
      <c r="D1137" s="888" t="s">
        <v>2852</v>
      </c>
      <c r="E1137" s="724"/>
      <c r="F1137" s="111">
        <v>141</v>
      </c>
      <c r="G1137" s="112" t="s">
        <v>142</v>
      </c>
      <c r="H1137" s="113" t="s">
        <v>2913</v>
      </c>
      <c r="I1137" s="752"/>
      <c r="J1137" s="524"/>
      <c r="K1137" s="114">
        <v>10000</v>
      </c>
      <c r="L1137" s="18">
        <f t="shared" si="59"/>
        <v>13588097</v>
      </c>
      <c r="M1137" s="12">
        <f t="shared" si="58"/>
        <v>10000</v>
      </c>
      <c r="N1137" s="12">
        <f t="shared" si="56"/>
        <v>13588097</v>
      </c>
    </row>
    <row r="1138" spans="1:14" ht="18" customHeight="1" x14ac:dyDescent="0.15">
      <c r="A1138" s="910"/>
      <c r="B1138" s="913"/>
      <c r="C1138" s="914">
        <v>43818</v>
      </c>
      <c r="D1138" s="889" t="s">
        <v>2853</v>
      </c>
      <c r="E1138" s="724"/>
      <c r="F1138" s="111">
        <v>221</v>
      </c>
      <c r="G1138" s="112" t="s">
        <v>2858</v>
      </c>
      <c r="H1138" s="113" t="s">
        <v>2854</v>
      </c>
      <c r="I1138" s="752"/>
      <c r="J1138" s="524">
        <v>100000</v>
      </c>
      <c r="K1138" s="114"/>
      <c r="L1138" s="18">
        <f t="shared" si="59"/>
        <v>13488097</v>
      </c>
      <c r="M1138" s="12">
        <f t="shared" si="58"/>
        <v>-100000</v>
      </c>
      <c r="N1138" s="12">
        <f t="shared" si="56"/>
        <v>13488097</v>
      </c>
    </row>
    <row r="1139" spans="1:14" ht="18" customHeight="1" x14ac:dyDescent="0.15">
      <c r="A1139" s="910"/>
      <c r="B1139" s="913"/>
      <c r="C1139" s="914">
        <v>43818</v>
      </c>
      <c r="D1139" s="889" t="s">
        <v>2626</v>
      </c>
      <c r="E1139" s="724"/>
      <c r="F1139" s="111">
        <v>231</v>
      </c>
      <c r="G1139" s="112"/>
      <c r="H1139" s="113" t="s">
        <v>47</v>
      </c>
      <c r="I1139" s="752"/>
      <c r="J1139" s="524">
        <v>550</v>
      </c>
      <c r="K1139" s="114"/>
      <c r="L1139" s="18">
        <f t="shared" si="59"/>
        <v>13487547</v>
      </c>
      <c r="M1139" s="12">
        <f t="shared" si="58"/>
        <v>-550</v>
      </c>
      <c r="N1139" s="12">
        <f t="shared" si="56"/>
        <v>13487547</v>
      </c>
    </row>
    <row r="1140" spans="1:14" ht="18" customHeight="1" x14ac:dyDescent="0.15">
      <c r="A1140" s="910"/>
      <c r="B1140" s="913"/>
      <c r="C1140" s="914">
        <v>43818</v>
      </c>
      <c r="D1140" s="889" t="s">
        <v>2853</v>
      </c>
      <c r="E1140" s="724"/>
      <c r="F1140" s="111">
        <v>221</v>
      </c>
      <c r="G1140" s="112" t="s">
        <v>2858</v>
      </c>
      <c r="H1140" s="113" t="s">
        <v>2855</v>
      </c>
      <c r="I1140" s="752"/>
      <c r="J1140" s="524">
        <v>50000</v>
      </c>
      <c r="K1140" s="114"/>
      <c r="L1140" s="18">
        <f t="shared" si="59"/>
        <v>13437547</v>
      </c>
      <c r="M1140" s="12">
        <f t="shared" si="58"/>
        <v>-50000</v>
      </c>
      <c r="N1140" s="12">
        <f t="shared" si="56"/>
        <v>13437547</v>
      </c>
    </row>
    <row r="1141" spans="1:14" ht="18" customHeight="1" x14ac:dyDescent="0.15">
      <c r="A1141" s="910"/>
      <c r="B1141" s="913"/>
      <c r="C1141" s="914">
        <v>43818</v>
      </c>
      <c r="D1141" s="889" t="s">
        <v>2626</v>
      </c>
      <c r="E1141" s="724"/>
      <c r="F1141" s="111">
        <v>231</v>
      </c>
      <c r="G1141" s="112"/>
      <c r="H1141" s="113" t="s">
        <v>47</v>
      </c>
      <c r="I1141" s="752"/>
      <c r="J1141" s="524">
        <v>220</v>
      </c>
      <c r="K1141" s="114"/>
      <c r="L1141" s="18">
        <f t="shared" si="59"/>
        <v>13437327</v>
      </c>
      <c r="M1141" s="12">
        <f t="shared" si="58"/>
        <v>-220</v>
      </c>
      <c r="N1141" s="12">
        <f t="shared" si="56"/>
        <v>13437327</v>
      </c>
    </row>
    <row r="1142" spans="1:14" ht="18" customHeight="1" x14ac:dyDescent="0.15">
      <c r="A1142" s="910"/>
      <c r="B1142" s="913"/>
      <c r="C1142" s="914">
        <v>43818</v>
      </c>
      <c r="D1142" s="889" t="s">
        <v>2853</v>
      </c>
      <c r="E1142" s="724"/>
      <c r="F1142" s="111">
        <v>221</v>
      </c>
      <c r="G1142" s="112" t="s">
        <v>2858</v>
      </c>
      <c r="H1142" s="113" t="s">
        <v>2856</v>
      </c>
      <c r="I1142" s="752"/>
      <c r="J1142" s="524">
        <v>50000</v>
      </c>
      <c r="K1142" s="114"/>
      <c r="L1142" s="18">
        <f t="shared" si="59"/>
        <v>13387327</v>
      </c>
      <c r="M1142" s="12">
        <f t="shared" si="58"/>
        <v>-50000</v>
      </c>
      <c r="N1142" s="12">
        <f t="shared" si="56"/>
        <v>13387327</v>
      </c>
    </row>
    <row r="1143" spans="1:14" ht="18" customHeight="1" x14ac:dyDescent="0.15">
      <c r="A1143" s="910"/>
      <c r="B1143" s="913"/>
      <c r="C1143" s="914">
        <v>43818</v>
      </c>
      <c r="D1143" s="889" t="s">
        <v>2626</v>
      </c>
      <c r="E1143" s="724"/>
      <c r="F1143" s="111">
        <v>231</v>
      </c>
      <c r="G1143" s="112"/>
      <c r="H1143" s="113" t="s">
        <v>47</v>
      </c>
      <c r="I1143" s="752"/>
      <c r="J1143" s="524">
        <v>550</v>
      </c>
      <c r="K1143" s="114"/>
      <c r="L1143" s="18">
        <f t="shared" si="59"/>
        <v>13386777</v>
      </c>
      <c r="M1143" s="12">
        <f t="shared" si="58"/>
        <v>-550</v>
      </c>
      <c r="N1143" s="12">
        <f t="shared" si="56"/>
        <v>13386777</v>
      </c>
    </row>
    <row r="1144" spans="1:14" ht="18" customHeight="1" x14ac:dyDescent="0.15">
      <c r="A1144" s="910">
        <v>71</v>
      </c>
      <c r="B1144" s="913"/>
      <c r="C1144" s="914">
        <v>43818</v>
      </c>
      <c r="D1144" s="888" t="s">
        <v>2852</v>
      </c>
      <c r="E1144" s="724"/>
      <c r="F1144" s="111">
        <v>141</v>
      </c>
      <c r="G1144" s="112" t="s">
        <v>142</v>
      </c>
      <c r="H1144" s="113" t="s">
        <v>3110</v>
      </c>
      <c r="I1144" s="752" t="s">
        <v>2857</v>
      </c>
      <c r="J1144" s="524"/>
      <c r="K1144" s="114">
        <v>10000</v>
      </c>
      <c r="L1144" s="18">
        <f t="shared" si="59"/>
        <v>13396777</v>
      </c>
      <c r="M1144" s="12">
        <f t="shared" si="58"/>
        <v>10000</v>
      </c>
      <c r="N1144" s="12">
        <f t="shared" si="56"/>
        <v>13396777</v>
      </c>
    </row>
    <row r="1145" spans="1:14" ht="18" customHeight="1" x14ac:dyDescent="0.15">
      <c r="A1145" s="910">
        <v>11</v>
      </c>
      <c r="B1145" s="913"/>
      <c r="C1145" s="914">
        <v>43819</v>
      </c>
      <c r="D1145" s="888" t="s">
        <v>2593</v>
      </c>
      <c r="E1145" s="724"/>
      <c r="F1145" s="916">
        <v>111</v>
      </c>
      <c r="G1145" s="112" t="s">
        <v>2861</v>
      </c>
      <c r="H1145" s="113" t="s">
        <v>2907</v>
      </c>
      <c r="I1145" s="752"/>
      <c r="J1145" s="524"/>
      <c r="K1145" s="25">
        <v>49000</v>
      </c>
      <c r="L1145" s="18">
        <f t="shared" si="59"/>
        <v>13445777</v>
      </c>
      <c r="M1145" s="12">
        <f t="shared" si="58"/>
        <v>49000</v>
      </c>
      <c r="N1145" s="12">
        <f t="shared" si="56"/>
        <v>13445777</v>
      </c>
    </row>
    <row r="1146" spans="1:14" ht="18" customHeight="1" x14ac:dyDescent="0.15">
      <c r="A1146" s="910"/>
      <c r="B1146" s="913"/>
      <c r="C1146" s="914">
        <v>43819</v>
      </c>
      <c r="D1146" s="888" t="s">
        <v>2594</v>
      </c>
      <c r="E1146" s="724"/>
      <c r="F1146" s="916">
        <v>121</v>
      </c>
      <c r="G1146" s="112" t="s">
        <v>2861</v>
      </c>
      <c r="H1146" s="113" t="s">
        <v>2859</v>
      </c>
      <c r="I1146" s="752"/>
      <c r="J1146" s="524"/>
      <c r="K1146" s="928">
        <v>10000</v>
      </c>
      <c r="L1146" s="929">
        <f t="shared" si="59"/>
        <v>13455777</v>
      </c>
      <c r="M1146" s="12">
        <f t="shared" si="58"/>
        <v>10000</v>
      </c>
      <c r="N1146" s="12">
        <f t="shared" si="56"/>
        <v>13455777</v>
      </c>
    </row>
    <row r="1147" spans="1:14" ht="18" customHeight="1" x14ac:dyDescent="0.15">
      <c r="A1147" s="910"/>
      <c r="B1147" s="913"/>
      <c r="C1147" s="914">
        <v>43819</v>
      </c>
      <c r="D1147" s="888" t="s">
        <v>3328</v>
      </c>
      <c r="E1147" s="724"/>
      <c r="F1147" s="916">
        <v>141</v>
      </c>
      <c r="G1147" s="112" t="s">
        <v>2861</v>
      </c>
      <c r="H1147" s="113" t="s">
        <v>2907</v>
      </c>
      <c r="I1147" s="752"/>
      <c r="J1147" s="524"/>
      <c r="K1147" s="928">
        <v>30000</v>
      </c>
      <c r="L1147" s="929">
        <f t="shared" si="59"/>
        <v>13485777</v>
      </c>
      <c r="M1147" s="12">
        <f t="shared" si="58"/>
        <v>30000</v>
      </c>
      <c r="N1147" s="12">
        <f t="shared" si="56"/>
        <v>13485777</v>
      </c>
    </row>
    <row r="1148" spans="1:14" ht="18" customHeight="1" x14ac:dyDescent="0.15">
      <c r="A1148" s="910">
        <v>13</v>
      </c>
      <c r="B1148" s="913"/>
      <c r="C1148" s="914">
        <v>43819</v>
      </c>
      <c r="D1148" s="888" t="s">
        <v>2593</v>
      </c>
      <c r="E1148" s="724"/>
      <c r="F1148" s="916">
        <v>111</v>
      </c>
      <c r="G1148" s="112" t="s">
        <v>77</v>
      </c>
      <c r="H1148" s="113" t="s">
        <v>2908</v>
      </c>
      <c r="I1148" s="752" t="s">
        <v>2860</v>
      </c>
      <c r="J1148" s="524"/>
      <c r="K1148" s="928"/>
      <c r="L1148" s="929">
        <f t="shared" si="59"/>
        <v>13485777</v>
      </c>
      <c r="M1148" s="12">
        <f t="shared" si="58"/>
        <v>0</v>
      </c>
      <c r="N1148" s="12">
        <f t="shared" si="56"/>
        <v>13485777</v>
      </c>
    </row>
    <row r="1149" spans="1:14" ht="18" customHeight="1" x14ac:dyDescent="0.15">
      <c r="A1149" s="910"/>
      <c r="B1149" s="913"/>
      <c r="C1149" s="914">
        <v>43819</v>
      </c>
      <c r="D1149" s="888" t="s">
        <v>2594</v>
      </c>
      <c r="E1149" s="724"/>
      <c r="F1149" s="916">
        <v>121</v>
      </c>
      <c r="G1149" s="112" t="s">
        <v>77</v>
      </c>
      <c r="H1149" s="113" t="s">
        <v>2908</v>
      </c>
      <c r="I1149" s="752"/>
      <c r="J1149" s="524"/>
      <c r="K1149" s="928">
        <v>10000</v>
      </c>
      <c r="L1149" s="929">
        <f t="shared" si="59"/>
        <v>13495777</v>
      </c>
      <c r="M1149" s="12">
        <f t="shared" si="58"/>
        <v>10000</v>
      </c>
      <c r="N1149" s="12">
        <f t="shared" si="56"/>
        <v>13495777</v>
      </c>
    </row>
    <row r="1150" spans="1:14" ht="18" customHeight="1" x14ac:dyDescent="0.15">
      <c r="A1150" s="910"/>
      <c r="B1150" s="913"/>
      <c r="C1150" s="914">
        <v>43819</v>
      </c>
      <c r="D1150" s="888" t="s">
        <v>2852</v>
      </c>
      <c r="E1150" s="724"/>
      <c r="F1150" s="916">
        <v>141</v>
      </c>
      <c r="G1150" s="112" t="s">
        <v>77</v>
      </c>
      <c r="H1150" s="113" t="s">
        <v>2908</v>
      </c>
      <c r="I1150" s="752"/>
      <c r="J1150" s="524"/>
      <c r="K1150" s="928">
        <v>10000</v>
      </c>
      <c r="L1150" s="929">
        <f t="shared" si="59"/>
        <v>13505777</v>
      </c>
      <c r="M1150" s="12">
        <f t="shared" si="58"/>
        <v>10000</v>
      </c>
      <c r="N1150" s="12">
        <f t="shared" si="56"/>
        <v>13505777</v>
      </c>
    </row>
    <row r="1151" spans="1:14" ht="18" customHeight="1" x14ac:dyDescent="0.15">
      <c r="A1151" s="910">
        <v>14</v>
      </c>
      <c r="B1151" s="913"/>
      <c r="C1151" s="914">
        <v>43819</v>
      </c>
      <c r="D1151" s="888" t="s">
        <v>2593</v>
      </c>
      <c r="E1151" s="724"/>
      <c r="F1151" s="916">
        <v>111</v>
      </c>
      <c r="G1151" s="112" t="s">
        <v>77</v>
      </c>
      <c r="H1151" s="113" t="s">
        <v>2914</v>
      </c>
      <c r="I1151" s="752"/>
      <c r="J1151" s="524"/>
      <c r="K1151" s="931">
        <v>27000</v>
      </c>
      <c r="L1151" s="930">
        <f t="shared" si="59"/>
        <v>13532777</v>
      </c>
      <c r="M1151" s="12">
        <f t="shared" si="58"/>
        <v>27000</v>
      </c>
      <c r="N1151" s="12">
        <f t="shared" si="56"/>
        <v>13532777</v>
      </c>
    </row>
    <row r="1152" spans="1:14" ht="18" customHeight="1" x14ac:dyDescent="0.15">
      <c r="A1152" s="910"/>
      <c r="B1152" s="913"/>
      <c r="C1152" s="914">
        <v>43819</v>
      </c>
      <c r="D1152" s="888" t="s">
        <v>2594</v>
      </c>
      <c r="E1152" s="724"/>
      <c r="F1152" s="916">
        <v>121</v>
      </c>
      <c r="G1152" s="112" t="s">
        <v>77</v>
      </c>
      <c r="H1152" s="113" t="s">
        <v>2914</v>
      </c>
      <c r="I1152" s="752"/>
      <c r="J1152" s="524"/>
      <c r="K1152" s="928">
        <v>10000</v>
      </c>
      <c r="L1152" s="929">
        <f t="shared" si="59"/>
        <v>13542777</v>
      </c>
      <c r="M1152" s="12">
        <f t="shared" si="58"/>
        <v>10000</v>
      </c>
      <c r="N1152" s="12">
        <f t="shared" si="56"/>
        <v>13542777</v>
      </c>
    </row>
    <row r="1153" spans="1:14" ht="18" customHeight="1" x14ac:dyDescent="0.15">
      <c r="A1153" s="910"/>
      <c r="B1153" s="913"/>
      <c r="C1153" s="914">
        <v>43819</v>
      </c>
      <c r="D1153" s="888" t="s">
        <v>2852</v>
      </c>
      <c r="E1153" s="724"/>
      <c r="F1153" s="916">
        <v>141</v>
      </c>
      <c r="G1153" s="112" t="s">
        <v>77</v>
      </c>
      <c r="H1153" s="113" t="s">
        <v>2914</v>
      </c>
      <c r="I1153" s="752"/>
      <c r="J1153" s="524"/>
      <c r="K1153" s="928">
        <v>10000</v>
      </c>
      <c r="L1153" s="929">
        <f>IF(C1153="","",L1152+K1153-J1153)</f>
        <v>13552777</v>
      </c>
      <c r="M1153" s="12">
        <f t="shared" si="58"/>
        <v>10000</v>
      </c>
      <c r="N1153" s="12">
        <f t="shared" si="56"/>
        <v>13552777</v>
      </c>
    </row>
    <row r="1154" spans="1:14" ht="18" customHeight="1" x14ac:dyDescent="0.15">
      <c r="A1154" s="910">
        <v>15</v>
      </c>
      <c r="B1154" s="913"/>
      <c r="C1154" s="914">
        <v>43819</v>
      </c>
      <c r="D1154" s="888" t="s">
        <v>2593</v>
      </c>
      <c r="E1154" s="724"/>
      <c r="F1154" s="916">
        <v>111</v>
      </c>
      <c r="G1154" s="112" t="s">
        <v>77</v>
      </c>
      <c r="H1154" s="113" t="s">
        <v>2915</v>
      </c>
      <c r="I1154" s="752"/>
      <c r="J1154" s="524"/>
      <c r="K1154" s="928">
        <v>38000</v>
      </c>
      <c r="L1154" s="929">
        <f t="shared" ref="L1154:L1217" si="60">IF(C1154="","",L1153+K1154-J1154)</f>
        <v>13590777</v>
      </c>
      <c r="M1154" s="12">
        <f t="shared" si="58"/>
        <v>38000</v>
      </c>
      <c r="N1154" s="12">
        <f t="shared" si="56"/>
        <v>13590777</v>
      </c>
    </row>
    <row r="1155" spans="1:14" ht="18" customHeight="1" x14ac:dyDescent="0.15">
      <c r="A1155" s="910"/>
      <c r="B1155" s="913"/>
      <c r="C1155" s="914">
        <v>43819</v>
      </c>
      <c r="D1155" s="888" t="s">
        <v>2594</v>
      </c>
      <c r="E1155" s="724"/>
      <c r="F1155" s="916">
        <v>121</v>
      </c>
      <c r="G1155" s="112" t="s">
        <v>77</v>
      </c>
      <c r="H1155" s="113" t="s">
        <v>2915</v>
      </c>
      <c r="I1155" s="752"/>
      <c r="J1155" s="524"/>
      <c r="K1155" s="928">
        <v>10000</v>
      </c>
      <c r="L1155" s="929">
        <f t="shared" si="60"/>
        <v>13600777</v>
      </c>
      <c r="M1155" s="12">
        <f t="shared" si="58"/>
        <v>10000</v>
      </c>
      <c r="N1155" s="12">
        <f t="shared" si="56"/>
        <v>13600777</v>
      </c>
    </row>
    <row r="1156" spans="1:14" ht="18" customHeight="1" x14ac:dyDescent="0.15">
      <c r="A1156" s="910"/>
      <c r="B1156" s="913"/>
      <c r="C1156" s="914">
        <v>43819</v>
      </c>
      <c r="D1156" s="888" t="s">
        <v>2852</v>
      </c>
      <c r="E1156" s="724"/>
      <c r="F1156" s="916">
        <v>141</v>
      </c>
      <c r="G1156" s="112" t="s">
        <v>77</v>
      </c>
      <c r="H1156" s="113" t="s">
        <v>2915</v>
      </c>
      <c r="I1156" s="752"/>
      <c r="J1156" s="524"/>
      <c r="K1156" s="928">
        <v>10000</v>
      </c>
      <c r="L1156" s="929">
        <f t="shared" si="60"/>
        <v>13610777</v>
      </c>
      <c r="M1156" s="12">
        <f t="shared" si="58"/>
        <v>10000</v>
      </c>
      <c r="N1156" s="12">
        <f t="shared" si="56"/>
        <v>13610777</v>
      </c>
    </row>
    <row r="1157" spans="1:14" ht="18" customHeight="1" x14ac:dyDescent="0.15">
      <c r="A1157" s="910">
        <v>16</v>
      </c>
      <c r="B1157" s="913"/>
      <c r="C1157" s="914">
        <v>43819</v>
      </c>
      <c r="D1157" s="888" t="s">
        <v>2864</v>
      </c>
      <c r="E1157" s="724"/>
      <c r="F1157" s="916">
        <v>111</v>
      </c>
      <c r="G1157" s="112" t="s">
        <v>77</v>
      </c>
      <c r="H1157" s="113" t="s">
        <v>2909</v>
      </c>
      <c r="I1157" s="752" t="s">
        <v>2863</v>
      </c>
      <c r="J1157" s="524"/>
      <c r="K1157" s="928"/>
      <c r="L1157" s="929">
        <f t="shared" si="60"/>
        <v>13610777</v>
      </c>
      <c r="M1157" s="12">
        <f t="shared" si="58"/>
        <v>0</v>
      </c>
      <c r="N1157" s="12">
        <f t="shared" si="56"/>
        <v>13610777</v>
      </c>
    </row>
    <row r="1158" spans="1:14" ht="18" customHeight="1" x14ac:dyDescent="0.15">
      <c r="A1158" s="910"/>
      <c r="B1158" s="913"/>
      <c r="C1158" s="914">
        <v>43819</v>
      </c>
      <c r="D1158" s="888" t="s">
        <v>2594</v>
      </c>
      <c r="E1158" s="724"/>
      <c r="F1158" s="917">
        <v>121</v>
      </c>
      <c r="G1158" s="112" t="s">
        <v>77</v>
      </c>
      <c r="H1158" s="113" t="s">
        <v>2909</v>
      </c>
      <c r="I1158" s="752"/>
      <c r="J1158" s="524"/>
      <c r="K1158" s="928">
        <v>10000</v>
      </c>
      <c r="L1158" s="929">
        <f t="shared" si="60"/>
        <v>13620777</v>
      </c>
      <c r="M1158" s="12">
        <f t="shared" si="58"/>
        <v>10000</v>
      </c>
      <c r="N1158" s="12">
        <f t="shared" si="56"/>
        <v>13620777</v>
      </c>
    </row>
    <row r="1159" spans="1:14" ht="18" customHeight="1" x14ac:dyDescent="0.15">
      <c r="A1159" s="910"/>
      <c r="B1159" s="913"/>
      <c r="C1159" s="914">
        <v>43819</v>
      </c>
      <c r="D1159" s="888" t="s">
        <v>2862</v>
      </c>
      <c r="E1159" s="724"/>
      <c r="F1159" s="917">
        <v>141</v>
      </c>
      <c r="G1159" s="112" t="s">
        <v>77</v>
      </c>
      <c r="H1159" s="113" t="s">
        <v>2909</v>
      </c>
      <c r="I1159" s="752"/>
      <c r="J1159" s="524"/>
      <c r="K1159" s="928">
        <v>10000</v>
      </c>
      <c r="L1159" s="929">
        <f t="shared" si="60"/>
        <v>13630777</v>
      </c>
      <c r="M1159" s="12">
        <f t="shared" si="58"/>
        <v>10000</v>
      </c>
      <c r="N1159" s="12">
        <f>N1158+M1159</f>
        <v>13630777</v>
      </c>
    </row>
    <row r="1160" spans="1:14" ht="18" customHeight="1" x14ac:dyDescent="0.15">
      <c r="A1160" s="910">
        <v>17</v>
      </c>
      <c r="B1160" s="913"/>
      <c r="C1160" s="914">
        <v>43819</v>
      </c>
      <c r="D1160" s="888" t="s">
        <v>2593</v>
      </c>
      <c r="E1160" s="724"/>
      <c r="F1160" s="916">
        <v>111</v>
      </c>
      <c r="G1160" s="112" t="s">
        <v>77</v>
      </c>
      <c r="H1160" s="113" t="s">
        <v>2916</v>
      </c>
      <c r="I1160" s="752"/>
      <c r="J1160" s="524"/>
      <c r="K1160" s="928">
        <v>10200</v>
      </c>
      <c r="L1160" s="929">
        <f t="shared" si="60"/>
        <v>13640977</v>
      </c>
      <c r="M1160" s="12">
        <f t="shared" si="58"/>
        <v>10200</v>
      </c>
      <c r="N1160" s="12">
        <f>N1159+M1160</f>
        <v>13640977</v>
      </c>
    </row>
    <row r="1161" spans="1:14" ht="18" customHeight="1" x14ac:dyDescent="0.15">
      <c r="A1161" s="910"/>
      <c r="B1161" s="913"/>
      <c r="C1161" s="914">
        <v>43819</v>
      </c>
      <c r="D1161" s="888" t="s">
        <v>2594</v>
      </c>
      <c r="E1161" s="724"/>
      <c r="F1161" s="916">
        <v>121</v>
      </c>
      <c r="G1161" s="112" t="s">
        <v>77</v>
      </c>
      <c r="H1161" s="113" t="s">
        <v>2916</v>
      </c>
      <c r="I1161" s="752"/>
      <c r="J1161" s="524"/>
      <c r="K1161" s="928">
        <v>10000</v>
      </c>
      <c r="L1161" s="929">
        <f t="shared" si="60"/>
        <v>13650977</v>
      </c>
      <c r="M1161" s="12">
        <f t="shared" si="58"/>
        <v>10000</v>
      </c>
      <c r="N1161" s="12">
        <f>N1160+M1161</f>
        <v>13650977</v>
      </c>
    </row>
    <row r="1162" spans="1:14" ht="18" customHeight="1" x14ac:dyDescent="0.15">
      <c r="A1162" s="910"/>
      <c r="B1162" s="913"/>
      <c r="C1162" s="914">
        <v>43819</v>
      </c>
      <c r="D1162" s="888" t="s">
        <v>2862</v>
      </c>
      <c r="E1162" s="724"/>
      <c r="F1162" s="57">
        <v>141</v>
      </c>
      <c r="G1162" s="112" t="s">
        <v>77</v>
      </c>
      <c r="H1162" s="113" t="s">
        <v>2916</v>
      </c>
      <c r="I1162" s="752"/>
      <c r="J1162" s="524"/>
      <c r="K1162" s="928">
        <v>10000</v>
      </c>
      <c r="L1162" s="929">
        <f t="shared" si="60"/>
        <v>13660977</v>
      </c>
    </row>
    <row r="1163" spans="1:14" ht="18" customHeight="1" x14ac:dyDescent="0.15">
      <c r="A1163" s="910">
        <v>20</v>
      </c>
      <c r="B1163" s="913"/>
      <c r="C1163" s="914">
        <v>43819</v>
      </c>
      <c r="D1163" s="888" t="s">
        <v>2593</v>
      </c>
      <c r="E1163" s="724"/>
      <c r="F1163" s="919">
        <v>111</v>
      </c>
      <c r="G1163" s="918" t="s">
        <v>77</v>
      </c>
      <c r="H1163" s="113" t="s">
        <v>2917</v>
      </c>
      <c r="I1163" s="752" t="s">
        <v>2865</v>
      </c>
      <c r="J1163" s="524"/>
      <c r="K1163" s="928"/>
      <c r="L1163" s="929">
        <f t="shared" si="60"/>
        <v>13660977</v>
      </c>
    </row>
    <row r="1164" spans="1:14" ht="18" customHeight="1" x14ac:dyDescent="0.15">
      <c r="A1164" s="910"/>
      <c r="B1164" s="913"/>
      <c r="C1164" s="914">
        <v>43819</v>
      </c>
      <c r="D1164" s="888" t="s">
        <v>2594</v>
      </c>
      <c r="E1164" s="724"/>
      <c r="F1164" s="916">
        <v>121</v>
      </c>
      <c r="G1164" s="112" t="s">
        <v>77</v>
      </c>
      <c r="H1164" s="113" t="s">
        <v>2917</v>
      </c>
      <c r="I1164" s="752"/>
      <c r="J1164" s="524"/>
      <c r="K1164" s="928">
        <v>10000</v>
      </c>
      <c r="L1164" s="929">
        <f t="shared" si="60"/>
        <v>13670977</v>
      </c>
    </row>
    <row r="1165" spans="1:14" ht="18" customHeight="1" x14ac:dyDescent="0.15">
      <c r="A1165" s="910"/>
      <c r="B1165" s="913"/>
      <c r="C1165" s="103">
        <v>43819</v>
      </c>
      <c r="D1165" s="888" t="s">
        <v>2862</v>
      </c>
      <c r="E1165" s="724"/>
      <c r="F1165" s="916">
        <v>141</v>
      </c>
      <c r="G1165" s="112" t="s">
        <v>77</v>
      </c>
      <c r="H1165" s="113" t="s">
        <v>2917</v>
      </c>
      <c r="I1165" s="752"/>
      <c r="J1165" s="524"/>
      <c r="K1165" s="928">
        <v>30000</v>
      </c>
      <c r="L1165" s="929">
        <f t="shared" si="60"/>
        <v>13700977</v>
      </c>
    </row>
    <row r="1166" spans="1:14" ht="18" customHeight="1" x14ac:dyDescent="0.15">
      <c r="A1166" s="910">
        <v>21</v>
      </c>
      <c r="B1166" s="913"/>
      <c r="C1166" s="915">
        <v>43819</v>
      </c>
      <c r="D1166" s="888" t="s">
        <v>2593</v>
      </c>
      <c r="E1166" s="724"/>
      <c r="F1166" s="916">
        <v>111</v>
      </c>
      <c r="G1166" s="112" t="s">
        <v>77</v>
      </c>
      <c r="H1166" s="113" t="s">
        <v>2918</v>
      </c>
      <c r="I1166" s="752"/>
      <c r="J1166" s="524"/>
      <c r="K1166" s="928">
        <v>42000</v>
      </c>
      <c r="L1166" s="929">
        <f t="shared" si="60"/>
        <v>13742977</v>
      </c>
    </row>
    <row r="1167" spans="1:14" ht="18" customHeight="1" x14ac:dyDescent="0.15">
      <c r="A1167" s="910"/>
      <c r="B1167" s="913"/>
      <c r="C1167" s="914">
        <v>43819</v>
      </c>
      <c r="D1167" s="888" t="s">
        <v>2594</v>
      </c>
      <c r="E1167" s="724"/>
      <c r="F1167" s="916">
        <v>121</v>
      </c>
      <c r="G1167" s="112" t="s">
        <v>77</v>
      </c>
      <c r="H1167" s="113" t="s">
        <v>2918</v>
      </c>
      <c r="I1167" s="752"/>
      <c r="J1167" s="524"/>
      <c r="K1167" s="928">
        <v>10000</v>
      </c>
      <c r="L1167" s="929">
        <f t="shared" si="60"/>
        <v>13752977</v>
      </c>
    </row>
    <row r="1168" spans="1:14" ht="18" customHeight="1" x14ac:dyDescent="0.15">
      <c r="A1168" s="910"/>
      <c r="B1168" s="913"/>
      <c r="C1168" s="914">
        <v>43819</v>
      </c>
      <c r="D1168" s="888" t="s">
        <v>2862</v>
      </c>
      <c r="E1168" s="724"/>
      <c r="F1168" s="916">
        <v>141</v>
      </c>
      <c r="G1168" s="112" t="s">
        <v>77</v>
      </c>
      <c r="H1168" s="113" t="s">
        <v>2918</v>
      </c>
      <c r="I1168" s="752"/>
      <c r="J1168" s="524"/>
      <c r="K1168" s="928">
        <v>10000</v>
      </c>
      <c r="L1168" s="929">
        <f t="shared" si="60"/>
        <v>13762977</v>
      </c>
    </row>
    <row r="1169" spans="1:12" ht="18" customHeight="1" x14ac:dyDescent="0.15">
      <c r="A1169" s="910">
        <v>25</v>
      </c>
      <c r="B1169" s="913"/>
      <c r="C1169" s="914">
        <v>43819</v>
      </c>
      <c r="D1169" s="888" t="s">
        <v>2593</v>
      </c>
      <c r="E1169" s="724"/>
      <c r="F1169" s="916">
        <v>111</v>
      </c>
      <c r="G1169" s="112" t="s">
        <v>2270</v>
      </c>
      <c r="H1169" s="113" t="s">
        <v>2910</v>
      </c>
      <c r="I1169" s="752" t="s">
        <v>2866</v>
      </c>
      <c r="J1169" s="524"/>
      <c r="K1169" s="928"/>
      <c r="L1169" s="929">
        <f t="shared" si="60"/>
        <v>13762977</v>
      </c>
    </row>
    <row r="1170" spans="1:12" ht="18" customHeight="1" x14ac:dyDescent="0.15">
      <c r="A1170" s="910"/>
      <c r="B1170" s="913"/>
      <c r="C1170" s="914">
        <v>43819</v>
      </c>
      <c r="D1170" s="888" t="s">
        <v>2594</v>
      </c>
      <c r="E1170" s="724"/>
      <c r="F1170" s="916">
        <v>121</v>
      </c>
      <c r="G1170" s="112" t="s">
        <v>2270</v>
      </c>
      <c r="H1170" s="113" t="s">
        <v>2910</v>
      </c>
      <c r="I1170" s="752"/>
      <c r="J1170" s="524"/>
      <c r="K1170" s="928">
        <v>10000</v>
      </c>
      <c r="L1170" s="929">
        <f t="shared" si="60"/>
        <v>13772977</v>
      </c>
    </row>
    <row r="1171" spans="1:12" ht="18" customHeight="1" x14ac:dyDescent="0.15">
      <c r="A1171" s="910"/>
      <c r="B1171" s="913"/>
      <c r="C1171" s="915">
        <v>43819</v>
      </c>
      <c r="D1171" s="888" t="s">
        <v>2862</v>
      </c>
      <c r="E1171" s="724"/>
      <c r="F1171" s="916">
        <v>141</v>
      </c>
      <c r="G1171" s="112" t="s">
        <v>2270</v>
      </c>
      <c r="H1171" s="113" t="s">
        <v>2910</v>
      </c>
      <c r="I1171" s="752"/>
      <c r="J1171" s="524"/>
      <c r="K1171" s="928">
        <v>30000</v>
      </c>
      <c r="L1171" s="929">
        <f t="shared" si="60"/>
        <v>13802977</v>
      </c>
    </row>
    <row r="1172" spans="1:12" ht="18" customHeight="1" x14ac:dyDescent="0.15">
      <c r="A1172" s="910">
        <v>22</v>
      </c>
      <c r="B1172" s="913"/>
      <c r="C1172" s="914">
        <v>43819</v>
      </c>
      <c r="D1172" s="888" t="s">
        <v>2593</v>
      </c>
      <c r="E1172" s="724"/>
      <c r="F1172" s="916">
        <v>111</v>
      </c>
      <c r="G1172" s="112" t="s">
        <v>77</v>
      </c>
      <c r="H1172" s="113" t="s">
        <v>2919</v>
      </c>
      <c r="I1172" s="752"/>
      <c r="J1172" s="524"/>
      <c r="K1172" s="928">
        <v>48400</v>
      </c>
      <c r="L1172" s="929">
        <f t="shared" si="60"/>
        <v>13851377</v>
      </c>
    </row>
    <row r="1173" spans="1:12" ht="18" customHeight="1" x14ac:dyDescent="0.15">
      <c r="A1173" s="910"/>
      <c r="B1173" s="913"/>
      <c r="C1173" s="103">
        <v>43819</v>
      </c>
      <c r="D1173" s="888" t="s">
        <v>2594</v>
      </c>
      <c r="E1173" s="724"/>
      <c r="F1173" s="916">
        <v>121</v>
      </c>
      <c r="G1173" s="112" t="s">
        <v>77</v>
      </c>
      <c r="H1173" s="113" t="s">
        <v>2919</v>
      </c>
      <c r="I1173" s="752"/>
      <c r="J1173" s="524"/>
      <c r="K1173" s="928">
        <v>10000</v>
      </c>
      <c r="L1173" s="929">
        <f t="shared" si="60"/>
        <v>13861377</v>
      </c>
    </row>
    <row r="1174" spans="1:12" ht="18" customHeight="1" x14ac:dyDescent="0.15">
      <c r="A1174" s="910"/>
      <c r="B1174" s="920"/>
      <c r="C1174" s="103">
        <v>43819</v>
      </c>
      <c r="D1174" s="888" t="s">
        <v>2862</v>
      </c>
      <c r="E1174" s="724"/>
      <c r="F1174" s="916">
        <v>141</v>
      </c>
      <c r="G1174" s="112" t="s">
        <v>77</v>
      </c>
      <c r="H1174" s="113" t="s">
        <v>2919</v>
      </c>
      <c r="I1174" s="752"/>
      <c r="J1174" s="524"/>
      <c r="K1174" s="928">
        <v>30000</v>
      </c>
      <c r="L1174" s="929">
        <f t="shared" si="60"/>
        <v>13891377</v>
      </c>
    </row>
    <row r="1175" spans="1:12" ht="18" customHeight="1" x14ac:dyDescent="0.15">
      <c r="A1175" s="910">
        <v>24</v>
      </c>
      <c r="B1175" s="920"/>
      <c r="C1175" s="103">
        <v>43819</v>
      </c>
      <c r="D1175" s="888" t="s">
        <v>2593</v>
      </c>
      <c r="E1175" s="724"/>
      <c r="F1175" s="916">
        <v>111</v>
      </c>
      <c r="G1175" s="112" t="s">
        <v>77</v>
      </c>
      <c r="H1175" s="113" t="s">
        <v>2920</v>
      </c>
      <c r="I1175" s="752"/>
      <c r="J1175" s="524"/>
      <c r="K1175" s="928">
        <v>47000</v>
      </c>
      <c r="L1175" s="929">
        <f t="shared" si="60"/>
        <v>13938377</v>
      </c>
    </row>
    <row r="1176" spans="1:12" ht="18" customHeight="1" x14ac:dyDescent="0.15">
      <c r="A1176" s="910"/>
      <c r="B1176" s="920"/>
      <c r="C1176" s="103">
        <v>43819</v>
      </c>
      <c r="D1176" s="888" t="s">
        <v>2594</v>
      </c>
      <c r="E1176" s="724"/>
      <c r="F1176" s="916">
        <v>121</v>
      </c>
      <c r="G1176" s="112" t="s">
        <v>77</v>
      </c>
      <c r="H1176" s="113" t="s">
        <v>2920</v>
      </c>
      <c r="I1176" s="752"/>
      <c r="J1176" s="524"/>
      <c r="K1176" s="928">
        <v>10000</v>
      </c>
      <c r="L1176" s="929">
        <f t="shared" si="60"/>
        <v>13948377</v>
      </c>
    </row>
    <row r="1177" spans="1:12" ht="18" customHeight="1" x14ac:dyDescent="0.15">
      <c r="A1177" s="910"/>
      <c r="B1177" s="920"/>
      <c r="C1177" s="103">
        <v>43819</v>
      </c>
      <c r="D1177" s="888" t="s">
        <v>2862</v>
      </c>
      <c r="E1177" s="724"/>
      <c r="F1177" s="916">
        <v>141</v>
      </c>
      <c r="G1177" s="112" t="s">
        <v>77</v>
      </c>
      <c r="H1177" s="113" t="s">
        <v>2920</v>
      </c>
      <c r="I1177" s="752"/>
      <c r="J1177" s="524"/>
      <c r="K1177" s="928">
        <v>50000</v>
      </c>
      <c r="L1177" s="929">
        <f t="shared" si="60"/>
        <v>13998377</v>
      </c>
    </row>
    <row r="1178" spans="1:12" ht="18" customHeight="1" x14ac:dyDescent="0.15">
      <c r="A1178" s="910"/>
      <c r="B1178" s="920"/>
      <c r="C1178" s="103">
        <v>43819</v>
      </c>
      <c r="D1178" s="888" t="s">
        <v>762</v>
      </c>
      <c r="E1178" s="724"/>
      <c r="F1178" s="916">
        <v>151</v>
      </c>
      <c r="G1178" s="112"/>
      <c r="H1178" s="113"/>
      <c r="I1178" s="752"/>
      <c r="J1178" s="524"/>
      <c r="K1178" s="928">
        <v>47400</v>
      </c>
      <c r="L1178" s="929">
        <f t="shared" si="60"/>
        <v>14045777</v>
      </c>
    </row>
    <row r="1179" spans="1:12" ht="18" customHeight="1" x14ac:dyDescent="0.15">
      <c r="A1179" s="910"/>
      <c r="B1179" s="905"/>
      <c r="C1179" s="103">
        <v>43825</v>
      </c>
      <c r="D1179" s="889" t="s">
        <v>2867</v>
      </c>
      <c r="E1179" s="724"/>
      <c r="F1179" s="916">
        <v>211</v>
      </c>
      <c r="G1179" s="112" t="s">
        <v>2625</v>
      </c>
      <c r="H1179" s="113"/>
      <c r="I1179" s="752"/>
      <c r="J1179" s="524">
        <v>96979</v>
      </c>
      <c r="K1179" s="928"/>
      <c r="L1179" s="887">
        <f t="shared" si="60"/>
        <v>13948798</v>
      </c>
    </row>
    <row r="1180" spans="1:12" ht="18" customHeight="1" thickBot="1" x14ac:dyDescent="0.2">
      <c r="A1180" s="903"/>
      <c r="B1180" s="906" t="s">
        <v>2869</v>
      </c>
      <c r="C1180" s="892">
        <v>43825</v>
      </c>
      <c r="D1180" s="893" t="s">
        <v>2626</v>
      </c>
      <c r="E1180" s="894"/>
      <c r="F1180" s="895">
        <v>231</v>
      </c>
      <c r="G1180" s="896"/>
      <c r="H1180" s="897" t="s">
        <v>2868</v>
      </c>
      <c r="I1180" s="898"/>
      <c r="J1180" s="899">
        <v>550</v>
      </c>
      <c r="K1180" s="900"/>
      <c r="L1180" s="901">
        <f t="shared" si="60"/>
        <v>13948248</v>
      </c>
    </row>
    <row r="1181" spans="1:12" ht="18" customHeight="1" x14ac:dyDescent="0.15">
      <c r="A1181" s="921">
        <v>39</v>
      </c>
      <c r="B1181" s="922" t="s">
        <v>3108</v>
      </c>
      <c r="C1181" s="923">
        <v>43864</v>
      </c>
      <c r="D1181" s="890" t="s">
        <v>2900</v>
      </c>
      <c r="E1181" s="891"/>
      <c r="F1181" s="924">
        <v>112</v>
      </c>
      <c r="G1181" s="665" t="s">
        <v>103</v>
      </c>
      <c r="H1181" s="473" t="s">
        <v>3042</v>
      </c>
      <c r="I1181" s="761" t="s">
        <v>2903</v>
      </c>
      <c r="J1181" s="646"/>
      <c r="K1181" s="932">
        <v>4000</v>
      </c>
      <c r="L1181" s="932">
        <f t="shared" si="60"/>
        <v>13952248</v>
      </c>
    </row>
    <row r="1182" spans="1:12" ht="18" customHeight="1" x14ac:dyDescent="0.15">
      <c r="A1182" s="910"/>
      <c r="B1182" s="913"/>
      <c r="C1182" s="914">
        <v>43864</v>
      </c>
      <c r="D1182" s="888" t="s">
        <v>2901</v>
      </c>
      <c r="E1182" s="724"/>
      <c r="F1182" s="916">
        <v>122</v>
      </c>
      <c r="G1182" s="112" t="s">
        <v>103</v>
      </c>
      <c r="H1182" s="113" t="s">
        <v>2896</v>
      </c>
      <c r="I1182" s="752" t="s">
        <v>2904</v>
      </c>
      <c r="J1182" s="524"/>
      <c r="K1182" s="928">
        <v>10000</v>
      </c>
      <c r="L1182" s="929">
        <f t="shared" si="60"/>
        <v>13962248</v>
      </c>
    </row>
    <row r="1183" spans="1:12" ht="18" customHeight="1" x14ac:dyDescent="0.15">
      <c r="A1183" s="910"/>
      <c r="B1183" s="913"/>
      <c r="C1183" s="925">
        <v>43864</v>
      </c>
      <c r="D1183" s="904" t="s">
        <v>2902</v>
      </c>
      <c r="E1183" s="724"/>
      <c r="F1183" s="916">
        <v>141</v>
      </c>
      <c r="G1183" s="112" t="s">
        <v>2905</v>
      </c>
      <c r="H1183" s="113" t="s">
        <v>2896</v>
      </c>
      <c r="I1183" s="752" t="s">
        <v>1462</v>
      </c>
      <c r="J1183" s="524"/>
      <c r="K1183" s="928">
        <v>50000</v>
      </c>
      <c r="L1183" s="929">
        <f t="shared" si="60"/>
        <v>14012248</v>
      </c>
    </row>
    <row r="1184" spans="1:12" ht="18" customHeight="1" x14ac:dyDescent="0.15">
      <c r="A1184" s="910"/>
      <c r="B1184" s="913"/>
      <c r="C1184" s="914">
        <v>43865</v>
      </c>
      <c r="D1184" s="889" t="s">
        <v>2772</v>
      </c>
      <c r="E1184" s="724"/>
      <c r="F1184" s="916">
        <v>261</v>
      </c>
      <c r="G1184" s="112" t="s">
        <v>2500</v>
      </c>
      <c r="H1184" s="113" t="s">
        <v>3027</v>
      </c>
      <c r="I1184" s="752" t="s">
        <v>3028</v>
      </c>
      <c r="J1184" s="524">
        <v>1000000</v>
      </c>
      <c r="K1184" s="928"/>
      <c r="L1184" s="887">
        <f t="shared" si="60"/>
        <v>13012248</v>
      </c>
    </row>
    <row r="1185" spans="1:12" ht="18" customHeight="1" x14ac:dyDescent="0.15">
      <c r="A1185" s="910">
        <v>31</v>
      </c>
      <c r="B1185" s="913"/>
      <c r="C1185" s="914">
        <v>43866</v>
      </c>
      <c r="D1185" s="888" t="s">
        <v>2593</v>
      </c>
      <c r="E1185" s="724"/>
      <c r="F1185" s="916">
        <v>111</v>
      </c>
      <c r="G1185" s="112" t="s">
        <v>142</v>
      </c>
      <c r="H1185" s="113" t="s">
        <v>3044</v>
      </c>
      <c r="I1185" s="752"/>
      <c r="J1185" s="524"/>
      <c r="K1185" s="928">
        <v>11200</v>
      </c>
      <c r="L1185" s="933">
        <f t="shared" si="60"/>
        <v>13023448</v>
      </c>
    </row>
    <row r="1186" spans="1:12" ht="18" customHeight="1" x14ac:dyDescent="0.15">
      <c r="A1186" s="910"/>
      <c r="B1186" s="913"/>
      <c r="C1186" s="914">
        <v>43866</v>
      </c>
      <c r="D1186" s="888" t="s">
        <v>2594</v>
      </c>
      <c r="E1186" s="724"/>
      <c r="F1186" s="916">
        <v>121</v>
      </c>
      <c r="G1186" s="112" t="s">
        <v>142</v>
      </c>
      <c r="H1186" s="113" t="s">
        <v>3030</v>
      </c>
      <c r="I1186" s="752"/>
      <c r="J1186" s="524"/>
      <c r="K1186" s="928">
        <v>10000</v>
      </c>
      <c r="L1186" s="929">
        <f t="shared" si="60"/>
        <v>13033448</v>
      </c>
    </row>
    <row r="1187" spans="1:12" ht="18" customHeight="1" x14ac:dyDescent="0.15">
      <c r="A1187" s="910"/>
      <c r="B1187" s="913"/>
      <c r="C1187" s="914">
        <v>43866</v>
      </c>
      <c r="D1187" s="888" t="s">
        <v>3026</v>
      </c>
      <c r="E1187" s="724"/>
      <c r="F1187" s="916">
        <v>141</v>
      </c>
      <c r="G1187" s="112" t="s">
        <v>142</v>
      </c>
      <c r="H1187" s="113" t="s">
        <v>3030</v>
      </c>
      <c r="I1187" s="752"/>
      <c r="J1187" s="524"/>
      <c r="K1187" s="928">
        <v>30000</v>
      </c>
      <c r="L1187" s="929">
        <f t="shared" si="60"/>
        <v>13063448</v>
      </c>
    </row>
    <row r="1188" spans="1:12" ht="18" customHeight="1" x14ac:dyDescent="0.15">
      <c r="A1188" s="910">
        <v>12</v>
      </c>
      <c r="B1188" s="913"/>
      <c r="C1188" s="914">
        <v>43873</v>
      </c>
      <c r="D1188" s="888" t="s">
        <v>2593</v>
      </c>
      <c r="E1188" s="724"/>
      <c r="F1188" s="916">
        <v>111</v>
      </c>
      <c r="G1188" s="112" t="s">
        <v>2771</v>
      </c>
      <c r="H1188" s="113" t="s">
        <v>3031</v>
      </c>
      <c r="I1188" s="752"/>
      <c r="J1188" s="524"/>
      <c r="K1188" s="934">
        <v>50600</v>
      </c>
      <c r="L1188" s="929">
        <f t="shared" si="60"/>
        <v>13114048</v>
      </c>
    </row>
    <row r="1189" spans="1:12" ht="18" customHeight="1" x14ac:dyDescent="0.15">
      <c r="A1189" s="910"/>
      <c r="B1189" s="913"/>
      <c r="C1189" s="914">
        <v>43873</v>
      </c>
      <c r="D1189" s="888" t="s">
        <v>2594</v>
      </c>
      <c r="E1189" s="724"/>
      <c r="F1189" s="916">
        <v>121</v>
      </c>
      <c r="G1189" s="112" t="s">
        <v>2771</v>
      </c>
      <c r="H1189" s="113" t="s">
        <v>3031</v>
      </c>
      <c r="I1189" s="752"/>
      <c r="J1189" s="524"/>
      <c r="K1189" s="934">
        <v>10000</v>
      </c>
      <c r="L1189" s="929">
        <f t="shared" si="60"/>
        <v>13124048</v>
      </c>
    </row>
    <row r="1190" spans="1:12" ht="18" customHeight="1" x14ac:dyDescent="0.15">
      <c r="A1190" s="910"/>
      <c r="B1190" s="913"/>
      <c r="C1190" s="914">
        <v>43873</v>
      </c>
      <c r="D1190" s="888" t="s">
        <v>3026</v>
      </c>
      <c r="E1190" s="724"/>
      <c r="F1190" s="916">
        <v>141</v>
      </c>
      <c r="G1190" s="112" t="s">
        <v>2771</v>
      </c>
      <c r="H1190" s="113" t="s">
        <v>3031</v>
      </c>
      <c r="I1190" s="752"/>
      <c r="J1190" s="524"/>
      <c r="K1190" s="928">
        <v>10000</v>
      </c>
      <c r="L1190" s="929">
        <f t="shared" si="60"/>
        <v>13134048</v>
      </c>
    </row>
    <row r="1191" spans="1:12" ht="18" customHeight="1" x14ac:dyDescent="0.15">
      <c r="A1191" s="926"/>
      <c r="B1191" s="913"/>
      <c r="C1191" s="914">
        <v>43878</v>
      </c>
      <c r="D1191" s="888" t="s">
        <v>2605</v>
      </c>
      <c r="E1191" s="724"/>
      <c r="F1191" s="916">
        <v>161</v>
      </c>
      <c r="G1191" s="112"/>
      <c r="H1191" s="113" t="s">
        <v>17</v>
      </c>
      <c r="I1191" s="752"/>
      <c r="J1191" s="524"/>
      <c r="K1191" s="928">
        <v>66</v>
      </c>
      <c r="L1191" s="929">
        <f t="shared" si="60"/>
        <v>13134114</v>
      </c>
    </row>
    <row r="1192" spans="1:12" ht="18" customHeight="1" x14ac:dyDescent="0.15">
      <c r="A1192" s="910">
        <v>13</v>
      </c>
      <c r="B1192" s="913"/>
      <c r="C1192" s="914">
        <v>43878</v>
      </c>
      <c r="D1192" s="888" t="s">
        <v>2593</v>
      </c>
      <c r="E1192" s="724"/>
      <c r="F1192" s="916">
        <v>111</v>
      </c>
      <c r="G1192" s="112" t="s">
        <v>77</v>
      </c>
      <c r="H1192" s="113" t="s">
        <v>3029</v>
      </c>
      <c r="I1192" s="752"/>
      <c r="J1192" s="524"/>
      <c r="K1192" s="928">
        <v>50600</v>
      </c>
      <c r="L1192" s="929">
        <f t="shared" si="60"/>
        <v>13184714</v>
      </c>
    </row>
    <row r="1193" spans="1:12" ht="18" customHeight="1" x14ac:dyDescent="0.15">
      <c r="A1193" s="910"/>
      <c r="B1193" s="913"/>
      <c r="C1193" s="914">
        <v>43879</v>
      </c>
      <c r="D1193" s="888" t="s">
        <v>762</v>
      </c>
      <c r="E1193" s="724"/>
      <c r="F1193" s="917">
        <v>151</v>
      </c>
      <c r="G1193" s="112"/>
      <c r="H1193" s="113"/>
      <c r="I1193" s="752"/>
      <c r="J1193" s="524"/>
      <c r="K1193" s="928">
        <v>62000</v>
      </c>
      <c r="L1193" s="929">
        <f t="shared" si="60"/>
        <v>13246714</v>
      </c>
    </row>
    <row r="1194" spans="1:12" ht="18" customHeight="1" x14ac:dyDescent="0.15">
      <c r="A1194" s="910"/>
      <c r="B1194" s="913"/>
      <c r="C1194" s="914">
        <v>43879</v>
      </c>
      <c r="D1194" s="889" t="s">
        <v>2758</v>
      </c>
      <c r="E1194" s="724"/>
      <c r="F1194" s="917">
        <v>251</v>
      </c>
      <c r="G1194" s="112"/>
      <c r="H1194" s="113"/>
      <c r="I1194" s="752"/>
      <c r="J1194" s="524">
        <v>62000</v>
      </c>
      <c r="K1194" s="928"/>
      <c r="L1194" s="929">
        <f t="shared" si="60"/>
        <v>13184714</v>
      </c>
    </row>
    <row r="1195" spans="1:12" ht="18" customHeight="1" x14ac:dyDescent="0.15">
      <c r="A1195" s="910">
        <v>36</v>
      </c>
      <c r="B1195" s="913"/>
      <c r="C1195" s="103">
        <v>43879</v>
      </c>
      <c r="D1195" s="888" t="s">
        <v>3033</v>
      </c>
      <c r="E1195" s="724"/>
      <c r="F1195" s="916">
        <v>112</v>
      </c>
      <c r="G1195" s="112" t="s">
        <v>142</v>
      </c>
      <c r="H1195" s="113" t="s">
        <v>3049</v>
      </c>
      <c r="I1195" s="752" t="s">
        <v>3037</v>
      </c>
      <c r="J1195" s="524"/>
      <c r="K1195" s="928">
        <v>3000</v>
      </c>
      <c r="L1195" s="929">
        <f t="shared" si="60"/>
        <v>13187714</v>
      </c>
    </row>
    <row r="1196" spans="1:12" ht="18" customHeight="1" x14ac:dyDescent="0.15">
      <c r="A1196" s="910"/>
      <c r="B1196" s="913"/>
      <c r="C1196" s="915">
        <v>43879</v>
      </c>
      <c r="D1196" s="888" t="s">
        <v>3034</v>
      </c>
      <c r="E1196" s="724"/>
      <c r="F1196" s="916">
        <v>122</v>
      </c>
      <c r="G1196" s="112" t="s">
        <v>142</v>
      </c>
      <c r="H1196" s="113" t="s">
        <v>3036</v>
      </c>
      <c r="I1196" s="752" t="s">
        <v>3038</v>
      </c>
      <c r="J1196" s="524"/>
      <c r="K1196" s="931">
        <v>10000</v>
      </c>
      <c r="L1196" s="935">
        <f t="shared" si="60"/>
        <v>13197714</v>
      </c>
    </row>
    <row r="1197" spans="1:12" ht="18" customHeight="1" x14ac:dyDescent="0.15">
      <c r="A1197" s="926"/>
      <c r="B1197" s="920"/>
      <c r="C1197" s="914">
        <v>43879</v>
      </c>
      <c r="D1197" s="888" t="s">
        <v>3035</v>
      </c>
      <c r="E1197" s="724"/>
      <c r="F1197" s="916">
        <v>141</v>
      </c>
      <c r="G1197" s="112" t="s">
        <v>142</v>
      </c>
      <c r="H1197" s="113" t="s">
        <v>3036</v>
      </c>
      <c r="I1197" s="752" t="s">
        <v>1462</v>
      </c>
      <c r="J1197" s="524"/>
      <c r="K1197" s="931">
        <v>50000</v>
      </c>
      <c r="L1197" s="935">
        <f t="shared" si="60"/>
        <v>13247714</v>
      </c>
    </row>
    <row r="1198" spans="1:12" ht="18" customHeight="1" x14ac:dyDescent="0.15">
      <c r="A1198" s="926"/>
      <c r="B1198" s="920"/>
      <c r="C1198" s="914">
        <v>43879</v>
      </c>
      <c r="D1198" s="889" t="s">
        <v>2626</v>
      </c>
      <c r="E1198" s="724"/>
      <c r="F1198" s="916">
        <v>231</v>
      </c>
      <c r="G1198" s="112"/>
      <c r="H1198" s="113" t="s">
        <v>2868</v>
      </c>
      <c r="I1198" s="752"/>
      <c r="J1198" s="524">
        <v>168</v>
      </c>
      <c r="K1198" s="931"/>
      <c r="L1198" s="935">
        <f t="shared" si="60"/>
        <v>13247546</v>
      </c>
    </row>
    <row r="1199" spans="1:12" ht="18" customHeight="1" x14ac:dyDescent="0.15">
      <c r="A1199" s="926"/>
      <c r="B1199" s="920"/>
      <c r="C1199" s="914">
        <v>43879</v>
      </c>
      <c r="D1199" s="889" t="s">
        <v>2706</v>
      </c>
      <c r="E1199" s="724"/>
      <c r="F1199" s="916">
        <v>241</v>
      </c>
      <c r="G1199" s="112"/>
      <c r="H1199" s="113"/>
      <c r="I1199" s="752"/>
      <c r="J1199" s="524">
        <v>600000</v>
      </c>
      <c r="K1199" s="931"/>
      <c r="L1199" s="579">
        <f t="shared" si="60"/>
        <v>12647546</v>
      </c>
    </row>
    <row r="1200" spans="1:12" ht="18" customHeight="1" x14ac:dyDescent="0.15">
      <c r="A1200" s="926"/>
      <c r="B1200" s="920"/>
      <c r="C1200" s="914">
        <v>43879</v>
      </c>
      <c r="D1200" s="889" t="s">
        <v>2772</v>
      </c>
      <c r="E1200" s="724"/>
      <c r="F1200" s="916">
        <v>261</v>
      </c>
      <c r="G1200" s="112" t="s">
        <v>2500</v>
      </c>
      <c r="H1200" s="113" t="s">
        <v>3027</v>
      </c>
      <c r="I1200" s="752" t="s">
        <v>3028</v>
      </c>
      <c r="J1200" s="524">
        <v>1000000</v>
      </c>
      <c r="K1200" s="931"/>
      <c r="L1200" s="936">
        <f t="shared" si="60"/>
        <v>11647546</v>
      </c>
    </row>
    <row r="1201" spans="1:12" ht="18" customHeight="1" thickBot="1" x14ac:dyDescent="0.2">
      <c r="A1201" s="997"/>
      <c r="B1201" s="998"/>
      <c r="C1201" s="999">
        <v>43909</v>
      </c>
      <c r="D1201" s="1000" t="s">
        <v>2616</v>
      </c>
      <c r="E1201" s="989"/>
      <c r="F1201" s="1001">
        <v>212</v>
      </c>
      <c r="G1201" s="987" t="s">
        <v>2563</v>
      </c>
      <c r="H1201" s="991" t="s">
        <v>3041</v>
      </c>
      <c r="I1201" s="992"/>
      <c r="J1201" s="1002">
        <v>1000000</v>
      </c>
      <c r="K1201" s="1003"/>
      <c r="L1201" s="1004">
        <f t="shared" si="60"/>
        <v>10647546</v>
      </c>
    </row>
    <row r="1202" spans="1:12" ht="18" customHeight="1" x14ac:dyDescent="0.15">
      <c r="A1202" s="926"/>
      <c r="B1202" s="920"/>
      <c r="C1202" s="915">
        <v>43936</v>
      </c>
      <c r="D1202" s="995" t="s">
        <v>2626</v>
      </c>
      <c r="E1202" s="891"/>
      <c r="F1202" s="917">
        <v>231</v>
      </c>
      <c r="G1202" s="665"/>
      <c r="H1202" s="17" t="s">
        <v>2790</v>
      </c>
      <c r="I1202" s="761"/>
      <c r="J1202" s="646">
        <v>440</v>
      </c>
      <c r="K1202" s="996"/>
      <c r="L1202" s="936">
        <f t="shared" si="60"/>
        <v>10647106</v>
      </c>
    </row>
    <row r="1203" spans="1:12" ht="18" customHeight="1" x14ac:dyDescent="0.15">
      <c r="A1203" s="910"/>
      <c r="B1203" s="913"/>
      <c r="C1203" s="914">
        <v>44012</v>
      </c>
      <c r="D1203" s="888" t="s">
        <v>2564</v>
      </c>
      <c r="E1203" s="724"/>
      <c r="F1203" s="916">
        <v>213</v>
      </c>
      <c r="G1203" s="112" t="s">
        <v>2565</v>
      </c>
      <c r="H1203" s="113"/>
      <c r="I1203" s="752"/>
      <c r="J1203" s="524"/>
      <c r="K1203" s="931">
        <v>1000000</v>
      </c>
      <c r="L1203" s="935">
        <f t="shared" si="60"/>
        <v>11647106</v>
      </c>
    </row>
    <row r="1204" spans="1:12" ht="18" customHeight="1" x14ac:dyDescent="0.15">
      <c r="A1204" s="910"/>
      <c r="B1204" s="913"/>
      <c r="C1204" s="914">
        <v>44021</v>
      </c>
      <c r="D1204" s="889" t="s">
        <v>2867</v>
      </c>
      <c r="E1204" s="724"/>
      <c r="F1204" s="916">
        <v>211</v>
      </c>
      <c r="G1204" s="112" t="s">
        <v>3059</v>
      </c>
      <c r="H1204" s="113" t="s">
        <v>3060</v>
      </c>
      <c r="I1204" s="752"/>
      <c r="J1204" s="524">
        <v>122000</v>
      </c>
      <c r="K1204" s="931"/>
      <c r="L1204" s="935">
        <f t="shared" si="60"/>
        <v>11525106</v>
      </c>
    </row>
    <row r="1205" spans="1:12" ht="18" customHeight="1" x14ac:dyDescent="0.15">
      <c r="A1205" s="910"/>
      <c r="B1205" s="913"/>
      <c r="C1205" s="914">
        <v>44021</v>
      </c>
      <c r="D1205" s="889" t="s">
        <v>2626</v>
      </c>
      <c r="E1205" s="724"/>
      <c r="F1205" s="916">
        <v>231</v>
      </c>
      <c r="G1205" s="112"/>
      <c r="H1205" s="113" t="s">
        <v>47</v>
      </c>
      <c r="I1205" s="752"/>
      <c r="J1205" s="524">
        <v>550</v>
      </c>
      <c r="K1205" s="931"/>
      <c r="L1205" s="935">
        <f t="shared" si="60"/>
        <v>11524556</v>
      </c>
    </row>
    <row r="1206" spans="1:12" ht="18" customHeight="1" x14ac:dyDescent="0.15">
      <c r="A1206" s="910"/>
      <c r="B1206" s="913"/>
      <c r="C1206" s="914">
        <v>44055</v>
      </c>
      <c r="D1206" s="888" t="s">
        <v>2562</v>
      </c>
      <c r="E1206" s="724"/>
      <c r="F1206" s="916">
        <v>131</v>
      </c>
      <c r="G1206" s="112" t="s">
        <v>99</v>
      </c>
      <c r="H1206" s="113"/>
      <c r="I1206" s="752"/>
      <c r="J1206" s="524"/>
      <c r="K1206" s="931">
        <v>35000</v>
      </c>
      <c r="L1206" s="935">
        <f t="shared" si="60"/>
        <v>11559556</v>
      </c>
    </row>
    <row r="1207" spans="1:12" ht="18" customHeight="1" x14ac:dyDescent="0.15">
      <c r="A1207" s="910"/>
      <c r="B1207" s="913"/>
      <c r="C1207" s="914">
        <v>44055</v>
      </c>
      <c r="D1207" s="888" t="s">
        <v>2562</v>
      </c>
      <c r="E1207" s="724"/>
      <c r="F1207" s="916">
        <v>131</v>
      </c>
      <c r="G1207" s="112" t="s">
        <v>219</v>
      </c>
      <c r="H1207" s="113"/>
      <c r="I1207" s="752"/>
      <c r="J1207" s="524"/>
      <c r="K1207" s="931">
        <v>20000</v>
      </c>
      <c r="L1207" s="935">
        <f t="shared" si="60"/>
        <v>11579556</v>
      </c>
    </row>
    <row r="1208" spans="1:12" ht="18" customHeight="1" x14ac:dyDescent="0.15">
      <c r="A1208" s="910"/>
      <c r="B1208" s="913"/>
      <c r="C1208" s="914">
        <v>44055</v>
      </c>
      <c r="D1208" s="888" t="s">
        <v>2562</v>
      </c>
      <c r="E1208" s="724"/>
      <c r="F1208" s="916">
        <v>131</v>
      </c>
      <c r="G1208" s="112" t="s">
        <v>3061</v>
      </c>
      <c r="H1208" s="113"/>
      <c r="I1208" s="752"/>
      <c r="J1208" s="524"/>
      <c r="K1208" s="931">
        <v>20000</v>
      </c>
      <c r="L1208" s="935">
        <f t="shared" si="60"/>
        <v>11599556</v>
      </c>
    </row>
    <row r="1209" spans="1:12" ht="18" customHeight="1" x14ac:dyDescent="0.15">
      <c r="A1209" s="910"/>
      <c r="B1209" s="913"/>
      <c r="C1209" s="914">
        <v>44056</v>
      </c>
      <c r="D1209" s="888" t="s">
        <v>2562</v>
      </c>
      <c r="E1209" s="724"/>
      <c r="F1209" s="916">
        <v>131</v>
      </c>
      <c r="G1209" s="112" t="s">
        <v>162</v>
      </c>
      <c r="H1209" s="113"/>
      <c r="I1209" s="752"/>
      <c r="J1209" s="524"/>
      <c r="K1209" s="931">
        <v>20000</v>
      </c>
      <c r="L1209" s="935">
        <f t="shared" si="60"/>
        <v>11619556</v>
      </c>
    </row>
    <row r="1210" spans="1:12" ht="18" customHeight="1" x14ac:dyDescent="0.15">
      <c r="A1210" s="910"/>
      <c r="B1210" s="913"/>
      <c r="C1210" s="914">
        <v>44060</v>
      </c>
      <c r="D1210" s="888" t="s">
        <v>2605</v>
      </c>
      <c r="E1210" s="724"/>
      <c r="F1210" s="916">
        <v>161</v>
      </c>
      <c r="G1210" s="112"/>
      <c r="H1210" s="113" t="s">
        <v>17</v>
      </c>
      <c r="I1210" s="752"/>
      <c r="J1210" s="524"/>
      <c r="K1210" s="931">
        <v>55</v>
      </c>
      <c r="L1210" s="935">
        <f t="shared" si="60"/>
        <v>11619611</v>
      </c>
    </row>
    <row r="1211" spans="1:12" ht="18" customHeight="1" x14ac:dyDescent="0.15">
      <c r="A1211" s="910"/>
      <c r="B1211" s="913"/>
      <c r="C1211" s="914">
        <v>44061</v>
      </c>
      <c r="D1211" s="888" t="s">
        <v>2562</v>
      </c>
      <c r="E1211" s="724"/>
      <c r="F1211" s="916">
        <v>131</v>
      </c>
      <c r="G1211" s="112" t="s">
        <v>164</v>
      </c>
      <c r="H1211" s="113"/>
      <c r="I1211" s="752"/>
      <c r="J1211" s="524"/>
      <c r="K1211" s="931">
        <v>30000</v>
      </c>
      <c r="L1211" s="935">
        <f t="shared" si="60"/>
        <v>11649611</v>
      </c>
    </row>
    <row r="1212" spans="1:12" ht="18" customHeight="1" x14ac:dyDescent="0.15">
      <c r="A1212" s="910"/>
      <c r="B1212" s="913"/>
      <c r="C1212" s="914">
        <v>44064</v>
      </c>
      <c r="D1212" s="888" t="s">
        <v>2562</v>
      </c>
      <c r="E1212" s="724"/>
      <c r="F1212" s="916">
        <v>131</v>
      </c>
      <c r="G1212" s="112" t="s">
        <v>64</v>
      </c>
      <c r="H1212" s="113"/>
      <c r="I1212" s="752"/>
      <c r="J1212" s="524"/>
      <c r="K1212" s="931">
        <v>140000</v>
      </c>
      <c r="L1212" s="935">
        <f t="shared" si="60"/>
        <v>11789611</v>
      </c>
    </row>
    <row r="1213" spans="1:12" ht="18" customHeight="1" x14ac:dyDescent="0.15">
      <c r="A1213" s="910">
        <v>11</v>
      </c>
      <c r="B1213" s="913"/>
      <c r="C1213" s="914">
        <v>44064</v>
      </c>
      <c r="D1213" s="888" t="s">
        <v>2593</v>
      </c>
      <c r="E1213" s="724"/>
      <c r="F1213" s="916">
        <v>111</v>
      </c>
      <c r="G1213" s="112" t="s">
        <v>77</v>
      </c>
      <c r="H1213" s="113" t="s">
        <v>2859</v>
      </c>
      <c r="I1213" s="752"/>
      <c r="J1213" s="524"/>
      <c r="K1213" s="931">
        <v>47600</v>
      </c>
      <c r="L1213" s="935">
        <f t="shared" si="60"/>
        <v>11837211</v>
      </c>
    </row>
    <row r="1214" spans="1:12" ht="18" customHeight="1" x14ac:dyDescent="0.15">
      <c r="A1214" s="910"/>
      <c r="B1214" s="913"/>
      <c r="C1214" s="914">
        <v>44064</v>
      </c>
      <c r="D1214" s="888" t="s">
        <v>2594</v>
      </c>
      <c r="E1214" s="724"/>
      <c r="F1214" s="916">
        <v>121</v>
      </c>
      <c r="G1214" s="112" t="s">
        <v>77</v>
      </c>
      <c r="H1214" s="113" t="s">
        <v>2859</v>
      </c>
      <c r="I1214" s="752"/>
      <c r="J1214" s="524"/>
      <c r="K1214" s="931">
        <v>10000</v>
      </c>
      <c r="L1214" s="935">
        <f t="shared" si="60"/>
        <v>11847211</v>
      </c>
    </row>
    <row r="1215" spans="1:12" ht="18" customHeight="1" x14ac:dyDescent="0.15">
      <c r="A1215" s="910"/>
      <c r="B1215" s="913"/>
      <c r="C1215" s="914">
        <v>44064</v>
      </c>
      <c r="D1215" s="888" t="s">
        <v>3062</v>
      </c>
      <c r="E1215" s="724"/>
      <c r="F1215" s="916">
        <v>141</v>
      </c>
      <c r="G1215" s="112" t="s">
        <v>77</v>
      </c>
      <c r="H1215" s="113" t="s">
        <v>2859</v>
      </c>
      <c r="I1215" s="752"/>
      <c r="J1215" s="524"/>
      <c r="K1215" s="931">
        <v>30000</v>
      </c>
      <c r="L1215" s="935">
        <f t="shared" si="60"/>
        <v>11877211</v>
      </c>
    </row>
    <row r="1216" spans="1:12" ht="18" customHeight="1" x14ac:dyDescent="0.15">
      <c r="A1216" s="910">
        <v>13</v>
      </c>
      <c r="B1216" s="913"/>
      <c r="C1216" s="914">
        <v>44064</v>
      </c>
      <c r="D1216" s="888" t="s">
        <v>2593</v>
      </c>
      <c r="E1216" s="724"/>
      <c r="F1216" s="916">
        <v>111</v>
      </c>
      <c r="G1216" s="112" t="s">
        <v>77</v>
      </c>
      <c r="H1216" s="113" t="s">
        <v>2998</v>
      </c>
      <c r="I1216" s="752" t="s">
        <v>3063</v>
      </c>
      <c r="J1216" s="524"/>
      <c r="K1216" s="931"/>
      <c r="L1216" s="935">
        <f t="shared" si="60"/>
        <v>11877211</v>
      </c>
    </row>
    <row r="1217" spans="1:12" ht="18" customHeight="1" x14ac:dyDescent="0.15">
      <c r="A1217" s="910"/>
      <c r="B1217" s="913"/>
      <c r="C1217" s="914">
        <v>44064</v>
      </c>
      <c r="D1217" s="888" t="s">
        <v>2594</v>
      </c>
      <c r="E1217" s="724"/>
      <c r="F1217" s="916">
        <v>121</v>
      </c>
      <c r="G1217" s="112" t="s">
        <v>77</v>
      </c>
      <c r="H1217" s="113" t="s">
        <v>2998</v>
      </c>
      <c r="I1217" s="752"/>
      <c r="J1217" s="524"/>
      <c r="K1217" s="931">
        <v>10000</v>
      </c>
      <c r="L1217" s="935">
        <f t="shared" si="60"/>
        <v>11887211</v>
      </c>
    </row>
    <row r="1218" spans="1:12" ht="18" customHeight="1" x14ac:dyDescent="0.15">
      <c r="A1218" s="910"/>
      <c r="B1218" s="913"/>
      <c r="C1218" s="914">
        <v>44064</v>
      </c>
      <c r="D1218" s="888" t="s">
        <v>3062</v>
      </c>
      <c r="E1218" s="724"/>
      <c r="F1218" s="916">
        <v>141</v>
      </c>
      <c r="G1218" s="112" t="s">
        <v>77</v>
      </c>
      <c r="H1218" s="113" t="s">
        <v>2998</v>
      </c>
      <c r="I1218" s="752"/>
      <c r="J1218" s="524"/>
      <c r="K1218" s="931">
        <v>10000</v>
      </c>
      <c r="L1218" s="935">
        <f t="shared" ref="L1218:L1281" si="61">IF(C1218="","",L1217+K1218-J1218)</f>
        <v>11897211</v>
      </c>
    </row>
    <row r="1219" spans="1:12" ht="18" customHeight="1" x14ac:dyDescent="0.15">
      <c r="A1219" s="910"/>
      <c r="B1219" s="913"/>
      <c r="C1219" s="914">
        <v>44064</v>
      </c>
      <c r="D1219" s="888" t="s">
        <v>2562</v>
      </c>
      <c r="E1219" s="724"/>
      <c r="F1219" s="916">
        <v>131</v>
      </c>
      <c r="G1219" s="112" t="s">
        <v>3064</v>
      </c>
      <c r="H1219" s="113"/>
      <c r="I1219" s="752"/>
      <c r="J1219" s="524"/>
      <c r="K1219" s="931">
        <v>40000</v>
      </c>
      <c r="L1219" s="935">
        <f t="shared" si="61"/>
        <v>11937211</v>
      </c>
    </row>
    <row r="1220" spans="1:12" ht="18" customHeight="1" x14ac:dyDescent="0.15">
      <c r="A1220" s="910"/>
      <c r="B1220" s="913"/>
      <c r="C1220" s="914">
        <v>44076</v>
      </c>
      <c r="D1220" s="888" t="s">
        <v>2562</v>
      </c>
      <c r="E1220" s="724"/>
      <c r="F1220" s="916">
        <v>131</v>
      </c>
      <c r="G1220" s="112" t="s">
        <v>225</v>
      </c>
      <c r="H1220" s="113"/>
      <c r="I1220" s="752"/>
      <c r="J1220" s="524"/>
      <c r="K1220" s="931">
        <v>40000</v>
      </c>
      <c r="L1220" s="935">
        <f t="shared" si="61"/>
        <v>11977211</v>
      </c>
    </row>
    <row r="1221" spans="1:12" ht="18" customHeight="1" x14ac:dyDescent="0.15">
      <c r="A1221" s="910"/>
      <c r="B1221" s="913"/>
      <c r="C1221" s="914">
        <v>44076</v>
      </c>
      <c r="D1221" s="888" t="s">
        <v>2562</v>
      </c>
      <c r="E1221" s="724"/>
      <c r="F1221" s="916">
        <v>131</v>
      </c>
      <c r="G1221" s="112" t="s">
        <v>95</v>
      </c>
      <c r="H1221" s="113"/>
      <c r="I1221" s="752"/>
      <c r="J1221" s="524"/>
      <c r="K1221" s="931">
        <v>20000</v>
      </c>
      <c r="L1221" s="935">
        <f t="shared" si="61"/>
        <v>11997211</v>
      </c>
    </row>
    <row r="1222" spans="1:12" ht="18" customHeight="1" x14ac:dyDescent="0.15">
      <c r="A1222" s="910"/>
      <c r="B1222" s="913"/>
      <c r="C1222" s="914">
        <v>44087</v>
      </c>
      <c r="D1222" s="888" t="s">
        <v>2562</v>
      </c>
      <c r="E1222" s="724"/>
      <c r="F1222" s="916">
        <v>131</v>
      </c>
      <c r="G1222" s="112" t="s">
        <v>3069</v>
      </c>
      <c r="H1222" s="113"/>
      <c r="I1222" s="752"/>
      <c r="J1222" s="524"/>
      <c r="K1222" s="931">
        <v>10000</v>
      </c>
      <c r="L1222" s="935">
        <f t="shared" si="61"/>
        <v>12007211</v>
      </c>
    </row>
    <row r="1223" spans="1:12" ht="18" customHeight="1" x14ac:dyDescent="0.15">
      <c r="A1223" s="910"/>
      <c r="B1223" s="913"/>
      <c r="C1223" s="914">
        <v>44124</v>
      </c>
      <c r="D1223" s="888" t="s">
        <v>2562</v>
      </c>
      <c r="E1223" s="724"/>
      <c r="F1223" s="916">
        <v>131</v>
      </c>
      <c r="G1223" s="112" t="s">
        <v>89</v>
      </c>
      <c r="H1223" s="113"/>
      <c r="I1223" s="752" t="s">
        <v>3075</v>
      </c>
      <c r="J1223" s="524"/>
      <c r="K1223" s="931">
        <v>100000</v>
      </c>
      <c r="L1223" s="935">
        <f t="shared" si="61"/>
        <v>12107211</v>
      </c>
    </row>
    <row r="1224" spans="1:12" ht="18" customHeight="1" x14ac:dyDescent="0.15">
      <c r="A1224" s="910"/>
      <c r="B1224" s="913"/>
      <c r="C1224" s="914">
        <v>44124</v>
      </c>
      <c r="D1224" s="889" t="s">
        <v>2626</v>
      </c>
      <c r="E1224" s="724"/>
      <c r="F1224" s="916">
        <v>231</v>
      </c>
      <c r="G1224" s="112"/>
      <c r="H1224" s="113" t="s">
        <v>2868</v>
      </c>
      <c r="I1224" s="752"/>
      <c r="J1224" s="524">
        <v>660</v>
      </c>
      <c r="K1224" s="931"/>
      <c r="L1224" s="935">
        <f t="shared" si="61"/>
        <v>12106551</v>
      </c>
    </row>
    <row r="1225" spans="1:12" ht="18" customHeight="1" x14ac:dyDescent="0.15">
      <c r="A1225" s="910">
        <v>35</v>
      </c>
      <c r="B1225" s="913"/>
      <c r="C1225" s="914">
        <v>44141</v>
      </c>
      <c r="D1225" s="888" t="s">
        <v>2593</v>
      </c>
      <c r="E1225" s="724"/>
      <c r="F1225" s="916">
        <v>111</v>
      </c>
      <c r="G1225" s="112" t="s">
        <v>409</v>
      </c>
      <c r="H1225" s="113" t="s">
        <v>3072</v>
      </c>
      <c r="I1225" s="752"/>
      <c r="J1225" s="524"/>
      <c r="K1225" s="931">
        <v>2000</v>
      </c>
      <c r="L1225" s="935">
        <f t="shared" si="61"/>
        <v>12108551</v>
      </c>
    </row>
    <row r="1226" spans="1:12" ht="18" customHeight="1" x14ac:dyDescent="0.15">
      <c r="A1226" s="910"/>
      <c r="B1226" s="913"/>
      <c r="C1226" s="914">
        <v>44141</v>
      </c>
      <c r="D1226" s="888" t="s">
        <v>2594</v>
      </c>
      <c r="E1226" s="724"/>
      <c r="F1226" s="916">
        <v>121</v>
      </c>
      <c r="G1226" s="112" t="s">
        <v>409</v>
      </c>
      <c r="H1226" s="113" t="s">
        <v>3072</v>
      </c>
      <c r="I1226" s="752"/>
      <c r="J1226" s="524"/>
      <c r="K1226" s="931">
        <v>10000</v>
      </c>
      <c r="L1226" s="935">
        <f t="shared" si="61"/>
        <v>12118551</v>
      </c>
    </row>
    <row r="1227" spans="1:12" ht="18" customHeight="1" x14ac:dyDescent="0.15">
      <c r="A1227" s="910"/>
      <c r="B1227" s="913"/>
      <c r="C1227" s="914">
        <v>44141</v>
      </c>
      <c r="D1227" s="888" t="s">
        <v>3071</v>
      </c>
      <c r="E1227" s="724"/>
      <c r="F1227" s="916">
        <v>141</v>
      </c>
      <c r="G1227" s="112" t="s">
        <v>409</v>
      </c>
      <c r="H1227" s="113" t="s">
        <v>3072</v>
      </c>
      <c r="I1227" s="752"/>
      <c r="J1227" s="524"/>
      <c r="K1227" s="931">
        <v>10000</v>
      </c>
      <c r="L1227" s="935">
        <f t="shared" si="61"/>
        <v>12128551</v>
      </c>
    </row>
    <row r="1228" spans="1:12" ht="18" customHeight="1" x14ac:dyDescent="0.15">
      <c r="A1228" s="910"/>
      <c r="B1228" s="913"/>
      <c r="C1228" s="914">
        <v>44153</v>
      </c>
      <c r="D1228" s="888" t="s">
        <v>2562</v>
      </c>
      <c r="E1228" s="724"/>
      <c r="F1228" s="916">
        <v>131</v>
      </c>
      <c r="G1228" s="112" t="s">
        <v>88</v>
      </c>
      <c r="H1228" s="113"/>
      <c r="I1228" s="752"/>
      <c r="J1228" s="524"/>
      <c r="K1228" s="931">
        <v>10000</v>
      </c>
      <c r="L1228" s="935">
        <f t="shared" si="61"/>
        <v>12138551</v>
      </c>
    </row>
    <row r="1229" spans="1:12" ht="18" customHeight="1" x14ac:dyDescent="0.15">
      <c r="A1229" s="910"/>
      <c r="B1229" s="913"/>
      <c r="C1229" s="914">
        <v>44155</v>
      </c>
      <c r="D1229" s="889" t="s">
        <v>2706</v>
      </c>
      <c r="E1229" s="724"/>
      <c r="F1229" s="916">
        <v>241</v>
      </c>
      <c r="G1229" s="112"/>
      <c r="H1229" s="113"/>
      <c r="I1229" s="752"/>
      <c r="J1229" s="524">
        <v>130000</v>
      </c>
      <c r="K1229" s="931"/>
      <c r="L1229" s="935">
        <f t="shared" si="61"/>
        <v>12008551</v>
      </c>
    </row>
    <row r="1230" spans="1:12" ht="18" customHeight="1" x14ac:dyDescent="0.15">
      <c r="A1230" s="910"/>
      <c r="B1230" s="913"/>
      <c r="C1230" s="914">
        <v>44162</v>
      </c>
      <c r="D1230" s="888" t="s">
        <v>2562</v>
      </c>
      <c r="E1230" s="724"/>
      <c r="F1230" s="916">
        <v>131</v>
      </c>
      <c r="G1230" s="112" t="s">
        <v>104</v>
      </c>
      <c r="H1230" s="113"/>
      <c r="I1230" s="752"/>
      <c r="J1230" s="524"/>
      <c r="K1230" s="931">
        <v>20000</v>
      </c>
      <c r="L1230" s="935">
        <f t="shared" si="61"/>
        <v>12028551</v>
      </c>
    </row>
    <row r="1231" spans="1:12" ht="18" customHeight="1" x14ac:dyDescent="0.15">
      <c r="A1231" s="910"/>
      <c r="B1231" s="913"/>
      <c r="C1231" s="914">
        <v>44168</v>
      </c>
      <c r="D1231" s="888" t="s">
        <v>2597</v>
      </c>
      <c r="E1231" s="724"/>
      <c r="F1231" s="916">
        <v>262</v>
      </c>
      <c r="G1231" s="112" t="s">
        <v>2598</v>
      </c>
      <c r="H1231" s="113"/>
      <c r="I1231" s="752"/>
      <c r="J1231" s="524"/>
      <c r="K1231" s="931">
        <v>1000000</v>
      </c>
      <c r="L1231" s="935">
        <f t="shared" si="61"/>
        <v>13028551</v>
      </c>
    </row>
    <row r="1232" spans="1:12" ht="18" customHeight="1" x14ac:dyDescent="0.15">
      <c r="A1232" s="910"/>
      <c r="B1232" s="913"/>
      <c r="C1232" s="914">
        <v>44174</v>
      </c>
      <c r="D1232" s="889" t="s">
        <v>3079</v>
      </c>
      <c r="E1232" s="724"/>
      <c r="F1232" s="916">
        <v>211</v>
      </c>
      <c r="G1232" s="112" t="s">
        <v>64</v>
      </c>
      <c r="H1232" s="113" t="s">
        <v>3076</v>
      </c>
      <c r="I1232" s="752"/>
      <c r="J1232" s="524">
        <v>30000</v>
      </c>
      <c r="K1232" s="931"/>
      <c r="L1232" s="935">
        <f t="shared" si="61"/>
        <v>12998551</v>
      </c>
    </row>
    <row r="1233" spans="1:12" ht="18" customHeight="1" x14ac:dyDescent="0.15">
      <c r="A1233" s="910"/>
      <c r="B1233" s="913"/>
      <c r="C1233" s="914">
        <v>44174</v>
      </c>
      <c r="D1233" s="889" t="s">
        <v>2626</v>
      </c>
      <c r="E1233" s="724"/>
      <c r="F1233" s="916">
        <v>231</v>
      </c>
      <c r="G1233" s="112"/>
      <c r="H1233" s="113" t="s">
        <v>2868</v>
      </c>
      <c r="I1233" s="752"/>
      <c r="J1233" s="524">
        <v>550</v>
      </c>
      <c r="K1233" s="931"/>
      <c r="L1233" s="935">
        <f t="shared" si="61"/>
        <v>12998001</v>
      </c>
    </row>
    <row r="1234" spans="1:12" ht="18" customHeight="1" x14ac:dyDescent="0.15">
      <c r="A1234" s="910"/>
      <c r="B1234" s="913"/>
      <c r="C1234" s="914">
        <v>44180</v>
      </c>
      <c r="D1234" s="888" t="s">
        <v>2562</v>
      </c>
      <c r="E1234" s="724"/>
      <c r="F1234" s="916">
        <v>131</v>
      </c>
      <c r="G1234" s="112" t="s">
        <v>3077</v>
      </c>
      <c r="H1234" s="113"/>
      <c r="I1234" s="752"/>
      <c r="J1234" s="524"/>
      <c r="K1234" s="931">
        <v>5000</v>
      </c>
      <c r="L1234" s="935">
        <f t="shared" si="61"/>
        <v>13003001</v>
      </c>
    </row>
    <row r="1235" spans="1:12" ht="18" customHeight="1" x14ac:dyDescent="0.15">
      <c r="A1235" s="910"/>
      <c r="B1235" s="913"/>
      <c r="C1235" s="914">
        <v>44180</v>
      </c>
      <c r="D1235" s="888" t="s">
        <v>2562</v>
      </c>
      <c r="E1235" s="724"/>
      <c r="F1235" s="916">
        <v>131</v>
      </c>
      <c r="G1235" s="112" t="s">
        <v>125</v>
      </c>
      <c r="H1235" s="113"/>
      <c r="I1235" s="752"/>
      <c r="J1235" s="524"/>
      <c r="K1235" s="931">
        <v>35000</v>
      </c>
      <c r="L1235" s="935">
        <f t="shared" si="61"/>
        <v>13038001</v>
      </c>
    </row>
    <row r="1236" spans="1:12" ht="18" customHeight="1" x14ac:dyDescent="0.15">
      <c r="A1236" s="910"/>
      <c r="B1236" s="913"/>
      <c r="C1236" s="914">
        <v>44185</v>
      </c>
      <c r="D1236" s="888" t="s">
        <v>2562</v>
      </c>
      <c r="E1236" s="724"/>
      <c r="F1236" s="916">
        <v>131</v>
      </c>
      <c r="G1236" s="112" t="s">
        <v>226</v>
      </c>
      <c r="H1236" s="113"/>
      <c r="I1236" s="752"/>
      <c r="J1236" s="524"/>
      <c r="K1236" s="931">
        <v>20000</v>
      </c>
      <c r="L1236" s="935">
        <f t="shared" si="61"/>
        <v>13058001</v>
      </c>
    </row>
    <row r="1237" spans="1:12" ht="18" customHeight="1" x14ac:dyDescent="0.15">
      <c r="A1237" s="910"/>
      <c r="B1237" s="913"/>
      <c r="C1237" s="914">
        <v>44186</v>
      </c>
      <c r="D1237" s="888" t="s">
        <v>2597</v>
      </c>
      <c r="E1237" s="724"/>
      <c r="F1237" s="916">
        <v>262</v>
      </c>
      <c r="G1237" s="112" t="s">
        <v>2598</v>
      </c>
      <c r="H1237" s="113"/>
      <c r="I1237" s="752"/>
      <c r="J1237" s="524"/>
      <c r="K1237" s="931">
        <v>1000000</v>
      </c>
      <c r="L1237" s="935">
        <f t="shared" si="61"/>
        <v>14058001</v>
      </c>
    </row>
    <row r="1238" spans="1:12" ht="18" customHeight="1" x14ac:dyDescent="0.15">
      <c r="A1238" s="910"/>
      <c r="B1238" s="913"/>
      <c r="C1238" s="914">
        <v>44189</v>
      </c>
      <c r="D1238" s="888" t="s">
        <v>2562</v>
      </c>
      <c r="E1238" s="724"/>
      <c r="F1238" s="916">
        <v>131</v>
      </c>
      <c r="G1238" s="112" t="s">
        <v>89</v>
      </c>
      <c r="H1238" s="113" t="s">
        <v>3078</v>
      </c>
      <c r="I1238" s="752"/>
      <c r="J1238" s="524"/>
      <c r="K1238" s="931">
        <v>50000</v>
      </c>
      <c r="L1238" s="935">
        <f t="shared" si="61"/>
        <v>14108001</v>
      </c>
    </row>
    <row r="1239" spans="1:12" ht="18" customHeight="1" thickBot="1" x14ac:dyDescent="0.2">
      <c r="A1239" s="947"/>
      <c r="B1239" s="948" t="s">
        <v>3354</v>
      </c>
      <c r="C1239" s="949">
        <v>44189</v>
      </c>
      <c r="D1239" s="889" t="s">
        <v>2626</v>
      </c>
      <c r="E1239" s="724"/>
      <c r="F1239" s="950">
        <v>231</v>
      </c>
      <c r="G1239" s="112"/>
      <c r="H1239" s="113" t="s">
        <v>2868</v>
      </c>
      <c r="I1239" s="752"/>
      <c r="J1239" s="524">
        <v>660</v>
      </c>
      <c r="K1239" s="951"/>
      <c r="L1239" s="952">
        <f t="shared" si="61"/>
        <v>14107341</v>
      </c>
    </row>
    <row r="1240" spans="1:12" ht="18" customHeight="1" x14ac:dyDescent="0.15">
      <c r="A1240" s="953">
        <v>71</v>
      </c>
      <c r="B1240" s="954"/>
      <c r="C1240" s="964">
        <v>44201</v>
      </c>
      <c r="D1240" s="955" t="s">
        <v>3113</v>
      </c>
      <c r="E1240" s="956"/>
      <c r="F1240" s="957">
        <v>141</v>
      </c>
      <c r="G1240" s="958" t="s">
        <v>3112</v>
      </c>
      <c r="H1240" s="959" t="s">
        <v>3111</v>
      </c>
      <c r="I1240" s="960"/>
      <c r="J1240" s="961"/>
      <c r="K1240" s="962">
        <v>10000</v>
      </c>
      <c r="L1240" s="963">
        <f t="shared" si="61"/>
        <v>14117341</v>
      </c>
    </row>
    <row r="1241" spans="1:12" ht="18" customHeight="1" x14ac:dyDescent="0.15">
      <c r="A1241" s="910"/>
      <c r="B1241" s="913"/>
      <c r="C1241" s="914">
        <v>44224</v>
      </c>
      <c r="D1241" s="888" t="s">
        <v>2591</v>
      </c>
      <c r="E1241" s="724"/>
      <c r="F1241" s="916">
        <v>132</v>
      </c>
      <c r="G1241" s="112" t="s">
        <v>69</v>
      </c>
      <c r="H1241" s="113"/>
      <c r="I1241" s="752" t="s">
        <v>2539</v>
      </c>
      <c r="J1241" s="524"/>
      <c r="K1241" s="931">
        <v>90000</v>
      </c>
      <c r="L1241" s="935">
        <f t="shared" si="61"/>
        <v>14207341</v>
      </c>
    </row>
    <row r="1242" spans="1:12" ht="18" customHeight="1" x14ac:dyDescent="0.15">
      <c r="A1242" s="910"/>
      <c r="B1242" s="913"/>
      <c r="C1242" s="914">
        <v>44249</v>
      </c>
      <c r="D1242" s="888" t="s">
        <v>2605</v>
      </c>
      <c r="E1242" s="724"/>
      <c r="F1242" s="916">
        <v>161</v>
      </c>
      <c r="G1242" s="112"/>
      <c r="H1242" s="113" t="s">
        <v>3114</v>
      </c>
      <c r="I1242" s="752"/>
      <c r="J1242" s="524"/>
      <c r="K1242" s="931">
        <v>66</v>
      </c>
      <c r="L1242" s="935">
        <f t="shared" si="61"/>
        <v>14207407</v>
      </c>
    </row>
    <row r="1243" spans="1:12" ht="18" customHeight="1" x14ac:dyDescent="0.15">
      <c r="A1243" s="910"/>
      <c r="B1243" s="913"/>
      <c r="C1243" s="914">
        <v>44251</v>
      </c>
      <c r="D1243" s="888" t="s">
        <v>2591</v>
      </c>
      <c r="E1243" s="724"/>
      <c r="F1243" s="916">
        <v>132</v>
      </c>
      <c r="G1243" s="112" t="s">
        <v>2905</v>
      </c>
      <c r="H1243" s="113"/>
      <c r="I1243" s="752" t="s">
        <v>2539</v>
      </c>
      <c r="J1243" s="524"/>
      <c r="K1243" s="931">
        <v>40000</v>
      </c>
      <c r="L1243" s="935">
        <f t="shared" si="61"/>
        <v>14247407</v>
      </c>
    </row>
    <row r="1244" spans="1:12" ht="18" customHeight="1" x14ac:dyDescent="0.15">
      <c r="A1244" s="910"/>
      <c r="B1244" s="913"/>
      <c r="C1244" s="914">
        <v>44265</v>
      </c>
      <c r="D1244" s="889" t="s">
        <v>3169</v>
      </c>
      <c r="E1244" s="724"/>
      <c r="F1244" s="916">
        <v>263</v>
      </c>
      <c r="G1244" s="112" t="s">
        <v>3120</v>
      </c>
      <c r="H1244" s="113"/>
      <c r="I1244" s="752"/>
      <c r="J1244" s="524">
        <v>3000000</v>
      </c>
      <c r="K1244" s="931"/>
      <c r="L1244" s="935">
        <f t="shared" si="61"/>
        <v>11247407</v>
      </c>
    </row>
    <row r="1245" spans="1:12" ht="18" customHeight="1" x14ac:dyDescent="0.15">
      <c r="A1245" s="910"/>
      <c r="B1245" s="913"/>
      <c r="C1245" s="914">
        <v>44284</v>
      </c>
      <c r="D1245" s="889" t="s">
        <v>3169</v>
      </c>
      <c r="E1245" s="724"/>
      <c r="F1245" s="916">
        <v>263</v>
      </c>
      <c r="G1245" s="112" t="s">
        <v>3121</v>
      </c>
      <c r="H1245" s="113"/>
      <c r="I1245" s="752"/>
      <c r="J1245" s="524">
        <v>2000000</v>
      </c>
      <c r="K1245" s="931"/>
      <c r="L1245" s="935">
        <f t="shared" si="61"/>
        <v>9247407</v>
      </c>
    </row>
    <row r="1246" spans="1:12" ht="18" customHeight="1" thickBot="1" x14ac:dyDescent="0.2">
      <c r="A1246" s="997"/>
      <c r="B1246" s="1129"/>
      <c r="C1246" s="999">
        <v>44284</v>
      </c>
      <c r="D1246" s="1000" t="s">
        <v>2626</v>
      </c>
      <c r="E1246" s="989"/>
      <c r="F1246" s="1001">
        <v>231</v>
      </c>
      <c r="G1246" s="987"/>
      <c r="H1246" s="991" t="s">
        <v>2868</v>
      </c>
      <c r="I1246" s="992"/>
      <c r="J1246" s="1002">
        <v>550</v>
      </c>
      <c r="K1246" s="1003"/>
      <c r="L1246" s="1004">
        <f t="shared" si="61"/>
        <v>9246857</v>
      </c>
    </row>
    <row r="1247" spans="1:12" ht="18" customHeight="1" x14ac:dyDescent="0.15">
      <c r="A1247" s="926"/>
      <c r="B1247" s="1093" t="s">
        <v>3107</v>
      </c>
      <c r="C1247" s="915">
        <v>44301</v>
      </c>
      <c r="D1247" s="995" t="s">
        <v>2626</v>
      </c>
      <c r="E1247" s="891"/>
      <c r="F1247" s="917">
        <v>231</v>
      </c>
      <c r="G1247" s="665"/>
      <c r="H1247" s="473" t="s">
        <v>3171</v>
      </c>
      <c r="I1247" s="761"/>
      <c r="J1247" s="646">
        <v>440</v>
      </c>
      <c r="K1247" s="996"/>
      <c r="L1247" s="936">
        <f t="shared" si="61"/>
        <v>9246417</v>
      </c>
    </row>
    <row r="1248" spans="1:12" ht="18" customHeight="1" x14ac:dyDescent="0.15">
      <c r="A1248" s="910">
        <v>31</v>
      </c>
      <c r="B1248" s="913"/>
      <c r="C1248" s="914">
        <v>44309</v>
      </c>
      <c r="D1248" s="888" t="s">
        <v>2593</v>
      </c>
      <c r="E1248" s="724"/>
      <c r="F1248" s="916">
        <v>111</v>
      </c>
      <c r="G1248" s="112" t="s">
        <v>142</v>
      </c>
      <c r="H1248" s="113" t="s">
        <v>3172</v>
      </c>
      <c r="I1248" s="752"/>
      <c r="J1248" s="524"/>
      <c r="K1248" s="931">
        <v>10400</v>
      </c>
      <c r="L1248" s="935">
        <f t="shared" si="61"/>
        <v>9256817</v>
      </c>
    </row>
    <row r="1249" spans="1:12" ht="18" customHeight="1" x14ac:dyDescent="0.15">
      <c r="A1249" s="910"/>
      <c r="B1249" s="913"/>
      <c r="C1249" s="914">
        <v>44309</v>
      </c>
      <c r="D1249" s="888" t="s">
        <v>2595</v>
      </c>
      <c r="E1249" s="724"/>
      <c r="F1249" s="916">
        <v>141</v>
      </c>
      <c r="G1249" s="112" t="s">
        <v>142</v>
      </c>
      <c r="H1249" s="113" t="s">
        <v>3172</v>
      </c>
      <c r="I1249" s="752"/>
      <c r="J1249" s="524"/>
      <c r="K1249" s="931">
        <v>30000</v>
      </c>
      <c r="L1249" s="935">
        <f t="shared" si="61"/>
        <v>9286817</v>
      </c>
    </row>
    <row r="1250" spans="1:12" ht="18" customHeight="1" x14ac:dyDescent="0.15">
      <c r="A1250" s="910"/>
      <c r="B1250" s="913"/>
      <c r="C1250" s="914">
        <v>44342</v>
      </c>
      <c r="D1250" s="888" t="s">
        <v>2562</v>
      </c>
      <c r="E1250" s="724"/>
      <c r="F1250" s="916">
        <v>131</v>
      </c>
      <c r="G1250" s="112" t="s">
        <v>3173</v>
      </c>
      <c r="H1250" s="113"/>
      <c r="I1250" s="752"/>
      <c r="J1250" s="524"/>
      <c r="K1250" s="931">
        <v>5000</v>
      </c>
      <c r="L1250" s="935">
        <f t="shared" si="61"/>
        <v>9291817</v>
      </c>
    </row>
    <row r="1251" spans="1:12" ht="18" customHeight="1" x14ac:dyDescent="0.15">
      <c r="A1251" s="910"/>
      <c r="B1251" s="913"/>
      <c r="C1251" s="914">
        <v>44342</v>
      </c>
      <c r="D1251" s="888" t="s">
        <v>2562</v>
      </c>
      <c r="E1251" s="724"/>
      <c r="F1251" s="916">
        <v>131</v>
      </c>
      <c r="G1251" s="112" t="s">
        <v>2245</v>
      </c>
      <c r="H1251" s="113"/>
      <c r="I1251" s="752"/>
      <c r="J1251" s="524"/>
      <c r="K1251" s="931">
        <v>20000</v>
      </c>
      <c r="L1251" s="935">
        <f t="shared" si="61"/>
        <v>9311817</v>
      </c>
    </row>
    <row r="1252" spans="1:12" ht="18" customHeight="1" x14ac:dyDescent="0.15">
      <c r="A1252" s="910"/>
      <c r="B1252" s="913"/>
      <c r="C1252" s="914">
        <v>44345</v>
      </c>
      <c r="D1252" s="888" t="s">
        <v>2562</v>
      </c>
      <c r="E1252" s="724"/>
      <c r="F1252" s="916">
        <v>131</v>
      </c>
      <c r="G1252" s="112" t="s">
        <v>3174</v>
      </c>
      <c r="H1252" s="113"/>
      <c r="I1252" s="752"/>
      <c r="J1252" s="524"/>
      <c r="K1252" s="931">
        <v>10000</v>
      </c>
      <c r="L1252" s="935">
        <f t="shared" si="61"/>
        <v>9321817</v>
      </c>
    </row>
    <row r="1253" spans="1:12" ht="18" customHeight="1" x14ac:dyDescent="0.15">
      <c r="A1253" s="910"/>
      <c r="B1253" s="913"/>
      <c r="C1253" s="914">
        <v>44347</v>
      </c>
      <c r="D1253" s="888" t="s">
        <v>2562</v>
      </c>
      <c r="E1253" s="724"/>
      <c r="F1253" s="916">
        <v>131</v>
      </c>
      <c r="G1253" s="112" t="s">
        <v>3175</v>
      </c>
      <c r="H1253" s="113"/>
      <c r="I1253" s="752"/>
      <c r="J1253" s="524"/>
      <c r="K1253" s="931">
        <v>20000</v>
      </c>
      <c r="L1253" s="935">
        <f t="shared" si="61"/>
        <v>9341817</v>
      </c>
    </row>
    <row r="1254" spans="1:12" ht="18" customHeight="1" x14ac:dyDescent="0.15">
      <c r="A1254" s="910"/>
      <c r="B1254" s="913"/>
      <c r="C1254" s="914">
        <v>44349</v>
      </c>
      <c r="D1254" s="888" t="s">
        <v>2562</v>
      </c>
      <c r="E1254" s="724"/>
      <c r="F1254" s="916">
        <v>131</v>
      </c>
      <c r="G1254" s="112" t="s">
        <v>3176</v>
      </c>
      <c r="H1254" s="113"/>
      <c r="I1254" s="752"/>
      <c r="J1254" s="524"/>
      <c r="K1254" s="931">
        <v>20000</v>
      </c>
      <c r="L1254" s="935">
        <f t="shared" si="61"/>
        <v>9361817</v>
      </c>
    </row>
    <row r="1255" spans="1:12" ht="18" customHeight="1" x14ac:dyDescent="0.15">
      <c r="A1255" s="910"/>
      <c r="B1255" s="913"/>
      <c r="C1255" s="914">
        <v>44351</v>
      </c>
      <c r="D1255" s="888" t="s">
        <v>2562</v>
      </c>
      <c r="E1255" s="724"/>
      <c r="F1255" s="916">
        <v>131</v>
      </c>
      <c r="G1255" s="112" t="s">
        <v>95</v>
      </c>
      <c r="H1255" s="113"/>
      <c r="I1255" s="752"/>
      <c r="J1255" s="524"/>
      <c r="K1255" s="931">
        <v>20000</v>
      </c>
      <c r="L1255" s="935">
        <f t="shared" si="61"/>
        <v>9381817</v>
      </c>
    </row>
    <row r="1256" spans="1:12" ht="18" customHeight="1" x14ac:dyDescent="0.15">
      <c r="A1256" s="910"/>
      <c r="B1256" s="913"/>
      <c r="C1256" s="914">
        <v>44354</v>
      </c>
      <c r="D1256" s="889" t="s">
        <v>2706</v>
      </c>
      <c r="E1256" s="724"/>
      <c r="F1256" s="916">
        <v>241</v>
      </c>
      <c r="G1256" s="112" t="s">
        <v>3177</v>
      </c>
      <c r="H1256" s="113"/>
      <c r="I1256" s="752"/>
      <c r="J1256" s="524">
        <v>50000</v>
      </c>
      <c r="K1256" s="931"/>
      <c r="L1256" s="935">
        <f t="shared" si="61"/>
        <v>9331817</v>
      </c>
    </row>
    <row r="1257" spans="1:12" ht="18" customHeight="1" x14ac:dyDescent="0.15">
      <c r="A1257" s="910"/>
      <c r="B1257" s="913"/>
      <c r="C1257" s="914">
        <v>44354</v>
      </c>
      <c r="D1257" s="889" t="s">
        <v>3181</v>
      </c>
      <c r="E1257" s="724"/>
      <c r="F1257" s="916">
        <v>252</v>
      </c>
      <c r="G1257" s="112" t="s">
        <v>3179</v>
      </c>
      <c r="H1257" s="113" t="s">
        <v>1950</v>
      </c>
      <c r="I1257" s="752"/>
      <c r="J1257" s="524">
        <v>430000</v>
      </c>
      <c r="K1257" s="931"/>
      <c r="L1257" s="935">
        <f t="shared" si="61"/>
        <v>8901817</v>
      </c>
    </row>
    <row r="1258" spans="1:12" ht="18" customHeight="1" x14ac:dyDescent="0.15">
      <c r="A1258" s="910"/>
      <c r="B1258" s="913"/>
      <c r="C1258" s="914">
        <v>44354</v>
      </c>
      <c r="D1258" s="889" t="s">
        <v>2758</v>
      </c>
      <c r="E1258" s="724"/>
      <c r="F1258" s="916">
        <v>251</v>
      </c>
      <c r="G1258" s="112" t="s">
        <v>3180</v>
      </c>
      <c r="H1258" s="113" t="s">
        <v>3189</v>
      </c>
      <c r="I1258" s="752"/>
      <c r="J1258" s="524">
        <v>47400</v>
      </c>
      <c r="K1258" s="931"/>
      <c r="L1258" s="935">
        <f t="shared" si="61"/>
        <v>8854417</v>
      </c>
    </row>
    <row r="1259" spans="1:12" ht="18" customHeight="1" x14ac:dyDescent="0.15">
      <c r="A1259" s="910"/>
      <c r="B1259" s="913"/>
      <c r="C1259" s="914">
        <v>44354</v>
      </c>
      <c r="D1259" s="889" t="s">
        <v>2626</v>
      </c>
      <c r="E1259" s="724"/>
      <c r="F1259" s="916">
        <v>231</v>
      </c>
      <c r="G1259" s="112"/>
      <c r="H1259" s="113" t="s">
        <v>2868</v>
      </c>
      <c r="I1259" s="752"/>
      <c r="J1259" s="524">
        <v>550</v>
      </c>
      <c r="K1259" s="931"/>
      <c r="L1259" s="935">
        <f t="shared" si="61"/>
        <v>8853867</v>
      </c>
    </row>
    <row r="1260" spans="1:12" ht="18" customHeight="1" x14ac:dyDescent="0.15">
      <c r="A1260" s="910"/>
      <c r="B1260" s="913"/>
      <c r="C1260" s="914">
        <v>44354</v>
      </c>
      <c r="D1260" s="888" t="s">
        <v>2562</v>
      </c>
      <c r="E1260" s="724"/>
      <c r="F1260" s="916">
        <v>131</v>
      </c>
      <c r="G1260" s="112" t="s">
        <v>2570</v>
      </c>
      <c r="H1260" s="113"/>
      <c r="I1260" s="752"/>
      <c r="J1260" s="524"/>
      <c r="K1260" s="931">
        <v>40000</v>
      </c>
      <c r="L1260" s="935">
        <f t="shared" si="61"/>
        <v>8893867</v>
      </c>
    </row>
    <row r="1261" spans="1:12" ht="18" customHeight="1" x14ac:dyDescent="0.15">
      <c r="A1261" s="910"/>
      <c r="B1261" s="913"/>
      <c r="C1261" s="914">
        <v>44354</v>
      </c>
      <c r="D1261" s="888" t="s">
        <v>2562</v>
      </c>
      <c r="E1261" s="724"/>
      <c r="F1261" s="916">
        <v>131</v>
      </c>
      <c r="G1261" s="112" t="s">
        <v>956</v>
      </c>
      <c r="H1261" s="113"/>
      <c r="I1261" s="752"/>
      <c r="J1261" s="524"/>
      <c r="K1261" s="931">
        <v>150000</v>
      </c>
      <c r="L1261" s="935">
        <f t="shared" si="61"/>
        <v>9043867</v>
      </c>
    </row>
    <row r="1262" spans="1:12" ht="18" customHeight="1" x14ac:dyDescent="0.15">
      <c r="A1262" s="910"/>
      <c r="B1262" s="913"/>
      <c r="C1262" s="914">
        <v>44356</v>
      </c>
      <c r="D1262" s="888" t="s">
        <v>3183</v>
      </c>
      <c r="E1262" s="724"/>
      <c r="F1262" s="916">
        <v>152</v>
      </c>
      <c r="G1262" s="112" t="s">
        <v>3179</v>
      </c>
      <c r="H1262" s="113" t="s">
        <v>1959</v>
      </c>
      <c r="I1262" s="752"/>
      <c r="J1262" s="524"/>
      <c r="K1262" s="931">
        <v>430000</v>
      </c>
      <c r="L1262" s="935">
        <f t="shared" si="61"/>
        <v>9473867</v>
      </c>
    </row>
    <row r="1263" spans="1:12" ht="18" customHeight="1" x14ac:dyDescent="0.15">
      <c r="A1263" s="910"/>
      <c r="B1263" s="913"/>
      <c r="C1263" s="914">
        <v>44358</v>
      </c>
      <c r="D1263" s="888" t="s">
        <v>2562</v>
      </c>
      <c r="E1263" s="724"/>
      <c r="F1263" s="916">
        <v>131</v>
      </c>
      <c r="G1263" s="112" t="s">
        <v>104</v>
      </c>
      <c r="H1263" s="113"/>
      <c r="I1263" s="752"/>
      <c r="J1263" s="524"/>
      <c r="K1263" s="931">
        <v>20000</v>
      </c>
      <c r="L1263" s="935">
        <f t="shared" si="61"/>
        <v>9493867</v>
      </c>
    </row>
    <row r="1264" spans="1:12" ht="18" customHeight="1" x14ac:dyDescent="0.15">
      <c r="A1264" s="910"/>
      <c r="B1264" s="913"/>
      <c r="C1264" s="914">
        <v>44363</v>
      </c>
      <c r="D1264" s="888" t="s">
        <v>2562</v>
      </c>
      <c r="E1264" s="724"/>
      <c r="F1264" s="916">
        <v>131</v>
      </c>
      <c r="G1264" s="112" t="s">
        <v>164</v>
      </c>
      <c r="H1264" s="113"/>
      <c r="I1264" s="752"/>
      <c r="J1264" s="524"/>
      <c r="K1264" s="931">
        <v>30000</v>
      </c>
      <c r="L1264" s="935">
        <f t="shared" si="61"/>
        <v>9523867</v>
      </c>
    </row>
    <row r="1265" spans="1:12" ht="18" customHeight="1" x14ac:dyDescent="0.15">
      <c r="A1265" s="910"/>
      <c r="B1265" s="913"/>
      <c r="C1265" s="914">
        <v>44365</v>
      </c>
      <c r="D1265" s="888" t="s">
        <v>2562</v>
      </c>
      <c r="E1265" s="724"/>
      <c r="F1265" s="916">
        <v>131</v>
      </c>
      <c r="G1265" s="112" t="s">
        <v>3193</v>
      </c>
      <c r="H1265" s="113"/>
      <c r="I1265" s="752"/>
      <c r="J1265" s="524"/>
      <c r="K1265" s="931">
        <v>35000</v>
      </c>
      <c r="L1265" s="935">
        <f t="shared" si="61"/>
        <v>9558867</v>
      </c>
    </row>
    <row r="1266" spans="1:12" ht="18" customHeight="1" x14ac:dyDescent="0.15">
      <c r="A1266" s="910"/>
      <c r="B1266" s="913"/>
      <c r="C1266" s="914">
        <v>44377</v>
      </c>
      <c r="D1266" s="889" t="s">
        <v>2623</v>
      </c>
      <c r="E1266" s="724"/>
      <c r="F1266" s="916">
        <v>211</v>
      </c>
      <c r="G1266" s="112" t="s">
        <v>3194</v>
      </c>
      <c r="H1266" s="113" t="s">
        <v>3195</v>
      </c>
      <c r="I1266" s="752"/>
      <c r="J1266" s="524">
        <v>33000</v>
      </c>
      <c r="K1266" s="931"/>
      <c r="L1266" s="935">
        <f t="shared" si="61"/>
        <v>9525867</v>
      </c>
    </row>
    <row r="1267" spans="1:12" ht="18" customHeight="1" x14ac:dyDescent="0.15">
      <c r="A1267" s="910"/>
      <c r="B1267" s="913"/>
      <c r="C1267" s="914">
        <v>44377</v>
      </c>
      <c r="D1267" s="889" t="s">
        <v>2626</v>
      </c>
      <c r="E1267" s="724"/>
      <c r="F1267" s="916">
        <v>231</v>
      </c>
      <c r="G1267" s="112"/>
      <c r="H1267" s="113" t="s">
        <v>3196</v>
      </c>
      <c r="I1267" s="752"/>
      <c r="J1267" s="524">
        <v>550</v>
      </c>
      <c r="K1267" s="931"/>
      <c r="L1267" s="935">
        <f t="shared" si="61"/>
        <v>9525317</v>
      </c>
    </row>
    <row r="1268" spans="1:12" ht="18" customHeight="1" x14ac:dyDescent="0.15">
      <c r="A1268" s="910"/>
      <c r="B1268" s="913"/>
      <c r="C1268" s="914">
        <v>44389</v>
      </c>
      <c r="D1268" s="888" t="s">
        <v>2562</v>
      </c>
      <c r="E1268" s="724"/>
      <c r="F1268" s="916">
        <v>131</v>
      </c>
      <c r="G1268" s="112" t="s">
        <v>3213</v>
      </c>
      <c r="H1268" s="113"/>
      <c r="I1268" s="752"/>
      <c r="J1268" s="524"/>
      <c r="K1268" s="931">
        <v>40000</v>
      </c>
      <c r="L1268" s="935">
        <f t="shared" si="61"/>
        <v>9565317</v>
      </c>
    </row>
    <row r="1269" spans="1:12" ht="18" customHeight="1" x14ac:dyDescent="0.15">
      <c r="A1269" s="910">
        <v>35</v>
      </c>
      <c r="B1269" s="913"/>
      <c r="C1269" s="914">
        <v>44398</v>
      </c>
      <c r="D1269" s="888" t="s">
        <v>3214</v>
      </c>
      <c r="E1269" s="724"/>
      <c r="F1269" s="982">
        <v>111</v>
      </c>
      <c r="G1269" s="112" t="s">
        <v>409</v>
      </c>
      <c r="H1269" s="113" t="s">
        <v>3215</v>
      </c>
      <c r="I1269" s="752"/>
      <c r="J1269" s="524"/>
      <c r="K1269" s="931">
        <v>2000</v>
      </c>
      <c r="L1269" s="935">
        <f t="shared" si="61"/>
        <v>9567317</v>
      </c>
    </row>
    <row r="1270" spans="1:12" ht="18" customHeight="1" x14ac:dyDescent="0.15">
      <c r="A1270" s="910"/>
      <c r="B1270" s="913"/>
      <c r="C1270" s="914">
        <v>44398</v>
      </c>
      <c r="D1270" s="888" t="s">
        <v>3216</v>
      </c>
      <c r="E1270" s="724"/>
      <c r="F1270" s="982">
        <v>141</v>
      </c>
      <c r="G1270" s="112" t="s">
        <v>409</v>
      </c>
      <c r="H1270" s="113" t="s">
        <v>3215</v>
      </c>
      <c r="I1270" s="752"/>
      <c r="J1270" s="524"/>
      <c r="K1270" s="931">
        <v>10000</v>
      </c>
      <c r="L1270" s="935">
        <f t="shared" si="61"/>
        <v>9577317</v>
      </c>
    </row>
    <row r="1271" spans="1:12" ht="18" customHeight="1" x14ac:dyDescent="0.15">
      <c r="A1271" s="910"/>
      <c r="B1271" s="913"/>
      <c r="C1271" s="914">
        <v>44398</v>
      </c>
      <c r="D1271" s="888" t="s">
        <v>762</v>
      </c>
      <c r="E1271" s="724"/>
      <c r="F1271" s="982">
        <v>151</v>
      </c>
      <c r="G1271" s="112" t="s">
        <v>3217</v>
      </c>
      <c r="H1271" s="113" t="s">
        <v>3218</v>
      </c>
      <c r="I1271" s="752"/>
      <c r="J1271" s="524"/>
      <c r="K1271" s="931">
        <v>10000</v>
      </c>
      <c r="L1271" s="935">
        <f t="shared" si="61"/>
        <v>9587317</v>
      </c>
    </row>
    <row r="1272" spans="1:12" ht="18" customHeight="1" x14ac:dyDescent="0.15">
      <c r="A1272" s="910"/>
      <c r="B1272" s="913"/>
      <c r="C1272" s="914">
        <v>44413</v>
      </c>
      <c r="D1272" s="889" t="s">
        <v>2623</v>
      </c>
      <c r="E1272" s="724"/>
      <c r="F1272" s="982">
        <v>211</v>
      </c>
      <c r="G1272" s="112" t="s">
        <v>3219</v>
      </c>
      <c r="H1272" s="113" t="s">
        <v>3220</v>
      </c>
      <c r="I1272" s="752"/>
      <c r="J1272" s="524">
        <v>30000</v>
      </c>
      <c r="K1272" s="931"/>
      <c r="L1272" s="935">
        <f t="shared" si="61"/>
        <v>9557317</v>
      </c>
    </row>
    <row r="1273" spans="1:12" ht="18" customHeight="1" x14ac:dyDescent="0.15">
      <c r="A1273" s="910"/>
      <c r="B1273" s="913"/>
      <c r="C1273" s="914">
        <v>44413</v>
      </c>
      <c r="D1273" s="889" t="s">
        <v>2626</v>
      </c>
      <c r="E1273" s="724"/>
      <c r="F1273" s="982">
        <v>231</v>
      </c>
      <c r="G1273" s="112"/>
      <c r="H1273" s="113" t="s">
        <v>2868</v>
      </c>
      <c r="I1273" s="752"/>
      <c r="J1273" s="524">
        <v>550</v>
      </c>
      <c r="K1273" s="931"/>
      <c r="L1273" s="935">
        <f t="shared" si="61"/>
        <v>9556767</v>
      </c>
    </row>
    <row r="1274" spans="1:12" ht="18" customHeight="1" x14ac:dyDescent="0.15">
      <c r="A1274" s="910"/>
      <c r="B1274" s="913"/>
      <c r="C1274" s="914">
        <v>44422</v>
      </c>
      <c r="D1274" s="888" t="s">
        <v>2562</v>
      </c>
      <c r="E1274" s="724"/>
      <c r="F1274" s="982">
        <v>131</v>
      </c>
      <c r="G1274" s="112" t="s">
        <v>3223</v>
      </c>
      <c r="H1274" s="113"/>
      <c r="I1274" s="752"/>
      <c r="J1274" s="524"/>
      <c r="K1274" s="931">
        <v>10000</v>
      </c>
      <c r="L1274" s="935">
        <f t="shared" si="61"/>
        <v>9566767</v>
      </c>
    </row>
    <row r="1275" spans="1:12" ht="18" customHeight="1" x14ac:dyDescent="0.15">
      <c r="A1275" s="910"/>
      <c r="B1275" s="913"/>
      <c r="C1275" s="914">
        <v>44424</v>
      </c>
      <c r="D1275" s="888" t="s">
        <v>2605</v>
      </c>
      <c r="E1275" s="724"/>
      <c r="F1275" s="982">
        <v>161</v>
      </c>
      <c r="G1275" s="112"/>
      <c r="H1275" s="113" t="s">
        <v>3225</v>
      </c>
      <c r="I1275" s="752"/>
      <c r="J1275" s="524"/>
      <c r="K1275" s="931">
        <v>48</v>
      </c>
      <c r="L1275" s="935">
        <f t="shared" si="61"/>
        <v>9566815</v>
      </c>
    </row>
    <row r="1276" spans="1:12" ht="18" customHeight="1" x14ac:dyDescent="0.15">
      <c r="A1276" s="910"/>
      <c r="B1276" s="913"/>
      <c r="C1276" s="914">
        <v>44424</v>
      </c>
      <c r="D1276" s="889" t="s">
        <v>2758</v>
      </c>
      <c r="E1276" s="724"/>
      <c r="F1276" s="982">
        <v>251</v>
      </c>
      <c r="G1276" s="112" t="s">
        <v>3226</v>
      </c>
      <c r="H1276" s="113" t="s">
        <v>3227</v>
      </c>
      <c r="I1276" s="752"/>
      <c r="J1276" s="524">
        <v>10000</v>
      </c>
      <c r="K1276" s="931"/>
      <c r="L1276" s="935">
        <f t="shared" si="61"/>
        <v>9556815</v>
      </c>
    </row>
    <row r="1277" spans="1:12" ht="18" customHeight="1" x14ac:dyDescent="0.15">
      <c r="A1277" s="910"/>
      <c r="B1277" s="913"/>
      <c r="C1277" s="914">
        <v>44424</v>
      </c>
      <c r="D1277" s="889" t="s">
        <v>2626</v>
      </c>
      <c r="E1277" s="724"/>
      <c r="F1277" s="982">
        <v>231</v>
      </c>
      <c r="G1277" s="112"/>
      <c r="H1277" s="113" t="s">
        <v>3224</v>
      </c>
      <c r="I1277" s="752"/>
      <c r="J1277" s="524">
        <v>330</v>
      </c>
      <c r="K1277" s="931"/>
      <c r="L1277" s="935">
        <f t="shared" si="61"/>
        <v>9556485</v>
      </c>
    </row>
    <row r="1278" spans="1:12" ht="18" customHeight="1" x14ac:dyDescent="0.15">
      <c r="A1278" s="910"/>
      <c r="B1278" s="913"/>
      <c r="C1278" s="914">
        <v>44494</v>
      </c>
      <c r="D1278" s="888" t="s">
        <v>2562</v>
      </c>
      <c r="E1278" s="724"/>
      <c r="F1278" s="982">
        <v>131</v>
      </c>
      <c r="G1278" s="112" t="s">
        <v>3228</v>
      </c>
      <c r="H1278" s="113"/>
      <c r="I1278" s="752"/>
      <c r="J1278" s="524"/>
      <c r="K1278" s="931">
        <v>20000</v>
      </c>
      <c r="L1278" s="935">
        <f t="shared" si="61"/>
        <v>9576485</v>
      </c>
    </row>
    <row r="1279" spans="1:12" ht="18" customHeight="1" x14ac:dyDescent="0.15">
      <c r="A1279" s="910">
        <v>33</v>
      </c>
      <c r="B1279" s="913"/>
      <c r="C1279" s="914">
        <v>44505</v>
      </c>
      <c r="D1279" s="888" t="s">
        <v>2593</v>
      </c>
      <c r="E1279" s="724"/>
      <c r="F1279" s="982">
        <v>111</v>
      </c>
      <c r="G1279" s="112" t="s">
        <v>409</v>
      </c>
      <c r="H1279" s="113" t="s">
        <v>3234</v>
      </c>
      <c r="I1279" s="752"/>
      <c r="J1279" s="524"/>
      <c r="K1279" s="931">
        <v>3200</v>
      </c>
      <c r="L1279" s="935">
        <f t="shared" si="61"/>
        <v>9579685</v>
      </c>
    </row>
    <row r="1280" spans="1:12" ht="18" customHeight="1" x14ac:dyDescent="0.15">
      <c r="B1280" s="913"/>
      <c r="C1280" s="914">
        <v>44505</v>
      </c>
      <c r="D1280" s="888" t="s">
        <v>2814</v>
      </c>
      <c r="E1280" s="724"/>
      <c r="F1280" s="982">
        <v>141</v>
      </c>
      <c r="G1280" s="112" t="s">
        <v>409</v>
      </c>
      <c r="H1280" s="113" t="s">
        <v>3234</v>
      </c>
      <c r="I1280" s="752"/>
      <c r="J1280" s="524"/>
      <c r="K1280" s="931">
        <v>50000</v>
      </c>
      <c r="L1280" s="935">
        <f t="shared" si="61"/>
        <v>9629685</v>
      </c>
    </row>
    <row r="1281" spans="1:15" ht="18" customHeight="1" x14ac:dyDescent="0.15">
      <c r="A1281" s="910">
        <v>32</v>
      </c>
      <c r="B1281" s="913"/>
      <c r="C1281" s="914">
        <v>44505</v>
      </c>
      <c r="D1281" s="888" t="s">
        <v>2593</v>
      </c>
      <c r="E1281" s="724"/>
      <c r="F1281" s="982">
        <v>111</v>
      </c>
      <c r="G1281" s="112" t="s">
        <v>409</v>
      </c>
      <c r="H1281" s="113" t="s">
        <v>3232</v>
      </c>
      <c r="I1281" s="752"/>
      <c r="J1281" s="524"/>
      <c r="K1281" s="931">
        <v>6400</v>
      </c>
      <c r="L1281" s="935">
        <f t="shared" si="61"/>
        <v>9636085</v>
      </c>
    </row>
    <row r="1282" spans="1:15" ht="18" customHeight="1" x14ac:dyDescent="0.15">
      <c r="A1282" s="910"/>
      <c r="B1282" s="913"/>
      <c r="C1282" s="914">
        <v>44505</v>
      </c>
      <c r="D1282" s="888" t="s">
        <v>2595</v>
      </c>
      <c r="E1282" s="724"/>
      <c r="F1282" s="982">
        <v>141</v>
      </c>
      <c r="G1282" s="112" t="s">
        <v>409</v>
      </c>
      <c r="H1282" s="113" t="s">
        <v>3232</v>
      </c>
      <c r="I1282" s="752"/>
      <c r="J1282" s="524"/>
      <c r="K1282" s="931">
        <v>50000</v>
      </c>
      <c r="L1282" s="935">
        <f>IF(C1282="","",L1281+K1282-J1282)</f>
        <v>9686085</v>
      </c>
    </row>
    <row r="1283" spans="1:15" ht="18" customHeight="1" x14ac:dyDescent="0.15">
      <c r="A1283" s="910">
        <v>23</v>
      </c>
      <c r="B1283" s="913"/>
      <c r="C1283" s="914">
        <v>44510</v>
      </c>
      <c r="D1283" s="888" t="s">
        <v>2593</v>
      </c>
      <c r="E1283" s="724"/>
      <c r="F1283" s="982">
        <v>111</v>
      </c>
      <c r="G1283" s="112" t="s">
        <v>446</v>
      </c>
      <c r="H1283" s="113" t="s">
        <v>3233</v>
      </c>
      <c r="I1283" s="752"/>
      <c r="J1283" s="524"/>
      <c r="K1283" s="931">
        <v>75800</v>
      </c>
      <c r="L1283" s="935">
        <f>IF(C1283="","",L1282+K1283-J1283)</f>
        <v>9761885</v>
      </c>
    </row>
    <row r="1284" spans="1:15" ht="18" customHeight="1" x14ac:dyDescent="0.15">
      <c r="A1284" s="910"/>
      <c r="B1284" s="913"/>
      <c r="C1284" s="914">
        <v>44510</v>
      </c>
      <c r="D1284" s="888" t="s">
        <v>2595</v>
      </c>
      <c r="E1284" s="724"/>
      <c r="F1284" s="982">
        <v>141</v>
      </c>
      <c r="G1284" s="112" t="s">
        <v>446</v>
      </c>
      <c r="H1284" s="113" t="s">
        <v>3233</v>
      </c>
      <c r="I1284" s="752"/>
      <c r="J1284" s="524"/>
      <c r="K1284" s="931">
        <v>30000</v>
      </c>
      <c r="L1284" s="935">
        <f t="shared" ref="L1284:L1320" si="62">IF(C1284="","",L1283+K1284-J1284)</f>
        <v>9791885</v>
      </c>
    </row>
    <row r="1285" spans="1:15" ht="18" customHeight="1" x14ac:dyDescent="0.15">
      <c r="A1285" s="910"/>
      <c r="B1285" s="913"/>
      <c r="C1285" s="914">
        <v>44519</v>
      </c>
      <c r="D1285" s="888" t="s">
        <v>2562</v>
      </c>
      <c r="E1285" s="724"/>
      <c r="F1285" s="982">
        <v>131</v>
      </c>
      <c r="G1285" s="112" t="s">
        <v>325</v>
      </c>
      <c r="H1285" s="113"/>
      <c r="I1285" s="752"/>
      <c r="J1285" s="524"/>
      <c r="K1285" s="931">
        <v>140000</v>
      </c>
      <c r="L1285" s="935">
        <f t="shared" si="62"/>
        <v>9931885</v>
      </c>
    </row>
    <row r="1286" spans="1:15" ht="18" customHeight="1" x14ac:dyDescent="0.15">
      <c r="A1286" s="947">
        <v>39</v>
      </c>
      <c r="B1286" s="1104"/>
      <c r="C1286" s="949">
        <v>44540</v>
      </c>
      <c r="D1286" s="888" t="s">
        <v>2593</v>
      </c>
      <c r="E1286" s="724"/>
      <c r="F1286" s="1080">
        <v>111</v>
      </c>
      <c r="G1286" s="112" t="s">
        <v>2729</v>
      </c>
      <c r="H1286" s="113" t="s">
        <v>3307</v>
      </c>
      <c r="I1286" s="752"/>
      <c r="J1286" s="524"/>
      <c r="K1286" s="951">
        <v>4000</v>
      </c>
      <c r="L1286" s="952">
        <f t="shared" si="62"/>
        <v>9935885</v>
      </c>
    </row>
    <row r="1287" spans="1:15" ht="18" customHeight="1" x14ac:dyDescent="0.15">
      <c r="A1287" s="1109"/>
      <c r="B1287" s="1110"/>
      <c r="C1287" s="1111">
        <v>44540</v>
      </c>
      <c r="D1287" s="1107" t="s">
        <v>2814</v>
      </c>
      <c r="E1287" s="1112"/>
      <c r="F1287" s="1113">
        <v>141</v>
      </c>
      <c r="G1287" s="905" t="s">
        <v>2729</v>
      </c>
      <c r="H1287" s="2" t="s">
        <v>3307</v>
      </c>
      <c r="I1287" s="1114"/>
      <c r="J1287" s="1115"/>
      <c r="K1287" s="1116">
        <v>50000</v>
      </c>
      <c r="L1287" s="1108">
        <f t="shared" si="62"/>
        <v>9985885</v>
      </c>
      <c r="O1287" s="1117"/>
    </row>
    <row r="1288" spans="1:15" ht="18" customHeight="1" x14ac:dyDescent="0.15">
      <c r="A1288" s="926">
        <v>71</v>
      </c>
      <c r="B1288" s="1093"/>
      <c r="C1288" s="915">
        <v>44573</v>
      </c>
      <c r="D1288" s="1105" t="s">
        <v>2595</v>
      </c>
      <c r="E1288" s="713"/>
      <c r="F1288" s="1106">
        <v>141</v>
      </c>
      <c r="G1288" s="56" t="s">
        <v>142</v>
      </c>
      <c r="H1288" s="17" t="s">
        <v>3312</v>
      </c>
      <c r="I1288" s="750" t="s">
        <v>2608</v>
      </c>
      <c r="J1288" s="519"/>
      <c r="K1288" s="996">
        <v>10000</v>
      </c>
      <c r="L1288" s="936">
        <f t="shared" si="62"/>
        <v>9995885</v>
      </c>
    </row>
    <row r="1289" spans="1:15" ht="18" customHeight="1" x14ac:dyDescent="0.15">
      <c r="A1289" s="910"/>
      <c r="B1289" s="913"/>
      <c r="C1289" s="914">
        <v>44601</v>
      </c>
      <c r="D1289" s="889" t="s">
        <v>2706</v>
      </c>
      <c r="E1289" s="724"/>
      <c r="F1289" s="982">
        <v>241</v>
      </c>
      <c r="G1289" s="112" t="s">
        <v>4</v>
      </c>
      <c r="H1289" s="113"/>
      <c r="I1289" s="752"/>
      <c r="J1289" s="524">
        <v>190000</v>
      </c>
      <c r="K1289" s="931"/>
      <c r="L1289" s="935">
        <f t="shared" si="62"/>
        <v>9805885</v>
      </c>
    </row>
    <row r="1290" spans="1:15" ht="18" customHeight="1" x14ac:dyDescent="0.15">
      <c r="A1290" s="910"/>
      <c r="B1290" s="913"/>
      <c r="C1290" s="914">
        <v>44601</v>
      </c>
      <c r="D1290" s="889" t="s">
        <v>2626</v>
      </c>
      <c r="E1290" s="724"/>
      <c r="F1290" s="982">
        <v>231</v>
      </c>
      <c r="G1290" s="112"/>
      <c r="H1290" s="113" t="s">
        <v>2868</v>
      </c>
      <c r="I1290" s="752"/>
      <c r="J1290" s="524">
        <v>440</v>
      </c>
      <c r="K1290" s="931"/>
      <c r="L1290" s="935">
        <f t="shared" si="62"/>
        <v>9805445</v>
      </c>
    </row>
    <row r="1291" spans="1:15" ht="18" customHeight="1" x14ac:dyDescent="0.15">
      <c r="A1291" s="910"/>
      <c r="B1291" s="913"/>
      <c r="C1291" s="914">
        <v>44613</v>
      </c>
      <c r="D1291" s="888" t="s">
        <v>2605</v>
      </c>
      <c r="E1291" s="724"/>
      <c r="F1291" s="982">
        <v>161</v>
      </c>
      <c r="G1291" s="112"/>
      <c r="H1291" s="113" t="s">
        <v>3114</v>
      </c>
      <c r="I1291" s="752"/>
      <c r="J1291" s="524"/>
      <c r="K1291" s="931">
        <v>50</v>
      </c>
      <c r="L1291" s="935">
        <f t="shared" si="62"/>
        <v>9805495</v>
      </c>
    </row>
    <row r="1292" spans="1:15" ht="18" customHeight="1" x14ac:dyDescent="0.15">
      <c r="A1292" s="910">
        <v>31</v>
      </c>
      <c r="B1292" s="913"/>
      <c r="C1292" s="914">
        <v>44617</v>
      </c>
      <c r="D1292" s="888" t="s">
        <v>2593</v>
      </c>
      <c r="E1292" s="724"/>
      <c r="F1292" s="982">
        <v>111</v>
      </c>
      <c r="G1292" s="112" t="s">
        <v>142</v>
      </c>
      <c r="H1292" s="113" t="s">
        <v>3330</v>
      </c>
      <c r="I1292" s="752"/>
      <c r="J1292" s="524"/>
      <c r="K1292" s="931">
        <v>10400</v>
      </c>
      <c r="L1292" s="935">
        <f t="shared" si="62"/>
        <v>9815895</v>
      </c>
    </row>
    <row r="1293" spans="1:15" ht="18" customHeight="1" x14ac:dyDescent="0.15">
      <c r="A1293" s="910"/>
      <c r="B1293" s="913"/>
      <c r="C1293" s="914">
        <v>44617</v>
      </c>
      <c r="D1293" s="888" t="s">
        <v>2595</v>
      </c>
      <c r="E1293" s="724"/>
      <c r="F1293" s="982">
        <v>141</v>
      </c>
      <c r="G1293" s="112" t="s">
        <v>142</v>
      </c>
      <c r="H1293" s="113" t="s">
        <v>3330</v>
      </c>
      <c r="I1293" s="752"/>
      <c r="J1293" s="524"/>
      <c r="K1293" s="931">
        <v>30000</v>
      </c>
      <c r="L1293" s="935">
        <f>IF(C1293="","",L1292+K1293-J1293)</f>
        <v>9845895</v>
      </c>
    </row>
    <row r="1294" spans="1:15" ht="18" customHeight="1" x14ac:dyDescent="0.15">
      <c r="A1294" s="910"/>
      <c r="B1294" s="913"/>
      <c r="C1294" s="914">
        <v>44620</v>
      </c>
      <c r="D1294" s="889" t="s">
        <v>3333</v>
      </c>
      <c r="E1294" s="724"/>
      <c r="F1294" s="982">
        <v>252</v>
      </c>
      <c r="G1294" s="112" t="s">
        <v>2575</v>
      </c>
      <c r="H1294" s="113" t="s">
        <v>3334</v>
      </c>
      <c r="I1294" s="752"/>
      <c r="J1294" s="524">
        <v>125000</v>
      </c>
      <c r="K1294" s="931"/>
      <c r="L1294" s="935">
        <f>IF(C1294="","",L1293+K1294-J1294)</f>
        <v>9720895</v>
      </c>
    </row>
    <row r="1295" spans="1:15" ht="18" customHeight="1" x14ac:dyDescent="0.15">
      <c r="A1295" s="910"/>
      <c r="B1295" s="913"/>
      <c r="C1295" s="914">
        <v>44620</v>
      </c>
      <c r="D1295" s="889" t="s">
        <v>2626</v>
      </c>
      <c r="E1295" s="724"/>
      <c r="F1295" s="982">
        <v>231</v>
      </c>
      <c r="G1295" s="112"/>
      <c r="H1295" s="113" t="s">
        <v>2868</v>
      </c>
      <c r="I1295" s="752"/>
      <c r="J1295" s="524">
        <v>440</v>
      </c>
      <c r="K1295" s="931"/>
      <c r="L1295" s="935">
        <f t="shared" si="62"/>
        <v>9720455</v>
      </c>
    </row>
    <row r="1296" spans="1:15" ht="18" customHeight="1" x14ac:dyDescent="0.15">
      <c r="A1296" s="910">
        <v>40</v>
      </c>
      <c r="B1296" s="913"/>
      <c r="C1296" s="914">
        <v>44621</v>
      </c>
      <c r="D1296" s="888" t="s">
        <v>2593</v>
      </c>
      <c r="E1296" s="724"/>
      <c r="F1296" s="982">
        <v>112</v>
      </c>
      <c r="G1296" s="112" t="s">
        <v>142</v>
      </c>
      <c r="H1296" s="113" t="s">
        <v>3331</v>
      </c>
      <c r="I1296" s="752" t="s">
        <v>2539</v>
      </c>
      <c r="J1296" s="524"/>
      <c r="K1296" s="931">
        <v>2800</v>
      </c>
      <c r="L1296" s="935">
        <f t="shared" si="62"/>
        <v>9723255</v>
      </c>
    </row>
    <row r="1297" spans="1:12" ht="18" customHeight="1" x14ac:dyDescent="0.15">
      <c r="A1297" s="910"/>
      <c r="B1297" s="913"/>
      <c r="C1297" s="914">
        <v>44621</v>
      </c>
      <c r="D1297" s="888" t="s">
        <v>2814</v>
      </c>
      <c r="E1297" s="724"/>
      <c r="F1297" s="982">
        <v>141</v>
      </c>
      <c r="G1297" s="112" t="s">
        <v>142</v>
      </c>
      <c r="H1297" s="113" t="s">
        <v>3331</v>
      </c>
      <c r="I1297" s="752" t="s">
        <v>8</v>
      </c>
      <c r="J1297" s="524"/>
      <c r="K1297" s="931">
        <v>10000</v>
      </c>
      <c r="L1297" s="935">
        <f t="shared" si="62"/>
        <v>9733255</v>
      </c>
    </row>
    <row r="1298" spans="1:12" ht="18" customHeight="1" x14ac:dyDescent="0.15">
      <c r="A1298" s="910"/>
      <c r="B1298" s="913"/>
      <c r="C1298" s="914">
        <v>44621</v>
      </c>
      <c r="D1298" s="888" t="s">
        <v>762</v>
      </c>
      <c r="E1298" s="724"/>
      <c r="F1298" s="982">
        <v>151</v>
      </c>
      <c r="G1298" s="112" t="s">
        <v>32</v>
      </c>
      <c r="H1298" s="113" t="s">
        <v>3332</v>
      </c>
      <c r="I1298" s="752"/>
      <c r="J1298" s="524"/>
      <c r="K1298" s="931">
        <v>10000</v>
      </c>
      <c r="L1298" s="935">
        <f t="shared" si="62"/>
        <v>9743255</v>
      </c>
    </row>
    <row r="1299" spans="1:12" ht="18" customHeight="1" x14ac:dyDescent="0.15">
      <c r="A1299" s="910"/>
      <c r="B1299" s="913"/>
      <c r="C1299" s="914">
        <v>44627</v>
      </c>
      <c r="D1299" s="888" t="s">
        <v>3183</v>
      </c>
      <c r="E1299" s="724"/>
      <c r="F1299" s="982">
        <v>152</v>
      </c>
      <c r="G1299" s="112" t="s">
        <v>4</v>
      </c>
      <c r="H1299" s="113"/>
      <c r="I1299" s="752"/>
      <c r="J1299" s="524"/>
      <c r="K1299" s="931">
        <v>125000</v>
      </c>
      <c r="L1299" s="935">
        <f t="shared" si="62"/>
        <v>9868255</v>
      </c>
    </row>
    <row r="1300" spans="1:12" ht="18" customHeight="1" x14ac:dyDescent="0.15">
      <c r="A1300" s="910"/>
      <c r="B1300" s="913"/>
      <c r="C1300" s="914">
        <v>44633</v>
      </c>
      <c r="D1300" s="888" t="s">
        <v>762</v>
      </c>
      <c r="E1300" s="724"/>
      <c r="F1300" s="982">
        <v>151</v>
      </c>
      <c r="G1300" s="112"/>
      <c r="H1300" s="113" t="s">
        <v>3335</v>
      </c>
      <c r="I1300" s="752"/>
      <c r="J1300" s="524"/>
      <c r="K1300" s="931">
        <v>24000</v>
      </c>
      <c r="L1300" s="935">
        <f t="shared" si="62"/>
        <v>9892255</v>
      </c>
    </row>
    <row r="1301" spans="1:12" ht="18.75" customHeight="1" x14ac:dyDescent="0.15">
      <c r="A1301" s="910">
        <v>37</v>
      </c>
      <c r="B1301" s="913"/>
      <c r="C1301" s="914">
        <v>44637</v>
      </c>
      <c r="D1301" s="888" t="s">
        <v>2593</v>
      </c>
      <c r="E1301" s="724"/>
      <c r="F1301" s="982">
        <v>112</v>
      </c>
      <c r="G1301" s="112" t="s">
        <v>142</v>
      </c>
      <c r="H1301" s="113" t="s">
        <v>3336</v>
      </c>
      <c r="I1301" s="752" t="s">
        <v>2539</v>
      </c>
      <c r="J1301" s="524"/>
      <c r="K1301" s="931">
        <v>6400</v>
      </c>
      <c r="L1301" s="935">
        <f t="shared" si="62"/>
        <v>9898655</v>
      </c>
    </row>
    <row r="1302" spans="1:12" ht="18.75" customHeight="1" x14ac:dyDescent="0.15">
      <c r="A1302" s="910"/>
      <c r="B1302" s="913"/>
      <c r="C1302" s="914">
        <v>44637</v>
      </c>
      <c r="D1302" s="888" t="s">
        <v>2595</v>
      </c>
      <c r="E1302" s="724"/>
      <c r="F1302" s="982">
        <v>141</v>
      </c>
      <c r="G1302" s="112" t="s">
        <v>142</v>
      </c>
      <c r="H1302" s="113" t="s">
        <v>3336</v>
      </c>
      <c r="I1302" s="752" t="s">
        <v>8</v>
      </c>
      <c r="J1302" s="524"/>
      <c r="K1302" s="931">
        <v>10000</v>
      </c>
      <c r="L1302" s="935">
        <f t="shared" si="62"/>
        <v>9908655</v>
      </c>
    </row>
    <row r="1303" spans="1:12" ht="18.75" customHeight="1" x14ac:dyDescent="0.15">
      <c r="A1303" s="910"/>
      <c r="B1303" s="913"/>
      <c r="C1303" s="914">
        <v>44637</v>
      </c>
      <c r="D1303" s="888" t="s">
        <v>3337</v>
      </c>
      <c r="E1303" s="724"/>
      <c r="F1303" s="982">
        <v>151</v>
      </c>
      <c r="G1303" s="112" t="s">
        <v>142</v>
      </c>
      <c r="H1303" s="113" t="s">
        <v>3332</v>
      </c>
      <c r="I1303" s="752"/>
      <c r="J1303" s="524"/>
      <c r="K1303" s="931">
        <v>10000</v>
      </c>
      <c r="L1303" s="935">
        <f t="shared" si="62"/>
        <v>9918655</v>
      </c>
    </row>
    <row r="1304" spans="1:12" ht="18.75" customHeight="1" x14ac:dyDescent="0.15">
      <c r="A1304" s="910"/>
      <c r="B1304" s="913"/>
      <c r="C1304" s="914">
        <v>44637</v>
      </c>
      <c r="D1304" s="889" t="s">
        <v>2867</v>
      </c>
      <c r="E1304" s="724"/>
      <c r="F1304" s="982">
        <v>211</v>
      </c>
      <c r="G1304" s="112" t="s">
        <v>2729</v>
      </c>
      <c r="H1304" s="113" t="s">
        <v>3338</v>
      </c>
      <c r="I1304" s="752"/>
      <c r="J1304" s="524">
        <v>200000</v>
      </c>
      <c r="K1304" s="931"/>
      <c r="L1304" s="935">
        <f t="shared" si="62"/>
        <v>9718655</v>
      </c>
    </row>
    <row r="1305" spans="1:12" ht="18.75" customHeight="1" x14ac:dyDescent="0.15">
      <c r="A1305" s="910"/>
      <c r="B1305" s="913"/>
      <c r="C1305" s="914">
        <v>44637</v>
      </c>
      <c r="D1305" s="1102" t="s">
        <v>2626</v>
      </c>
      <c r="E1305" s="1101"/>
      <c r="F1305" s="982">
        <v>231</v>
      </c>
      <c r="G1305" s="112"/>
      <c r="H1305" s="113" t="s">
        <v>2868</v>
      </c>
      <c r="I1305" s="752"/>
      <c r="J1305" s="524">
        <v>440</v>
      </c>
      <c r="K1305" s="931"/>
      <c r="L1305" s="935">
        <f t="shared" si="62"/>
        <v>9718215</v>
      </c>
    </row>
    <row r="1306" spans="1:12" ht="18.600000000000001" customHeight="1" x14ac:dyDescent="0.15">
      <c r="A1306" s="910"/>
      <c r="B1306" s="913"/>
      <c r="C1306" s="914">
        <v>44637</v>
      </c>
      <c r="D1306" s="1102" t="s">
        <v>3169</v>
      </c>
      <c r="E1306" s="1101"/>
      <c r="F1306" s="982">
        <v>263</v>
      </c>
      <c r="G1306" s="112" t="s">
        <v>4</v>
      </c>
      <c r="H1306" s="113"/>
      <c r="I1306" s="752"/>
      <c r="J1306" s="524">
        <v>500000</v>
      </c>
      <c r="K1306" s="931"/>
      <c r="L1306" s="935">
        <f t="shared" si="62"/>
        <v>9218215</v>
      </c>
    </row>
    <row r="1307" spans="1:12" ht="18.600000000000001" customHeight="1" x14ac:dyDescent="0.15">
      <c r="A1307" s="910"/>
      <c r="B1307" s="913"/>
      <c r="C1307" s="914">
        <v>44637</v>
      </c>
      <c r="D1307" s="1102" t="s">
        <v>2626</v>
      </c>
      <c r="E1307" s="1101"/>
      <c r="F1307" s="982">
        <v>231</v>
      </c>
      <c r="G1307" s="112"/>
      <c r="H1307" s="113" t="s">
        <v>2868</v>
      </c>
      <c r="I1307" s="752"/>
      <c r="J1307" s="524">
        <v>440</v>
      </c>
      <c r="K1307" s="931"/>
      <c r="L1307" s="935">
        <f t="shared" si="62"/>
        <v>9217775</v>
      </c>
    </row>
    <row r="1308" spans="1:12" ht="18.600000000000001" customHeight="1" x14ac:dyDescent="0.15">
      <c r="A1308" s="910"/>
      <c r="B1308" s="913"/>
      <c r="C1308" s="914">
        <v>44643</v>
      </c>
      <c r="D1308" s="1102" t="s">
        <v>2758</v>
      </c>
      <c r="E1308" s="1101"/>
      <c r="F1308" s="982">
        <v>251</v>
      </c>
      <c r="G1308" s="112" t="s">
        <v>89</v>
      </c>
      <c r="H1308" s="113" t="s">
        <v>3342</v>
      </c>
      <c r="I1308" s="752"/>
      <c r="J1308" s="524">
        <v>24000</v>
      </c>
      <c r="K1308" s="931"/>
      <c r="L1308" s="935">
        <f t="shared" si="62"/>
        <v>9193775</v>
      </c>
    </row>
    <row r="1309" spans="1:12" ht="18.600000000000001" customHeight="1" x14ac:dyDescent="0.15">
      <c r="A1309" s="910"/>
      <c r="B1309" s="913"/>
      <c r="C1309" s="914">
        <v>44643</v>
      </c>
      <c r="D1309" s="1102" t="s">
        <v>2758</v>
      </c>
      <c r="E1309" s="1101"/>
      <c r="F1309" s="982">
        <v>251</v>
      </c>
      <c r="G1309" s="112" t="s">
        <v>32</v>
      </c>
      <c r="H1309" s="113" t="s">
        <v>3341</v>
      </c>
      <c r="I1309" s="752"/>
      <c r="J1309" s="524">
        <v>10000</v>
      </c>
      <c r="K1309" s="931"/>
      <c r="L1309" s="935">
        <f t="shared" si="62"/>
        <v>9183775</v>
      </c>
    </row>
    <row r="1310" spans="1:12" ht="18.600000000000001" customHeight="1" x14ac:dyDescent="0.15">
      <c r="A1310" s="910"/>
      <c r="B1310" s="913"/>
      <c r="C1310" s="914">
        <v>44643</v>
      </c>
      <c r="D1310" s="1102" t="s">
        <v>2626</v>
      </c>
      <c r="E1310" s="1101"/>
      <c r="F1310" s="982">
        <v>231</v>
      </c>
      <c r="G1310" s="112"/>
      <c r="H1310" s="113" t="s">
        <v>2868</v>
      </c>
      <c r="I1310" s="752"/>
      <c r="J1310" s="524">
        <v>275</v>
      </c>
      <c r="K1310" s="931"/>
      <c r="L1310" s="935">
        <f t="shared" si="62"/>
        <v>9183500</v>
      </c>
    </row>
    <row r="1311" spans="1:12" ht="18.600000000000001" customHeight="1" x14ac:dyDescent="0.15">
      <c r="A1311" s="910"/>
      <c r="B1311" s="913"/>
      <c r="C1311" s="914">
        <v>44651</v>
      </c>
      <c r="D1311" s="1102" t="s">
        <v>2758</v>
      </c>
      <c r="E1311" s="1101"/>
      <c r="F1311" s="982">
        <v>251</v>
      </c>
      <c r="G1311" s="112" t="s">
        <v>64</v>
      </c>
      <c r="H1311" s="113" t="s">
        <v>3341</v>
      </c>
      <c r="I1311" s="752"/>
      <c r="J1311" s="524">
        <v>10000</v>
      </c>
      <c r="K1311" s="931"/>
      <c r="L1311" s="935">
        <f t="shared" si="62"/>
        <v>9173500</v>
      </c>
    </row>
    <row r="1312" spans="1:12" ht="18.600000000000001" customHeight="1" thickBot="1" x14ac:dyDescent="0.2">
      <c r="A1312" s="1131"/>
      <c r="B1312" s="1130" t="s">
        <v>3310</v>
      </c>
      <c r="C1312" s="1128">
        <v>44651</v>
      </c>
      <c r="D1312" s="1127" t="s">
        <v>2626</v>
      </c>
      <c r="E1312" s="1126"/>
      <c r="F1312" s="1124">
        <v>231</v>
      </c>
      <c r="G1312" s="1123"/>
      <c r="H1312" s="1122" t="s">
        <v>2868</v>
      </c>
      <c r="I1312" s="1121"/>
      <c r="J1312" s="1120">
        <v>275</v>
      </c>
      <c r="K1312" s="1119"/>
      <c r="L1312" s="1118">
        <f t="shared" si="62"/>
        <v>9173225</v>
      </c>
    </row>
    <row r="1313" spans="1:12" ht="18.600000000000001" customHeight="1" x14ac:dyDescent="0.15">
      <c r="A1313" s="926"/>
      <c r="B1313" s="1093" t="s">
        <v>3311</v>
      </c>
      <c r="C1313" s="915">
        <v>44666</v>
      </c>
      <c r="D1313" s="1133" t="s">
        <v>2626</v>
      </c>
      <c r="E1313" s="1125"/>
      <c r="F1313" s="1106">
        <v>231</v>
      </c>
      <c r="G1313" s="665"/>
      <c r="H1313" s="473" t="s">
        <v>3370</v>
      </c>
      <c r="I1313" s="761"/>
      <c r="J1313" s="646">
        <v>440</v>
      </c>
      <c r="K1313" s="996"/>
      <c r="L1313" s="936">
        <f t="shared" si="62"/>
        <v>9172785</v>
      </c>
    </row>
    <row r="1314" spans="1:12" ht="18.600000000000001" customHeight="1" x14ac:dyDescent="0.15">
      <c r="A1314" s="910"/>
      <c r="B1314" s="913"/>
      <c r="C1314" s="914">
        <v>44688</v>
      </c>
      <c r="D1314" s="1100" t="s">
        <v>2562</v>
      </c>
      <c r="E1314" s="1101"/>
      <c r="F1314" s="982">
        <v>131</v>
      </c>
      <c r="G1314" s="112" t="s">
        <v>28</v>
      </c>
      <c r="H1314" s="113"/>
      <c r="I1314" s="752"/>
      <c r="J1314" s="524"/>
      <c r="K1314" s="931">
        <v>10000</v>
      </c>
      <c r="L1314" s="935">
        <f t="shared" si="62"/>
        <v>9182785</v>
      </c>
    </row>
    <row r="1315" spans="1:12" ht="18.600000000000001" customHeight="1" x14ac:dyDescent="0.15">
      <c r="A1315" s="910"/>
      <c r="B1315" s="913"/>
      <c r="C1315" s="914">
        <v>44688</v>
      </c>
      <c r="D1315" s="1100" t="s">
        <v>2562</v>
      </c>
      <c r="E1315" s="1101"/>
      <c r="F1315" s="982">
        <v>131</v>
      </c>
      <c r="G1315" s="112" t="s">
        <v>89</v>
      </c>
      <c r="H1315" s="113"/>
      <c r="I1315" s="752"/>
      <c r="J1315" s="524"/>
      <c r="K1315" s="931">
        <v>150000</v>
      </c>
      <c r="L1315" s="935">
        <f t="shared" si="62"/>
        <v>9332785</v>
      </c>
    </row>
    <row r="1316" spans="1:12" ht="18.600000000000001" customHeight="1" x14ac:dyDescent="0.15">
      <c r="A1316" s="910"/>
      <c r="B1316" s="913"/>
      <c r="C1316" s="914">
        <v>44691</v>
      </c>
      <c r="D1316" s="1100" t="s">
        <v>2562</v>
      </c>
      <c r="E1316" s="1101"/>
      <c r="F1316" s="982">
        <v>131</v>
      </c>
      <c r="G1316" s="112" t="s">
        <v>3371</v>
      </c>
      <c r="H1316" s="113"/>
      <c r="I1316" s="752"/>
      <c r="J1316" s="524"/>
      <c r="K1316" s="931">
        <v>20000</v>
      </c>
      <c r="L1316" s="935">
        <f t="shared" si="62"/>
        <v>9352785</v>
      </c>
    </row>
    <row r="1317" spans="1:12" ht="18.600000000000001" customHeight="1" x14ac:dyDescent="0.15">
      <c r="A1317" s="910"/>
      <c r="B1317" s="913"/>
      <c r="C1317" s="914">
        <v>44692</v>
      </c>
      <c r="D1317" s="1102" t="s">
        <v>2623</v>
      </c>
      <c r="E1317" s="1101"/>
      <c r="F1317" s="982">
        <v>211</v>
      </c>
      <c r="G1317" s="112" t="s">
        <v>89</v>
      </c>
      <c r="H1317" s="113"/>
      <c r="I1317" s="752"/>
      <c r="J1317" s="524">
        <v>200000</v>
      </c>
      <c r="K1317" s="931"/>
      <c r="L1317" s="935">
        <f t="shared" si="62"/>
        <v>9152785</v>
      </c>
    </row>
    <row r="1318" spans="1:12" ht="18.600000000000001" customHeight="1" x14ac:dyDescent="0.15">
      <c r="A1318" s="910"/>
      <c r="B1318" s="913"/>
      <c r="C1318" s="914">
        <v>44692</v>
      </c>
      <c r="D1318" s="1102" t="s">
        <v>2626</v>
      </c>
      <c r="E1318" s="1101"/>
      <c r="F1318" s="982">
        <v>231</v>
      </c>
      <c r="G1318" s="112"/>
      <c r="H1318" s="113" t="s">
        <v>2868</v>
      </c>
      <c r="I1318" s="752"/>
      <c r="J1318" s="524">
        <v>440</v>
      </c>
      <c r="K1318" s="931"/>
      <c r="L1318" s="935">
        <f t="shared" si="62"/>
        <v>9152345</v>
      </c>
    </row>
    <row r="1319" spans="1:12" ht="18.600000000000001" customHeight="1" x14ac:dyDescent="0.15">
      <c r="A1319" s="910"/>
      <c r="B1319" s="913"/>
      <c r="C1319" s="914">
        <v>44692</v>
      </c>
      <c r="D1319" s="1100" t="s">
        <v>2562</v>
      </c>
      <c r="E1319" s="1101"/>
      <c r="F1319" s="982">
        <v>131</v>
      </c>
      <c r="G1319" s="112" t="s">
        <v>2253</v>
      </c>
      <c r="H1319" s="113"/>
      <c r="I1319" s="752"/>
      <c r="J1319" s="524"/>
      <c r="K1319" s="931">
        <v>10000</v>
      </c>
      <c r="L1319" s="935">
        <f t="shared" si="62"/>
        <v>9162345</v>
      </c>
    </row>
    <row r="1320" spans="1:12" ht="18.600000000000001" customHeight="1" x14ac:dyDescent="0.15">
      <c r="A1320" s="910"/>
      <c r="B1320" s="913"/>
      <c r="C1320" s="914">
        <v>44693</v>
      </c>
      <c r="D1320" s="1100" t="s">
        <v>2791</v>
      </c>
      <c r="E1320" s="1101"/>
      <c r="F1320" s="982">
        <v>132</v>
      </c>
      <c r="G1320" s="112" t="s">
        <v>3374</v>
      </c>
      <c r="H1320" s="113"/>
      <c r="I1320" s="752" t="s">
        <v>2539</v>
      </c>
      <c r="J1320" s="524"/>
      <c r="K1320" s="931">
        <v>35000</v>
      </c>
      <c r="L1320" s="935">
        <f t="shared" si="62"/>
        <v>9197345</v>
      </c>
    </row>
    <row r="1321" spans="1:12" ht="18.600000000000001" customHeight="1" x14ac:dyDescent="0.15">
      <c r="A1321" s="910"/>
      <c r="B1321" s="913"/>
      <c r="C1321" s="914">
        <v>44693</v>
      </c>
      <c r="D1321" s="1100" t="s">
        <v>2562</v>
      </c>
      <c r="E1321" s="1101"/>
      <c r="F1321" s="982">
        <v>131</v>
      </c>
      <c r="G1321" s="112" t="s">
        <v>3374</v>
      </c>
      <c r="H1321" s="113"/>
      <c r="I1321" s="752"/>
      <c r="J1321" s="524"/>
      <c r="K1321" s="931">
        <v>35000</v>
      </c>
      <c r="L1321" s="935">
        <f t="shared" ref="L1321:L1384" si="63">IF(C1321="","",L1320+K1321-J1321)</f>
        <v>9232345</v>
      </c>
    </row>
    <row r="1322" spans="1:12" ht="18.600000000000001" customHeight="1" x14ac:dyDescent="0.15">
      <c r="A1322" s="910"/>
      <c r="B1322" s="913"/>
      <c r="C1322" s="914">
        <v>44697</v>
      </c>
      <c r="D1322" s="1100" t="s">
        <v>2562</v>
      </c>
      <c r="E1322" s="1101"/>
      <c r="F1322" s="916">
        <v>131</v>
      </c>
      <c r="G1322" s="112" t="s">
        <v>2570</v>
      </c>
      <c r="H1322" s="113"/>
      <c r="I1322" s="752"/>
      <c r="J1322" s="524"/>
      <c r="K1322" s="931">
        <v>40000</v>
      </c>
      <c r="L1322" s="935">
        <f t="shared" si="63"/>
        <v>9272345</v>
      </c>
    </row>
    <row r="1323" spans="1:12" ht="18.600000000000001" customHeight="1" x14ac:dyDescent="0.15">
      <c r="A1323" s="910"/>
      <c r="B1323" s="913"/>
      <c r="C1323" s="914">
        <v>44698</v>
      </c>
      <c r="D1323" s="1100" t="s">
        <v>762</v>
      </c>
      <c r="E1323" s="1101"/>
      <c r="F1323" s="916">
        <v>151</v>
      </c>
      <c r="G1323" s="112" t="s">
        <v>26</v>
      </c>
      <c r="H1323" s="113" t="s">
        <v>3375</v>
      </c>
      <c r="I1323" s="752"/>
      <c r="J1323" s="524"/>
      <c r="K1323" s="931">
        <v>100000</v>
      </c>
      <c r="L1323" s="935">
        <f t="shared" si="63"/>
        <v>9372345</v>
      </c>
    </row>
    <row r="1324" spans="1:12" ht="18.600000000000001" customHeight="1" x14ac:dyDescent="0.15">
      <c r="A1324" s="910"/>
      <c r="B1324" s="913"/>
      <c r="C1324" s="914">
        <v>44699</v>
      </c>
      <c r="D1324" s="1100" t="s">
        <v>2562</v>
      </c>
      <c r="E1324" s="1101"/>
      <c r="F1324" s="916">
        <v>131</v>
      </c>
      <c r="G1324" s="112" t="s">
        <v>2569</v>
      </c>
      <c r="H1324" s="113"/>
      <c r="I1324" s="752"/>
      <c r="J1324" s="524"/>
      <c r="K1324" s="931">
        <v>20000</v>
      </c>
      <c r="L1324" s="935">
        <f t="shared" si="63"/>
        <v>9392345</v>
      </c>
    </row>
    <row r="1325" spans="1:12" ht="18.600000000000001" customHeight="1" x14ac:dyDescent="0.15">
      <c r="A1325" s="910"/>
      <c r="B1325" s="913"/>
      <c r="C1325" s="914">
        <v>44700</v>
      </c>
      <c r="D1325" s="1100" t="s">
        <v>2562</v>
      </c>
      <c r="E1325" s="1101"/>
      <c r="F1325" s="916">
        <v>131</v>
      </c>
      <c r="G1325" s="112" t="s">
        <v>2245</v>
      </c>
      <c r="H1325" s="113"/>
      <c r="I1325" s="752"/>
      <c r="J1325" s="524"/>
      <c r="K1325" s="931">
        <v>20000</v>
      </c>
      <c r="L1325" s="935">
        <f t="shared" si="63"/>
        <v>9412345</v>
      </c>
    </row>
    <row r="1326" spans="1:12" ht="18.600000000000001" customHeight="1" x14ac:dyDescent="0.15">
      <c r="A1326" s="910"/>
      <c r="B1326" s="913"/>
      <c r="C1326" s="914">
        <v>44701</v>
      </c>
      <c r="D1326" s="1100" t="s">
        <v>2591</v>
      </c>
      <c r="E1326" s="1101"/>
      <c r="F1326" s="916">
        <v>132</v>
      </c>
      <c r="G1326" s="112" t="s">
        <v>73</v>
      </c>
      <c r="H1326" s="113"/>
      <c r="I1326" s="752" t="s">
        <v>2539</v>
      </c>
      <c r="J1326" s="524"/>
      <c r="K1326" s="931">
        <v>40000</v>
      </c>
      <c r="L1326" s="935">
        <f t="shared" si="63"/>
        <v>9452345</v>
      </c>
    </row>
    <row r="1327" spans="1:12" ht="18.600000000000001" customHeight="1" x14ac:dyDescent="0.15">
      <c r="A1327" s="910"/>
      <c r="B1327" s="913"/>
      <c r="C1327" s="914">
        <v>44701</v>
      </c>
      <c r="D1327" s="1100" t="s">
        <v>2562</v>
      </c>
      <c r="E1327" s="1101"/>
      <c r="F1327" s="916">
        <v>131</v>
      </c>
      <c r="G1327" s="112" t="s">
        <v>73</v>
      </c>
      <c r="H1327" s="113"/>
      <c r="I1327" s="752"/>
      <c r="J1327" s="524"/>
      <c r="K1327" s="931">
        <v>40000</v>
      </c>
      <c r="L1327" s="935">
        <f t="shared" si="63"/>
        <v>9492345</v>
      </c>
    </row>
    <row r="1328" spans="1:12" ht="18.600000000000001" customHeight="1" x14ac:dyDescent="0.15">
      <c r="A1328" s="910">
        <v>51</v>
      </c>
      <c r="B1328" s="913"/>
      <c r="C1328" s="914">
        <v>44718</v>
      </c>
      <c r="D1328" s="1100" t="s">
        <v>2593</v>
      </c>
      <c r="E1328" s="1101"/>
      <c r="F1328" s="916">
        <v>111</v>
      </c>
      <c r="G1328" s="112" t="s">
        <v>321</v>
      </c>
      <c r="H1328" s="113" t="s">
        <v>3376</v>
      </c>
      <c r="I1328" s="752"/>
      <c r="J1328" s="524"/>
      <c r="K1328" s="931">
        <v>4400</v>
      </c>
      <c r="L1328" s="935">
        <f t="shared" si="63"/>
        <v>9496745</v>
      </c>
    </row>
    <row r="1329" spans="1:12" ht="18.600000000000001" customHeight="1" x14ac:dyDescent="0.15">
      <c r="A1329" s="910"/>
      <c r="B1329" s="913"/>
      <c r="C1329" s="914">
        <v>44718</v>
      </c>
      <c r="D1329" s="1100" t="s">
        <v>2814</v>
      </c>
      <c r="E1329" s="1101"/>
      <c r="F1329" s="916">
        <v>141</v>
      </c>
      <c r="G1329" s="112" t="s">
        <v>321</v>
      </c>
      <c r="H1329" s="113" t="s">
        <v>3376</v>
      </c>
      <c r="I1329" s="752"/>
      <c r="J1329" s="524"/>
      <c r="K1329" s="931">
        <v>50000</v>
      </c>
      <c r="L1329" s="935">
        <f t="shared" si="63"/>
        <v>9546745</v>
      </c>
    </row>
    <row r="1330" spans="1:12" ht="18.600000000000001" customHeight="1" x14ac:dyDescent="0.15">
      <c r="A1330" s="910"/>
      <c r="B1330" s="913"/>
      <c r="C1330" s="914">
        <v>44722</v>
      </c>
      <c r="D1330" s="1102" t="s">
        <v>2758</v>
      </c>
      <c r="E1330" s="1101"/>
      <c r="F1330" s="916">
        <v>251</v>
      </c>
      <c r="G1330" s="112" t="s">
        <v>4</v>
      </c>
      <c r="H1330" s="113" t="s">
        <v>3377</v>
      </c>
      <c r="I1330" s="752"/>
      <c r="J1330" s="524">
        <v>100000</v>
      </c>
      <c r="K1330" s="931"/>
      <c r="L1330" s="935">
        <f t="shared" si="63"/>
        <v>9446745</v>
      </c>
    </row>
    <row r="1331" spans="1:12" ht="18.600000000000001" customHeight="1" x14ac:dyDescent="0.15">
      <c r="A1331" s="910"/>
      <c r="B1331" s="913"/>
      <c r="C1331" s="914">
        <v>44722</v>
      </c>
      <c r="D1331" s="1102" t="s">
        <v>2626</v>
      </c>
      <c r="E1331" s="1101"/>
      <c r="F1331" s="916">
        <v>231</v>
      </c>
      <c r="G1331" s="112"/>
      <c r="H1331" s="113" t="s">
        <v>2868</v>
      </c>
      <c r="I1331" s="752"/>
      <c r="J1331" s="524">
        <v>440</v>
      </c>
      <c r="K1331" s="931"/>
      <c r="L1331" s="935">
        <f t="shared" si="63"/>
        <v>9446305</v>
      </c>
    </row>
    <row r="1332" spans="1:12" ht="18.600000000000001" customHeight="1" x14ac:dyDescent="0.15">
      <c r="A1332" s="910">
        <v>19</v>
      </c>
      <c r="B1332" s="913"/>
      <c r="C1332" s="914">
        <v>44732</v>
      </c>
      <c r="D1332" s="1100" t="s">
        <v>2595</v>
      </c>
      <c r="E1332" s="1101"/>
      <c r="F1332" s="916">
        <v>141</v>
      </c>
      <c r="G1332" s="112" t="s">
        <v>456</v>
      </c>
      <c r="H1332" s="113" t="s">
        <v>3379</v>
      </c>
      <c r="I1332" s="752"/>
      <c r="J1332" s="524"/>
      <c r="K1332" s="931">
        <v>30000</v>
      </c>
      <c r="L1332" s="935">
        <f t="shared" si="63"/>
        <v>9476305</v>
      </c>
    </row>
    <row r="1333" spans="1:12" ht="18.600000000000001" customHeight="1" x14ac:dyDescent="0.15">
      <c r="A1333" s="910"/>
      <c r="B1333" s="913"/>
      <c r="C1333" s="914">
        <v>44732</v>
      </c>
      <c r="D1333" s="1100" t="s">
        <v>3337</v>
      </c>
      <c r="E1333" s="1101"/>
      <c r="F1333" s="916">
        <v>151</v>
      </c>
      <c r="G1333" s="1134" t="s">
        <v>456</v>
      </c>
      <c r="H1333" s="113" t="s">
        <v>3332</v>
      </c>
      <c r="I1333" s="752"/>
      <c r="J1333" s="524"/>
      <c r="K1333" s="931">
        <v>10000</v>
      </c>
      <c r="L1333" s="935">
        <f t="shared" si="63"/>
        <v>9486305</v>
      </c>
    </row>
    <row r="1334" spans="1:12" ht="18.600000000000001" customHeight="1" x14ac:dyDescent="0.15">
      <c r="A1334" s="910"/>
      <c r="B1334" s="913"/>
      <c r="C1334" s="914">
        <v>44740</v>
      </c>
      <c r="D1334" s="1100" t="s">
        <v>2562</v>
      </c>
      <c r="E1334" s="1101"/>
      <c r="F1334" s="916">
        <v>131</v>
      </c>
      <c r="G1334" s="1134" t="s">
        <v>104</v>
      </c>
      <c r="H1334" s="113"/>
      <c r="I1334" s="752"/>
      <c r="J1334" s="524"/>
      <c r="K1334" s="931">
        <v>20000</v>
      </c>
      <c r="L1334" s="935">
        <f t="shared" si="63"/>
        <v>9506305</v>
      </c>
    </row>
    <row r="1335" spans="1:12" ht="18.600000000000001" customHeight="1" x14ac:dyDescent="0.15">
      <c r="A1335" s="910">
        <v>32</v>
      </c>
      <c r="B1335" s="913"/>
      <c r="C1335" s="914">
        <v>44746</v>
      </c>
      <c r="D1335" s="1100" t="s">
        <v>2593</v>
      </c>
      <c r="E1335" s="1101"/>
      <c r="F1335" s="916">
        <v>111</v>
      </c>
      <c r="G1335" s="1134" t="s">
        <v>409</v>
      </c>
      <c r="H1335" s="113" t="s">
        <v>3380</v>
      </c>
      <c r="I1335" s="752"/>
      <c r="J1335" s="524"/>
      <c r="K1335" s="931">
        <v>6400</v>
      </c>
      <c r="L1335" s="935">
        <f t="shared" si="63"/>
        <v>9512705</v>
      </c>
    </row>
    <row r="1336" spans="1:12" ht="18.600000000000001" customHeight="1" x14ac:dyDescent="0.15">
      <c r="A1336" s="910"/>
      <c r="B1336" s="913"/>
      <c r="C1336" s="914">
        <v>44746</v>
      </c>
      <c r="D1336" s="1100" t="s">
        <v>2595</v>
      </c>
      <c r="E1336" s="1101"/>
      <c r="F1336" s="916">
        <v>141</v>
      </c>
      <c r="G1336" s="1134" t="s">
        <v>409</v>
      </c>
      <c r="H1336" s="113" t="s">
        <v>3380</v>
      </c>
      <c r="I1336" s="752"/>
      <c r="J1336" s="524"/>
      <c r="K1336" s="931">
        <v>50000</v>
      </c>
      <c r="L1336" s="935">
        <f t="shared" si="63"/>
        <v>9562705</v>
      </c>
    </row>
    <row r="1337" spans="1:12" ht="18.600000000000001" customHeight="1" x14ac:dyDescent="0.15">
      <c r="A1337" s="910">
        <v>33</v>
      </c>
      <c r="B1337" s="913"/>
      <c r="C1337" s="914">
        <v>44746</v>
      </c>
      <c r="D1337" s="1100" t="s">
        <v>2593</v>
      </c>
      <c r="E1337" s="1101"/>
      <c r="F1337" s="916">
        <v>111</v>
      </c>
      <c r="G1337" s="1134" t="s">
        <v>409</v>
      </c>
      <c r="H1337" s="113" t="s">
        <v>3381</v>
      </c>
      <c r="I1337" s="752"/>
      <c r="J1337" s="524"/>
      <c r="K1337" s="931">
        <v>3200</v>
      </c>
      <c r="L1337" s="935">
        <f t="shared" si="63"/>
        <v>9565905</v>
      </c>
    </row>
    <row r="1338" spans="1:12" ht="18.600000000000001" customHeight="1" x14ac:dyDescent="0.15">
      <c r="A1338" s="910"/>
      <c r="B1338" s="913"/>
      <c r="C1338" s="914">
        <v>44746</v>
      </c>
      <c r="D1338" s="1100" t="s">
        <v>2595</v>
      </c>
      <c r="E1338" s="1101"/>
      <c r="F1338" s="916">
        <v>141</v>
      </c>
      <c r="G1338" s="1134" t="s">
        <v>409</v>
      </c>
      <c r="H1338" s="113" t="s">
        <v>3381</v>
      </c>
      <c r="I1338" s="752"/>
      <c r="J1338" s="524"/>
      <c r="K1338" s="931">
        <v>50000</v>
      </c>
      <c r="L1338" s="935">
        <f t="shared" si="63"/>
        <v>9615905</v>
      </c>
    </row>
    <row r="1339" spans="1:12" ht="18.600000000000001" customHeight="1" x14ac:dyDescent="0.15">
      <c r="A1339" s="910">
        <v>19</v>
      </c>
      <c r="B1339" s="913"/>
      <c r="C1339" s="914">
        <v>44747</v>
      </c>
      <c r="D1339" s="1100" t="s">
        <v>2593</v>
      </c>
      <c r="E1339" s="1101"/>
      <c r="F1339" s="916">
        <v>111</v>
      </c>
      <c r="G1339" s="1134" t="s">
        <v>456</v>
      </c>
      <c r="H1339" s="113" t="s">
        <v>3379</v>
      </c>
      <c r="I1339" s="752"/>
      <c r="J1339" s="524"/>
      <c r="K1339" s="931">
        <v>64000</v>
      </c>
      <c r="L1339" s="935">
        <f t="shared" si="63"/>
        <v>9679905</v>
      </c>
    </row>
    <row r="1340" spans="1:12" ht="18.600000000000001" customHeight="1" x14ac:dyDescent="0.15">
      <c r="A1340" s="910"/>
      <c r="B1340" s="913"/>
      <c r="C1340" s="914">
        <v>44748</v>
      </c>
      <c r="D1340" s="1102" t="s">
        <v>2758</v>
      </c>
      <c r="E1340" s="1101"/>
      <c r="F1340" s="916">
        <v>251</v>
      </c>
      <c r="G1340" s="1134" t="s">
        <v>325</v>
      </c>
      <c r="H1340" s="113" t="s">
        <v>3382</v>
      </c>
      <c r="I1340" s="752"/>
      <c r="J1340" s="524">
        <v>10000</v>
      </c>
      <c r="K1340" s="931"/>
      <c r="L1340" s="935">
        <f t="shared" si="63"/>
        <v>9669905</v>
      </c>
    </row>
    <row r="1341" spans="1:12" ht="18.600000000000001" customHeight="1" x14ac:dyDescent="0.15">
      <c r="A1341" s="910"/>
      <c r="B1341" s="913"/>
      <c r="C1341" s="914">
        <v>44748</v>
      </c>
      <c r="D1341" s="1102" t="s">
        <v>2626</v>
      </c>
      <c r="E1341" s="1101"/>
      <c r="F1341" s="916">
        <v>231</v>
      </c>
      <c r="G1341" s="1134"/>
      <c r="H1341" s="113" t="s">
        <v>2868</v>
      </c>
      <c r="I1341" s="752"/>
      <c r="J1341" s="524">
        <v>110</v>
      </c>
      <c r="K1341" s="931"/>
      <c r="L1341" s="935">
        <f t="shared" si="63"/>
        <v>9669795</v>
      </c>
    </row>
    <row r="1342" spans="1:12" ht="18.600000000000001" customHeight="1" x14ac:dyDescent="0.15">
      <c r="A1342" s="910">
        <v>35</v>
      </c>
      <c r="B1342" s="913"/>
      <c r="C1342" s="914">
        <v>44758</v>
      </c>
      <c r="D1342" s="1100" t="s">
        <v>2593</v>
      </c>
      <c r="E1342" s="1101"/>
      <c r="F1342" s="916">
        <v>111</v>
      </c>
      <c r="G1342" s="1134" t="s">
        <v>409</v>
      </c>
      <c r="H1342" s="113" t="s">
        <v>3383</v>
      </c>
      <c r="I1342" s="752"/>
      <c r="J1342" s="524"/>
      <c r="K1342" s="931">
        <v>2000</v>
      </c>
      <c r="L1342" s="935">
        <f t="shared" si="63"/>
        <v>9671795</v>
      </c>
    </row>
    <row r="1343" spans="1:12" ht="18.600000000000001" customHeight="1" x14ac:dyDescent="0.15">
      <c r="A1343" s="910"/>
      <c r="B1343" s="913"/>
      <c r="C1343" s="914">
        <v>44758</v>
      </c>
      <c r="D1343" s="1100" t="s">
        <v>2595</v>
      </c>
      <c r="E1343" s="1101"/>
      <c r="F1343" s="916">
        <v>141</v>
      </c>
      <c r="G1343" s="1134" t="s">
        <v>409</v>
      </c>
      <c r="H1343" s="113" t="s">
        <v>3383</v>
      </c>
      <c r="I1343" s="752"/>
      <c r="J1343" s="524"/>
      <c r="K1343" s="931">
        <v>10000</v>
      </c>
      <c r="L1343" s="935">
        <f t="shared" si="63"/>
        <v>9681795</v>
      </c>
    </row>
    <row r="1344" spans="1:12" ht="18.600000000000001" customHeight="1" x14ac:dyDescent="0.15">
      <c r="A1344" s="910"/>
      <c r="B1344" s="913"/>
      <c r="C1344" s="914">
        <v>44795</v>
      </c>
      <c r="D1344" s="1100" t="s">
        <v>2605</v>
      </c>
      <c r="E1344" s="1101"/>
      <c r="F1344" s="916">
        <v>161</v>
      </c>
      <c r="G1344" s="1134"/>
      <c r="H1344" s="113" t="s">
        <v>3114</v>
      </c>
      <c r="I1344" s="752"/>
      <c r="J1344" s="524"/>
      <c r="K1344" s="931">
        <v>47</v>
      </c>
      <c r="L1344" s="935">
        <f t="shared" si="63"/>
        <v>9681842</v>
      </c>
    </row>
    <row r="1345" spans="1:12" ht="18.600000000000001" customHeight="1" x14ac:dyDescent="0.15">
      <c r="A1345" s="910"/>
      <c r="B1345" s="913"/>
      <c r="C1345" s="914">
        <v>44795</v>
      </c>
      <c r="D1345" s="1102" t="s">
        <v>2706</v>
      </c>
      <c r="E1345" s="1101"/>
      <c r="F1345" s="916">
        <v>241</v>
      </c>
      <c r="G1345" s="1134" t="s">
        <v>4</v>
      </c>
      <c r="H1345" s="113"/>
      <c r="I1345" s="752"/>
      <c r="J1345" s="524">
        <v>250000</v>
      </c>
      <c r="K1345" s="931"/>
      <c r="L1345" s="935">
        <f t="shared" si="63"/>
        <v>9431842</v>
      </c>
    </row>
    <row r="1346" spans="1:12" ht="18.600000000000001" customHeight="1" x14ac:dyDescent="0.15">
      <c r="A1346" s="910"/>
      <c r="B1346" s="913"/>
      <c r="C1346" s="914">
        <v>44795</v>
      </c>
      <c r="D1346" s="1102" t="s">
        <v>2626</v>
      </c>
      <c r="E1346" s="1101"/>
      <c r="F1346" s="916">
        <v>231</v>
      </c>
      <c r="G1346" s="1134"/>
      <c r="H1346" s="113" t="s">
        <v>2868</v>
      </c>
      <c r="I1346" s="752"/>
      <c r="J1346" s="524">
        <v>440</v>
      </c>
      <c r="K1346" s="931"/>
      <c r="L1346" s="935">
        <f t="shared" si="63"/>
        <v>9431402</v>
      </c>
    </row>
    <row r="1347" spans="1:12" ht="18.600000000000001" customHeight="1" x14ac:dyDescent="0.15">
      <c r="A1347" s="910">
        <v>34</v>
      </c>
      <c r="B1347" s="913"/>
      <c r="C1347" s="914">
        <v>44806</v>
      </c>
      <c r="D1347" s="1100" t="s">
        <v>2593</v>
      </c>
      <c r="E1347" s="1101"/>
      <c r="F1347" s="916">
        <v>111</v>
      </c>
      <c r="G1347" s="1134" t="s">
        <v>142</v>
      </c>
      <c r="H1347" s="113" t="s">
        <v>3385</v>
      </c>
      <c r="I1347" s="752"/>
      <c r="J1347" s="524"/>
      <c r="K1347" s="931">
        <v>2800</v>
      </c>
      <c r="L1347" s="935">
        <f t="shared" si="63"/>
        <v>9434202</v>
      </c>
    </row>
    <row r="1348" spans="1:12" ht="18.600000000000001" customHeight="1" x14ac:dyDescent="0.15">
      <c r="A1348" s="910"/>
      <c r="B1348" s="913"/>
      <c r="C1348" s="914">
        <v>44806</v>
      </c>
      <c r="D1348" s="1100" t="s">
        <v>2595</v>
      </c>
      <c r="E1348" s="1101"/>
      <c r="F1348" s="916">
        <v>141</v>
      </c>
      <c r="G1348" s="1134" t="s">
        <v>142</v>
      </c>
      <c r="H1348" s="113" t="s">
        <v>3385</v>
      </c>
      <c r="I1348" s="752"/>
      <c r="J1348" s="524"/>
      <c r="K1348" s="931">
        <v>50000</v>
      </c>
      <c r="L1348" s="935">
        <f t="shared" si="63"/>
        <v>9484202</v>
      </c>
    </row>
    <row r="1349" spans="1:12" ht="18.600000000000001" customHeight="1" x14ac:dyDescent="0.15">
      <c r="A1349" s="910">
        <v>36</v>
      </c>
      <c r="B1349" s="913"/>
      <c r="C1349" s="914">
        <v>44824</v>
      </c>
      <c r="D1349" s="1100" t="s">
        <v>2593</v>
      </c>
      <c r="E1349" s="1101"/>
      <c r="F1349" s="916">
        <v>111</v>
      </c>
      <c r="G1349" s="1134" t="s">
        <v>142</v>
      </c>
      <c r="H1349" s="113" t="s">
        <v>3386</v>
      </c>
      <c r="I1349" s="752"/>
      <c r="J1349" s="524"/>
      <c r="K1349" s="931">
        <v>2800</v>
      </c>
      <c r="L1349" s="935">
        <f t="shared" si="63"/>
        <v>9487002</v>
      </c>
    </row>
    <row r="1350" spans="1:12" ht="18.600000000000001" customHeight="1" x14ac:dyDescent="0.15">
      <c r="A1350" s="910"/>
      <c r="B1350" s="913"/>
      <c r="C1350" s="914">
        <v>44824</v>
      </c>
      <c r="D1350" s="1100" t="s">
        <v>2595</v>
      </c>
      <c r="E1350" s="1101"/>
      <c r="F1350" s="916">
        <v>141</v>
      </c>
      <c r="G1350" s="1134" t="s">
        <v>142</v>
      </c>
      <c r="H1350" s="113" t="s">
        <v>3386</v>
      </c>
      <c r="I1350" s="752"/>
      <c r="J1350" s="524"/>
      <c r="K1350" s="931">
        <v>50000</v>
      </c>
      <c r="L1350" s="935">
        <f t="shared" si="63"/>
        <v>9537002</v>
      </c>
    </row>
    <row r="1351" spans="1:12" ht="18.600000000000001" customHeight="1" x14ac:dyDescent="0.15">
      <c r="A1351" s="910"/>
      <c r="B1351" s="913"/>
      <c r="C1351" s="914">
        <v>44847</v>
      </c>
      <c r="D1351" s="1102" t="s">
        <v>2853</v>
      </c>
      <c r="E1351" s="1101"/>
      <c r="F1351" s="916">
        <v>221</v>
      </c>
      <c r="G1351" s="1134" t="s">
        <v>4</v>
      </c>
      <c r="H1351" s="113" t="s">
        <v>3387</v>
      </c>
      <c r="I1351" s="752"/>
      <c r="J1351" s="524">
        <v>50000</v>
      </c>
      <c r="K1351" s="931"/>
      <c r="L1351" s="935">
        <f t="shared" si="63"/>
        <v>9487002</v>
      </c>
    </row>
    <row r="1352" spans="1:12" ht="18.600000000000001" customHeight="1" x14ac:dyDescent="0.15">
      <c r="A1352" s="910"/>
      <c r="B1352" s="913"/>
      <c r="C1352" s="914">
        <v>44847</v>
      </c>
      <c r="D1352" s="1102" t="s">
        <v>2626</v>
      </c>
      <c r="E1352" s="1101"/>
      <c r="F1352" s="916">
        <v>231</v>
      </c>
      <c r="G1352" s="1134"/>
      <c r="H1352" s="113" t="s">
        <v>2868</v>
      </c>
      <c r="I1352" s="752"/>
      <c r="J1352" s="524">
        <v>440</v>
      </c>
      <c r="K1352" s="931"/>
      <c r="L1352" s="935">
        <f t="shared" si="63"/>
        <v>9486562</v>
      </c>
    </row>
    <row r="1353" spans="1:12" ht="18.600000000000001" customHeight="1" x14ac:dyDescent="0.15">
      <c r="A1353" s="910"/>
      <c r="B1353" s="913"/>
      <c r="C1353" s="914">
        <v>44847</v>
      </c>
      <c r="D1353" s="1102" t="s">
        <v>2853</v>
      </c>
      <c r="E1353" s="1101"/>
      <c r="F1353" s="916">
        <v>221</v>
      </c>
      <c r="G1353" s="1134" t="s">
        <v>4</v>
      </c>
      <c r="H1353" s="113" t="s">
        <v>3388</v>
      </c>
      <c r="I1353" s="752"/>
      <c r="J1353" s="524">
        <v>50000</v>
      </c>
      <c r="K1353" s="931"/>
      <c r="L1353" s="935">
        <f t="shared" si="63"/>
        <v>9436562</v>
      </c>
    </row>
    <row r="1354" spans="1:12" ht="18.600000000000001" customHeight="1" x14ac:dyDescent="0.15">
      <c r="A1354" s="910"/>
      <c r="B1354" s="913"/>
      <c r="C1354" s="914">
        <v>44847</v>
      </c>
      <c r="D1354" s="1102" t="s">
        <v>2626</v>
      </c>
      <c r="E1354" s="1101"/>
      <c r="F1354" s="916">
        <v>231</v>
      </c>
      <c r="G1354" s="1134"/>
      <c r="H1354" s="113" t="s">
        <v>2868</v>
      </c>
      <c r="I1354" s="752"/>
      <c r="J1354" s="524">
        <v>220</v>
      </c>
      <c r="K1354" s="931"/>
      <c r="L1354" s="935">
        <f t="shared" si="63"/>
        <v>9436342</v>
      </c>
    </row>
    <row r="1355" spans="1:12" ht="18.600000000000001" customHeight="1" x14ac:dyDescent="0.15">
      <c r="A1355" s="910"/>
      <c r="B1355" s="913"/>
      <c r="C1355" s="914">
        <v>44847</v>
      </c>
      <c r="D1355" s="1102" t="s">
        <v>2853</v>
      </c>
      <c r="E1355" s="1101"/>
      <c r="F1355" s="916">
        <v>221</v>
      </c>
      <c r="G1355" s="1134" t="s">
        <v>4</v>
      </c>
      <c r="H1355" s="113" t="s">
        <v>3389</v>
      </c>
      <c r="I1355" s="752"/>
      <c r="J1355" s="524">
        <v>150000</v>
      </c>
      <c r="K1355" s="931"/>
      <c r="L1355" s="935">
        <f t="shared" si="63"/>
        <v>9286342</v>
      </c>
    </row>
    <row r="1356" spans="1:12" ht="18.600000000000001" customHeight="1" x14ac:dyDescent="0.15">
      <c r="A1356" s="910"/>
      <c r="B1356" s="913"/>
      <c r="C1356" s="914">
        <v>44847</v>
      </c>
      <c r="D1356" s="1102" t="s">
        <v>2626</v>
      </c>
      <c r="E1356" s="1101"/>
      <c r="F1356" s="916">
        <v>231</v>
      </c>
      <c r="G1356" s="1134"/>
      <c r="H1356" s="113" t="s">
        <v>2868</v>
      </c>
      <c r="I1356" s="752"/>
      <c r="J1356" s="524">
        <v>440</v>
      </c>
      <c r="K1356" s="931"/>
      <c r="L1356" s="935">
        <f t="shared" si="63"/>
        <v>9285902</v>
      </c>
    </row>
    <row r="1357" spans="1:12" ht="18.600000000000001" customHeight="1" x14ac:dyDescent="0.15">
      <c r="A1357" s="910">
        <v>72</v>
      </c>
      <c r="B1357" s="913"/>
      <c r="C1357" s="914">
        <v>44851</v>
      </c>
      <c r="D1357" s="1100" t="s">
        <v>2595</v>
      </c>
      <c r="E1357" s="1101"/>
      <c r="F1357" s="916">
        <v>141</v>
      </c>
      <c r="G1357" s="1134" t="s">
        <v>142</v>
      </c>
      <c r="H1357" s="113" t="s">
        <v>3390</v>
      </c>
      <c r="I1357" s="752" t="s">
        <v>2608</v>
      </c>
      <c r="J1357" s="524"/>
      <c r="K1357" s="931">
        <v>30000</v>
      </c>
      <c r="L1357" s="935">
        <f t="shared" si="63"/>
        <v>9315902</v>
      </c>
    </row>
    <row r="1358" spans="1:12" ht="18.600000000000001" customHeight="1" x14ac:dyDescent="0.15">
      <c r="A1358" s="910">
        <v>72</v>
      </c>
      <c r="B1358" s="913"/>
      <c r="C1358" s="914">
        <v>44851</v>
      </c>
      <c r="D1358" s="1100" t="s">
        <v>2593</v>
      </c>
      <c r="E1358" s="1101"/>
      <c r="F1358" s="916">
        <v>111</v>
      </c>
      <c r="G1358" s="1134" t="s">
        <v>142</v>
      </c>
      <c r="H1358" s="113" t="s">
        <v>3390</v>
      </c>
      <c r="I1358" s="752"/>
      <c r="J1358" s="524"/>
      <c r="K1358" s="931">
        <v>9600</v>
      </c>
      <c r="L1358" s="935">
        <f t="shared" si="63"/>
        <v>9325502</v>
      </c>
    </row>
    <row r="1359" spans="1:12" ht="18.600000000000001" customHeight="1" x14ac:dyDescent="0.15">
      <c r="A1359" s="910"/>
      <c r="B1359" s="913"/>
      <c r="C1359" s="914">
        <v>44860</v>
      </c>
      <c r="D1359" s="1100" t="s">
        <v>2562</v>
      </c>
      <c r="E1359" s="1101"/>
      <c r="F1359" s="916">
        <v>131</v>
      </c>
      <c r="G1359" s="1134" t="s">
        <v>3193</v>
      </c>
      <c r="H1359" s="113"/>
      <c r="I1359" s="752"/>
      <c r="J1359" s="524"/>
      <c r="K1359" s="931">
        <v>35000</v>
      </c>
      <c r="L1359" s="935">
        <f t="shared" si="63"/>
        <v>9360502</v>
      </c>
    </row>
    <row r="1360" spans="1:12" ht="18.600000000000001" customHeight="1" x14ac:dyDescent="0.15">
      <c r="A1360" s="910">
        <v>37</v>
      </c>
      <c r="B1360" s="913"/>
      <c r="C1360" s="914">
        <v>44861</v>
      </c>
      <c r="D1360" s="1100" t="s">
        <v>2593</v>
      </c>
      <c r="E1360" s="1101"/>
      <c r="F1360" s="916">
        <v>111</v>
      </c>
      <c r="G1360" s="1134" t="s">
        <v>142</v>
      </c>
      <c r="H1360" s="113" t="s">
        <v>3336</v>
      </c>
      <c r="I1360" s="752"/>
      <c r="J1360" s="524"/>
      <c r="K1360" s="931">
        <v>8000</v>
      </c>
      <c r="L1360" s="935">
        <f t="shared" si="63"/>
        <v>9368502</v>
      </c>
    </row>
    <row r="1361" spans="1:12" ht="18.600000000000001" customHeight="1" x14ac:dyDescent="0.15">
      <c r="A1361" s="910"/>
      <c r="B1361" s="913"/>
      <c r="C1361" s="914">
        <v>44861</v>
      </c>
      <c r="D1361" s="1100" t="s">
        <v>2595</v>
      </c>
      <c r="E1361" s="1101"/>
      <c r="F1361" s="916">
        <v>141</v>
      </c>
      <c r="G1361" s="1134" t="s">
        <v>142</v>
      </c>
      <c r="H1361" s="113" t="s">
        <v>3336</v>
      </c>
      <c r="I1361" s="752"/>
      <c r="J1361" s="524"/>
      <c r="K1361" s="931">
        <v>10000</v>
      </c>
      <c r="L1361" s="935">
        <f t="shared" si="63"/>
        <v>9378502</v>
      </c>
    </row>
    <row r="1362" spans="1:12" ht="18.600000000000001" customHeight="1" x14ac:dyDescent="0.15">
      <c r="A1362" s="910">
        <v>39</v>
      </c>
      <c r="B1362" s="913"/>
      <c r="C1362" s="914">
        <v>44866</v>
      </c>
      <c r="D1362" s="1100" t="s">
        <v>2593</v>
      </c>
      <c r="E1362" s="1101"/>
      <c r="F1362" s="916">
        <v>111</v>
      </c>
      <c r="G1362" s="1134" t="s">
        <v>2570</v>
      </c>
      <c r="H1362" s="113" t="s">
        <v>3391</v>
      </c>
      <c r="I1362" s="752"/>
      <c r="J1362" s="524"/>
      <c r="K1362" s="931">
        <v>4000</v>
      </c>
      <c r="L1362" s="935">
        <f t="shared" si="63"/>
        <v>9382502</v>
      </c>
    </row>
    <row r="1363" spans="1:12" ht="18.600000000000001" customHeight="1" x14ac:dyDescent="0.15">
      <c r="A1363" s="910"/>
      <c r="B1363" s="913"/>
      <c r="C1363" s="914">
        <v>44866</v>
      </c>
      <c r="D1363" s="1100" t="s">
        <v>2595</v>
      </c>
      <c r="E1363" s="1101"/>
      <c r="F1363" s="916">
        <v>141</v>
      </c>
      <c r="G1363" s="1134" t="s">
        <v>2570</v>
      </c>
      <c r="H1363" s="113" t="s">
        <v>3391</v>
      </c>
      <c r="I1363" s="752"/>
      <c r="J1363" s="524"/>
      <c r="K1363" s="931">
        <v>50000</v>
      </c>
      <c r="L1363" s="935">
        <f t="shared" si="63"/>
        <v>9432502</v>
      </c>
    </row>
    <row r="1364" spans="1:12" ht="18.600000000000001" customHeight="1" x14ac:dyDescent="0.15">
      <c r="A1364" s="910"/>
      <c r="B1364" s="913"/>
      <c r="C1364" s="914">
        <v>44867</v>
      </c>
      <c r="D1364" s="1100" t="s">
        <v>2562</v>
      </c>
      <c r="E1364" s="1101"/>
      <c r="F1364" s="916">
        <v>131</v>
      </c>
      <c r="G1364" s="1134" t="s">
        <v>3176</v>
      </c>
      <c r="H1364" s="113"/>
      <c r="I1364" s="752"/>
      <c r="J1364" s="524"/>
      <c r="K1364" s="931">
        <v>20000</v>
      </c>
      <c r="L1364" s="935">
        <f t="shared" si="63"/>
        <v>9452502</v>
      </c>
    </row>
    <row r="1365" spans="1:12" ht="18.600000000000001" customHeight="1" x14ac:dyDescent="0.15">
      <c r="A1365" s="910"/>
      <c r="B1365" s="913"/>
      <c r="C1365" s="914">
        <v>44873</v>
      </c>
      <c r="D1365" s="1100" t="s">
        <v>2562</v>
      </c>
      <c r="E1365" s="1101"/>
      <c r="F1365" s="916">
        <v>131</v>
      </c>
      <c r="G1365" s="1134" t="s">
        <v>26</v>
      </c>
      <c r="H1365" s="113"/>
      <c r="I1365" s="752"/>
      <c r="J1365" s="524"/>
      <c r="K1365" s="931">
        <v>5000</v>
      </c>
      <c r="L1365" s="935">
        <f t="shared" si="63"/>
        <v>9457502</v>
      </c>
    </row>
    <row r="1366" spans="1:12" ht="18.600000000000001" customHeight="1" x14ac:dyDescent="0.15">
      <c r="A1366" s="910"/>
      <c r="B1366" s="913"/>
      <c r="C1366" s="914">
        <v>44876</v>
      </c>
      <c r="D1366" s="1102" t="s">
        <v>2706</v>
      </c>
      <c r="E1366" s="1101"/>
      <c r="F1366" s="916">
        <v>241</v>
      </c>
      <c r="G1366" s="1134" t="s">
        <v>4</v>
      </c>
      <c r="H1366" s="113" t="s">
        <v>3392</v>
      </c>
      <c r="I1366" s="752"/>
      <c r="J1366" s="524">
        <v>190000</v>
      </c>
      <c r="K1366" s="931"/>
      <c r="L1366" s="935">
        <f t="shared" si="63"/>
        <v>9267502</v>
      </c>
    </row>
    <row r="1367" spans="1:12" ht="18.600000000000001" customHeight="1" x14ac:dyDescent="0.15">
      <c r="A1367" s="910"/>
      <c r="B1367" s="913"/>
      <c r="C1367" s="914">
        <v>44876</v>
      </c>
      <c r="D1367" s="1102" t="s">
        <v>2626</v>
      </c>
      <c r="E1367" s="1101"/>
      <c r="F1367" s="916">
        <v>231</v>
      </c>
      <c r="G1367" s="1134"/>
      <c r="H1367" s="113" t="s">
        <v>2868</v>
      </c>
      <c r="I1367" s="752"/>
      <c r="J1367" s="524">
        <v>440</v>
      </c>
      <c r="K1367" s="931"/>
      <c r="L1367" s="935">
        <f t="shared" si="63"/>
        <v>9267062</v>
      </c>
    </row>
    <row r="1368" spans="1:12" ht="18.600000000000001" customHeight="1" x14ac:dyDescent="0.15">
      <c r="A1368" s="910"/>
      <c r="B1368" s="913"/>
      <c r="C1368" s="914">
        <v>44879</v>
      </c>
      <c r="D1368" s="1100" t="s">
        <v>2562</v>
      </c>
      <c r="E1368" s="1101"/>
      <c r="F1368" s="916">
        <v>131</v>
      </c>
      <c r="G1368" s="1134" t="s">
        <v>2575</v>
      </c>
      <c r="H1368" s="113"/>
      <c r="I1368" s="752"/>
      <c r="J1368" s="524"/>
      <c r="K1368" s="931">
        <v>30000</v>
      </c>
      <c r="L1368" s="935">
        <f t="shared" si="63"/>
        <v>9297062</v>
      </c>
    </row>
    <row r="1369" spans="1:12" ht="18.600000000000001" customHeight="1" x14ac:dyDescent="0.15">
      <c r="A1369" s="910"/>
      <c r="B1369" s="913"/>
      <c r="C1369" s="914">
        <v>44886</v>
      </c>
      <c r="D1369" s="1100" t="s">
        <v>2562</v>
      </c>
      <c r="E1369" s="1101"/>
      <c r="F1369" s="916">
        <v>131</v>
      </c>
      <c r="G1369" s="1134" t="s">
        <v>3228</v>
      </c>
      <c r="H1369" s="113"/>
      <c r="I1369" s="752"/>
      <c r="J1369" s="524"/>
      <c r="K1369" s="931">
        <v>20000</v>
      </c>
      <c r="L1369" s="935">
        <f t="shared" si="63"/>
        <v>9317062</v>
      </c>
    </row>
    <row r="1370" spans="1:12" ht="18.600000000000001" customHeight="1" x14ac:dyDescent="0.15">
      <c r="A1370" s="910">
        <v>52</v>
      </c>
      <c r="B1370" s="913"/>
      <c r="C1370" s="914">
        <v>44893</v>
      </c>
      <c r="D1370" s="1100" t="s">
        <v>2593</v>
      </c>
      <c r="E1370" s="1101"/>
      <c r="F1370" s="916">
        <v>111</v>
      </c>
      <c r="G1370" s="1134" t="s">
        <v>321</v>
      </c>
      <c r="H1370" s="113" t="s">
        <v>3394</v>
      </c>
      <c r="I1370" s="752"/>
      <c r="J1370" s="524"/>
      <c r="K1370" s="931">
        <v>10000</v>
      </c>
      <c r="L1370" s="935">
        <f t="shared" si="63"/>
        <v>9327062</v>
      </c>
    </row>
    <row r="1371" spans="1:12" ht="18.600000000000001" customHeight="1" x14ac:dyDescent="0.15">
      <c r="A1371" s="910"/>
      <c r="B1371" s="913"/>
      <c r="C1371" s="914">
        <v>44893</v>
      </c>
      <c r="D1371" s="1100" t="s">
        <v>2595</v>
      </c>
      <c r="E1371" s="1101"/>
      <c r="F1371" s="916">
        <v>141</v>
      </c>
      <c r="G1371" s="1134" t="s">
        <v>321</v>
      </c>
      <c r="H1371" s="113" t="s">
        <v>3394</v>
      </c>
      <c r="I1371" s="752"/>
      <c r="J1371" s="524"/>
      <c r="K1371" s="931">
        <v>5600</v>
      </c>
      <c r="L1371" s="935">
        <f t="shared" si="63"/>
        <v>9332662</v>
      </c>
    </row>
    <row r="1372" spans="1:12" ht="18.600000000000001" customHeight="1" x14ac:dyDescent="0.15">
      <c r="A1372" s="910">
        <v>71</v>
      </c>
      <c r="B1372" s="913"/>
      <c r="C1372" s="914">
        <v>44899</v>
      </c>
      <c r="D1372" s="1100" t="s">
        <v>2595</v>
      </c>
      <c r="E1372" s="1101"/>
      <c r="F1372" s="916">
        <v>141</v>
      </c>
      <c r="G1372" s="1134" t="s">
        <v>142</v>
      </c>
      <c r="H1372" s="113" t="s">
        <v>3312</v>
      </c>
      <c r="I1372" s="752"/>
      <c r="J1372" s="524"/>
      <c r="K1372" s="931">
        <v>10000</v>
      </c>
      <c r="L1372" s="935">
        <f t="shared" si="63"/>
        <v>9342662</v>
      </c>
    </row>
    <row r="1373" spans="1:12" ht="18.600000000000001" customHeight="1" x14ac:dyDescent="0.15">
      <c r="A1373" s="910"/>
      <c r="B1373" s="913"/>
      <c r="C1373" s="914">
        <v>44900</v>
      </c>
      <c r="D1373" s="1102" t="s">
        <v>2623</v>
      </c>
      <c r="E1373" s="1101"/>
      <c r="F1373" s="916">
        <v>211</v>
      </c>
      <c r="G1373" s="1134" t="s">
        <v>2569</v>
      </c>
      <c r="H1373" s="113" t="s">
        <v>3395</v>
      </c>
      <c r="I1373" s="752"/>
      <c r="J1373" s="524">
        <v>28158</v>
      </c>
      <c r="K1373" s="931"/>
      <c r="L1373" s="935">
        <f t="shared" si="63"/>
        <v>9314504</v>
      </c>
    </row>
    <row r="1374" spans="1:12" ht="18.600000000000001" customHeight="1" x14ac:dyDescent="0.15">
      <c r="A1374" s="910"/>
      <c r="B1374" s="913"/>
      <c r="C1374" s="914">
        <v>44900</v>
      </c>
      <c r="D1374" s="1102" t="s">
        <v>2626</v>
      </c>
      <c r="E1374" s="1101"/>
      <c r="F1374" s="916">
        <v>231</v>
      </c>
      <c r="G1374" s="1134"/>
      <c r="H1374" s="113" t="s">
        <v>2868</v>
      </c>
      <c r="I1374" s="752"/>
      <c r="J1374" s="524">
        <v>275</v>
      </c>
      <c r="K1374" s="931"/>
      <c r="L1374" s="935">
        <f t="shared" si="63"/>
        <v>9314229</v>
      </c>
    </row>
    <row r="1375" spans="1:12" ht="18.600000000000001" customHeight="1" x14ac:dyDescent="0.15">
      <c r="A1375" s="910">
        <v>40</v>
      </c>
      <c r="B1375" s="913"/>
      <c r="C1375" s="914">
        <v>44907</v>
      </c>
      <c r="D1375" s="1100" t="s">
        <v>2593</v>
      </c>
      <c r="E1375" s="1101"/>
      <c r="F1375" s="916">
        <v>111</v>
      </c>
      <c r="G1375" s="1134" t="s">
        <v>142</v>
      </c>
      <c r="H1375" s="113" t="s">
        <v>3331</v>
      </c>
      <c r="I1375" s="752"/>
      <c r="J1375" s="524"/>
      <c r="K1375" s="931">
        <v>2400</v>
      </c>
      <c r="L1375" s="935">
        <f t="shared" si="63"/>
        <v>9316629</v>
      </c>
    </row>
    <row r="1376" spans="1:12" ht="18.600000000000001" customHeight="1" x14ac:dyDescent="0.15">
      <c r="A1376" s="910"/>
      <c r="B1376" s="913"/>
      <c r="C1376" s="914">
        <v>44907</v>
      </c>
      <c r="D1376" s="1100" t="s">
        <v>2595</v>
      </c>
      <c r="E1376" s="1101"/>
      <c r="F1376" s="916">
        <v>141</v>
      </c>
      <c r="G1376" s="1134" t="s">
        <v>142</v>
      </c>
      <c r="H1376" s="113" t="s">
        <v>3331</v>
      </c>
      <c r="I1376" s="752"/>
      <c r="J1376" s="524"/>
      <c r="K1376" s="931">
        <v>10000</v>
      </c>
      <c r="L1376" s="935">
        <f t="shared" si="63"/>
        <v>9326629</v>
      </c>
    </row>
    <row r="1377" spans="1:12" ht="18.600000000000001" customHeight="1" x14ac:dyDescent="0.15">
      <c r="A1377" s="910">
        <v>13</v>
      </c>
      <c r="B1377" s="913"/>
      <c r="C1377" s="914">
        <v>44923</v>
      </c>
      <c r="D1377" s="1100" t="s">
        <v>2593</v>
      </c>
      <c r="E1377" s="1101"/>
      <c r="F1377" s="916">
        <v>111</v>
      </c>
      <c r="G1377" s="1134" t="s">
        <v>77</v>
      </c>
      <c r="H1377" s="113" t="s">
        <v>3396</v>
      </c>
      <c r="I1377" s="752"/>
      <c r="J1377" s="524"/>
      <c r="K1377" s="931">
        <v>52800</v>
      </c>
      <c r="L1377" s="935">
        <f t="shared" si="63"/>
        <v>9379429</v>
      </c>
    </row>
    <row r="1378" spans="1:12" ht="18" customHeight="1" x14ac:dyDescent="0.15">
      <c r="A1378" s="910">
        <v>16</v>
      </c>
      <c r="B1378" s="913"/>
      <c r="C1378" s="914">
        <v>44923</v>
      </c>
      <c r="D1378" s="1100" t="s">
        <v>2593</v>
      </c>
      <c r="E1378" s="1101"/>
      <c r="F1378" s="916">
        <v>111</v>
      </c>
      <c r="G1378" s="1134" t="s">
        <v>73</v>
      </c>
      <c r="H1378" s="113" t="s">
        <v>3397</v>
      </c>
      <c r="I1378" s="752"/>
      <c r="J1378" s="524"/>
      <c r="K1378" s="931">
        <v>22400</v>
      </c>
      <c r="L1378" s="935">
        <f t="shared" si="63"/>
        <v>9401829</v>
      </c>
    </row>
    <row r="1379" spans="1:12" ht="18" customHeight="1" x14ac:dyDescent="0.15">
      <c r="A1379" s="910">
        <v>17</v>
      </c>
      <c r="B1379" s="913"/>
      <c r="C1379" s="914">
        <v>44923</v>
      </c>
      <c r="D1379" s="1100" t="s">
        <v>2593</v>
      </c>
      <c r="E1379" s="1101"/>
      <c r="F1379" s="916">
        <v>111</v>
      </c>
      <c r="G1379" s="1134" t="s">
        <v>73</v>
      </c>
      <c r="H1379" s="113" t="s">
        <v>3398</v>
      </c>
      <c r="I1379" s="752"/>
      <c r="J1379" s="524"/>
      <c r="K1379" s="931">
        <v>10400</v>
      </c>
      <c r="L1379" s="935">
        <f t="shared" si="63"/>
        <v>9412229</v>
      </c>
    </row>
    <row r="1380" spans="1:12" ht="18" customHeight="1" x14ac:dyDescent="0.15">
      <c r="A1380" s="910">
        <v>20</v>
      </c>
      <c r="B1380" s="913"/>
      <c r="C1380" s="914">
        <v>44924</v>
      </c>
      <c r="D1380" s="1100" t="s">
        <v>2593</v>
      </c>
      <c r="E1380" s="1101"/>
      <c r="F1380" s="916">
        <v>111</v>
      </c>
      <c r="G1380" s="1134" t="s">
        <v>77</v>
      </c>
      <c r="H1380" s="113" t="s">
        <v>3399</v>
      </c>
      <c r="I1380" s="752"/>
      <c r="J1380" s="524"/>
      <c r="K1380" s="931">
        <v>69800</v>
      </c>
      <c r="L1380" s="935">
        <f t="shared" si="63"/>
        <v>9482029</v>
      </c>
    </row>
    <row r="1381" spans="1:12" ht="18" customHeight="1" x14ac:dyDescent="0.15">
      <c r="A1381" s="910">
        <v>25</v>
      </c>
      <c r="B1381" s="913"/>
      <c r="C1381" s="914">
        <v>44924</v>
      </c>
      <c r="D1381" s="1100" t="s">
        <v>2593</v>
      </c>
      <c r="E1381" s="1101"/>
      <c r="F1381" s="916">
        <v>111</v>
      </c>
      <c r="G1381" s="1134" t="s">
        <v>2270</v>
      </c>
      <c r="H1381" s="113" t="s">
        <v>3400</v>
      </c>
      <c r="I1381" s="752"/>
      <c r="J1381" s="524"/>
      <c r="K1381" s="931">
        <v>45200</v>
      </c>
      <c r="L1381" s="935">
        <f t="shared" si="63"/>
        <v>9527229</v>
      </c>
    </row>
    <row r="1382" spans="1:12" ht="18" customHeight="1" x14ac:dyDescent="0.15">
      <c r="A1382" s="910"/>
      <c r="B1382" s="913"/>
      <c r="C1382" s="914">
        <v>44924</v>
      </c>
      <c r="D1382" s="1100" t="s">
        <v>762</v>
      </c>
      <c r="E1382" s="1101"/>
      <c r="F1382" s="916">
        <v>151</v>
      </c>
      <c r="G1382" s="1134" t="s">
        <v>993</v>
      </c>
      <c r="H1382" s="113" t="s">
        <v>3402</v>
      </c>
      <c r="I1382" s="752"/>
      <c r="J1382" s="524"/>
      <c r="K1382" s="931">
        <v>30000</v>
      </c>
      <c r="L1382" s="935">
        <f t="shared" si="63"/>
        <v>9557229</v>
      </c>
    </row>
    <row r="1383" spans="1:12" ht="18" customHeight="1" x14ac:dyDescent="0.15">
      <c r="A1383" s="910">
        <v>13</v>
      </c>
      <c r="B1383" s="913"/>
      <c r="C1383" s="914">
        <v>44925</v>
      </c>
      <c r="D1383" s="1100" t="s">
        <v>2595</v>
      </c>
      <c r="E1383" s="1101"/>
      <c r="F1383" s="916">
        <v>141</v>
      </c>
      <c r="G1383" s="1134" t="s">
        <v>77</v>
      </c>
      <c r="H1383" s="113" t="s">
        <v>3396</v>
      </c>
      <c r="I1383" s="752"/>
      <c r="J1383" s="524"/>
      <c r="K1383" s="931">
        <v>20000</v>
      </c>
      <c r="L1383" s="935">
        <f t="shared" si="63"/>
        <v>9577229</v>
      </c>
    </row>
    <row r="1384" spans="1:12" ht="18" customHeight="1" x14ac:dyDescent="0.15">
      <c r="A1384" s="910">
        <v>16</v>
      </c>
      <c r="B1384" s="913"/>
      <c r="C1384" s="914">
        <v>44925</v>
      </c>
      <c r="D1384" s="1100" t="s">
        <v>2595</v>
      </c>
      <c r="E1384" s="1101"/>
      <c r="F1384" s="916">
        <v>141</v>
      </c>
      <c r="G1384" s="1134" t="s">
        <v>77</v>
      </c>
      <c r="H1384" s="113" t="s">
        <v>3401</v>
      </c>
      <c r="I1384" s="752"/>
      <c r="J1384" s="524"/>
      <c r="K1384" s="931">
        <v>10000</v>
      </c>
      <c r="L1384" s="935">
        <f t="shared" si="63"/>
        <v>9587229</v>
      </c>
    </row>
    <row r="1385" spans="1:12" ht="18" customHeight="1" x14ac:dyDescent="0.15">
      <c r="A1385" s="910">
        <v>17</v>
      </c>
      <c r="B1385" s="913"/>
      <c r="C1385" s="914">
        <v>44925</v>
      </c>
      <c r="D1385" s="1100" t="s">
        <v>2595</v>
      </c>
      <c r="E1385" s="1101"/>
      <c r="F1385" s="916">
        <v>141</v>
      </c>
      <c r="G1385" s="1134" t="s">
        <v>77</v>
      </c>
      <c r="H1385" s="113" t="s">
        <v>3403</v>
      </c>
      <c r="I1385" s="752"/>
      <c r="J1385" s="524"/>
      <c r="K1385" s="931">
        <v>10000</v>
      </c>
      <c r="L1385" s="935">
        <f t="shared" ref="L1385:L1397" si="64">IF(C1385="","",L1384+K1385-J1385)</f>
        <v>9597229</v>
      </c>
    </row>
    <row r="1386" spans="1:12" ht="18" customHeight="1" x14ac:dyDescent="0.15">
      <c r="A1386" s="910">
        <v>20</v>
      </c>
      <c r="B1386" s="913"/>
      <c r="C1386" s="914">
        <v>44925</v>
      </c>
      <c r="D1386" s="1100" t="s">
        <v>2595</v>
      </c>
      <c r="E1386" s="1101"/>
      <c r="F1386" s="916">
        <v>141</v>
      </c>
      <c r="G1386" s="1134" t="s">
        <v>77</v>
      </c>
      <c r="H1386" s="113" t="s">
        <v>3399</v>
      </c>
      <c r="I1386" s="752"/>
      <c r="J1386" s="524"/>
      <c r="K1386" s="931">
        <v>30000</v>
      </c>
      <c r="L1386" s="935">
        <f t="shared" si="64"/>
        <v>9627229</v>
      </c>
    </row>
    <row r="1387" spans="1:12" ht="18" customHeight="1" x14ac:dyDescent="0.15">
      <c r="A1387" s="910">
        <v>25</v>
      </c>
      <c r="B1387" s="913"/>
      <c r="C1387" s="914">
        <v>44925</v>
      </c>
      <c r="D1387" s="1100" t="s">
        <v>2595</v>
      </c>
      <c r="E1387" s="1101"/>
      <c r="F1387" s="916">
        <v>141</v>
      </c>
      <c r="G1387" s="1134" t="s">
        <v>73</v>
      </c>
      <c r="H1387" s="113" t="s">
        <v>3400</v>
      </c>
      <c r="I1387" s="752"/>
      <c r="J1387" s="524"/>
      <c r="K1387" s="931">
        <v>30000</v>
      </c>
      <c r="L1387" s="935">
        <f t="shared" si="64"/>
        <v>9657229</v>
      </c>
    </row>
    <row r="1388" spans="1:12" ht="18" customHeight="1" x14ac:dyDescent="0.15">
      <c r="A1388" s="910">
        <v>21</v>
      </c>
      <c r="B1388" s="913"/>
      <c r="C1388" s="914">
        <v>44925</v>
      </c>
      <c r="D1388" s="1100" t="s">
        <v>2595</v>
      </c>
      <c r="E1388" s="1101"/>
      <c r="F1388" s="916">
        <v>141</v>
      </c>
      <c r="G1388" s="1134" t="s">
        <v>77</v>
      </c>
      <c r="H1388" s="113" t="s">
        <v>3404</v>
      </c>
      <c r="I1388" s="752"/>
      <c r="J1388" s="524"/>
      <c r="K1388" s="931">
        <v>10000</v>
      </c>
      <c r="L1388" s="935">
        <f t="shared" si="64"/>
        <v>9667229</v>
      </c>
    </row>
    <row r="1389" spans="1:12" ht="18" customHeight="1" x14ac:dyDescent="0.15">
      <c r="A1389" s="910">
        <v>21</v>
      </c>
      <c r="B1389" s="913"/>
      <c r="C1389" s="914">
        <v>44925</v>
      </c>
      <c r="D1389" s="1100" t="s">
        <v>2595</v>
      </c>
      <c r="E1389" s="1101"/>
      <c r="F1389" s="916">
        <v>141</v>
      </c>
      <c r="G1389" s="1134" t="s">
        <v>73</v>
      </c>
      <c r="H1389" s="113" t="s">
        <v>3405</v>
      </c>
      <c r="I1389" s="752"/>
      <c r="J1389" s="524"/>
      <c r="K1389" s="931">
        <v>10000</v>
      </c>
      <c r="L1389" s="935">
        <f t="shared" si="64"/>
        <v>9677229</v>
      </c>
    </row>
    <row r="1390" spans="1:12" ht="18" customHeight="1" x14ac:dyDescent="0.15">
      <c r="A1390" s="910">
        <v>21</v>
      </c>
      <c r="B1390" s="913"/>
      <c r="C1390" s="914">
        <v>44936</v>
      </c>
      <c r="D1390" s="1100" t="s">
        <v>2593</v>
      </c>
      <c r="E1390" s="1101"/>
      <c r="F1390" s="916">
        <v>112</v>
      </c>
      <c r="G1390" s="1134" t="s">
        <v>77</v>
      </c>
      <c r="H1390" s="113" t="s">
        <v>3404</v>
      </c>
      <c r="I1390" s="752" t="s">
        <v>2539</v>
      </c>
      <c r="J1390" s="524"/>
      <c r="K1390" s="931">
        <v>36000</v>
      </c>
      <c r="L1390" s="935">
        <f t="shared" si="64"/>
        <v>9713229</v>
      </c>
    </row>
    <row r="1391" spans="1:12" ht="18" customHeight="1" x14ac:dyDescent="0.15">
      <c r="A1391" s="910"/>
      <c r="B1391" s="913"/>
      <c r="C1391" s="914">
        <v>44936</v>
      </c>
      <c r="D1391" s="1102" t="s">
        <v>2758</v>
      </c>
      <c r="E1391" s="1101"/>
      <c r="F1391" s="916">
        <v>251</v>
      </c>
      <c r="G1391" s="1134" t="s">
        <v>993</v>
      </c>
      <c r="H1391" s="113" t="s">
        <v>3494</v>
      </c>
      <c r="I1391" s="752"/>
      <c r="J1391" s="524">
        <v>30000</v>
      </c>
      <c r="K1391" s="931"/>
      <c r="L1391" s="935">
        <f t="shared" si="64"/>
        <v>9683229</v>
      </c>
    </row>
    <row r="1392" spans="1:12" ht="18" customHeight="1" x14ac:dyDescent="0.15">
      <c r="A1392" s="910"/>
      <c r="B1392" s="913"/>
      <c r="C1392" s="914">
        <v>44936</v>
      </c>
      <c r="D1392" s="1102" t="s">
        <v>2626</v>
      </c>
      <c r="E1392" s="1101"/>
      <c r="F1392" s="916">
        <v>231</v>
      </c>
      <c r="G1392" s="1134"/>
      <c r="H1392" s="113" t="s">
        <v>2868</v>
      </c>
      <c r="I1392" s="752"/>
      <c r="J1392" s="524">
        <v>440</v>
      </c>
      <c r="K1392" s="931"/>
      <c r="L1392" s="935">
        <f t="shared" si="64"/>
        <v>9682789</v>
      </c>
    </row>
    <row r="1393" spans="1:12" ht="18" customHeight="1" x14ac:dyDescent="0.15">
      <c r="A1393" s="910"/>
      <c r="B1393" s="913"/>
      <c r="C1393" s="914">
        <v>44936</v>
      </c>
      <c r="D1393" s="1102" t="s">
        <v>2706</v>
      </c>
      <c r="E1393" s="1101"/>
      <c r="F1393" s="916">
        <v>241</v>
      </c>
      <c r="G1393" s="1134" t="s">
        <v>4</v>
      </c>
      <c r="H1393" s="113" t="s">
        <v>3495</v>
      </c>
      <c r="I1393" s="752"/>
      <c r="J1393" s="524">
        <v>150000</v>
      </c>
      <c r="K1393" s="931"/>
      <c r="L1393" s="935">
        <f t="shared" si="64"/>
        <v>9532789</v>
      </c>
    </row>
    <row r="1394" spans="1:12" ht="18" customHeight="1" x14ac:dyDescent="0.15">
      <c r="A1394" s="910">
        <v>23</v>
      </c>
      <c r="B1394" s="913"/>
      <c r="C1394" s="914">
        <v>44958</v>
      </c>
      <c r="D1394" s="1100" t="s">
        <v>2593</v>
      </c>
      <c r="E1394" s="1101"/>
      <c r="F1394" s="916">
        <v>111</v>
      </c>
      <c r="G1394" s="1134" t="s">
        <v>446</v>
      </c>
      <c r="H1394" s="113" t="s">
        <v>3460</v>
      </c>
      <c r="I1394" s="752"/>
      <c r="J1394" s="524"/>
      <c r="K1394" s="931">
        <v>76800</v>
      </c>
      <c r="L1394" s="935">
        <f t="shared" si="64"/>
        <v>9609589</v>
      </c>
    </row>
    <row r="1395" spans="1:12" ht="18" customHeight="1" x14ac:dyDescent="0.15">
      <c r="A1395" s="910"/>
      <c r="B1395" s="913"/>
      <c r="C1395" s="914">
        <v>44958</v>
      </c>
      <c r="D1395" s="1201" t="s">
        <v>2595</v>
      </c>
      <c r="E1395" s="1202"/>
      <c r="F1395" s="916">
        <v>141</v>
      </c>
      <c r="G1395" s="1134" t="s">
        <v>446</v>
      </c>
      <c r="H1395" s="113" t="s">
        <v>3460</v>
      </c>
      <c r="I1395" s="752"/>
      <c r="J1395" s="524"/>
      <c r="K1395" s="931">
        <v>30000</v>
      </c>
      <c r="L1395" s="935">
        <f t="shared" si="64"/>
        <v>9639589</v>
      </c>
    </row>
    <row r="1396" spans="1:12" ht="18" customHeight="1" x14ac:dyDescent="0.15">
      <c r="A1396" s="910">
        <v>31</v>
      </c>
      <c r="B1396" s="913"/>
      <c r="C1396" s="914">
        <v>44963</v>
      </c>
      <c r="D1396" s="1153" t="s">
        <v>2593</v>
      </c>
      <c r="E1396" s="1203"/>
      <c r="F1396" s="916">
        <v>111</v>
      </c>
      <c r="G1396" s="1134" t="s">
        <v>142</v>
      </c>
      <c r="H1396" s="113" t="s">
        <v>3412</v>
      </c>
      <c r="I1396" s="752"/>
      <c r="J1396" s="524"/>
      <c r="K1396" s="931">
        <v>11200</v>
      </c>
      <c r="L1396" s="935">
        <f t="shared" si="64"/>
        <v>9650789</v>
      </c>
    </row>
    <row r="1397" spans="1:12" ht="18" customHeight="1" x14ac:dyDescent="0.15">
      <c r="A1397" s="910"/>
      <c r="B1397" s="913"/>
      <c r="C1397" s="914">
        <v>44963</v>
      </c>
      <c r="D1397" s="1153" t="s">
        <v>2595</v>
      </c>
      <c r="E1397" s="1203"/>
      <c r="F1397" s="916">
        <v>141</v>
      </c>
      <c r="G1397" s="1134" t="s">
        <v>142</v>
      </c>
      <c r="H1397" s="113" t="s">
        <v>3412</v>
      </c>
      <c r="I1397" s="752"/>
      <c r="J1397" s="524"/>
      <c r="K1397" s="931">
        <v>30000</v>
      </c>
      <c r="L1397" s="935">
        <f t="shared" si="64"/>
        <v>9680789</v>
      </c>
    </row>
    <row r="1398" spans="1:12" ht="18" customHeight="1" x14ac:dyDescent="0.15">
      <c r="A1398" s="910">
        <v>12</v>
      </c>
      <c r="B1398" s="913"/>
      <c r="C1398" s="914">
        <v>44970</v>
      </c>
      <c r="D1398" s="1153" t="s">
        <v>2593</v>
      </c>
      <c r="E1398" s="1204"/>
      <c r="F1398" s="916">
        <v>111</v>
      </c>
      <c r="G1398" s="1134" t="s">
        <v>2771</v>
      </c>
      <c r="H1398" s="113" t="s">
        <v>3414</v>
      </c>
      <c r="I1398" s="752"/>
      <c r="J1398" s="524"/>
      <c r="K1398" s="931">
        <v>61800</v>
      </c>
      <c r="L1398" s="935">
        <f t="shared" ref="L1398:L1461" si="65">IF(C1398="","",L1397+K1398-J1398)</f>
        <v>9742589</v>
      </c>
    </row>
    <row r="1399" spans="1:12" ht="18" customHeight="1" x14ac:dyDescent="0.15">
      <c r="A1399" s="910"/>
      <c r="B1399" s="913"/>
      <c r="C1399" s="914">
        <v>44970</v>
      </c>
      <c r="D1399" s="1153" t="s">
        <v>2595</v>
      </c>
      <c r="E1399" s="1203"/>
      <c r="F1399" s="916">
        <v>141</v>
      </c>
      <c r="G1399" s="1134" t="s">
        <v>2771</v>
      </c>
      <c r="H1399" s="113" t="s">
        <v>3414</v>
      </c>
      <c r="I1399" s="752"/>
      <c r="J1399" s="524"/>
      <c r="K1399" s="931">
        <v>10000</v>
      </c>
      <c r="L1399" s="935">
        <f t="shared" si="65"/>
        <v>9752589</v>
      </c>
    </row>
    <row r="1400" spans="1:12" ht="18" customHeight="1" x14ac:dyDescent="0.15">
      <c r="A1400" s="910"/>
      <c r="B1400" s="913"/>
      <c r="C1400" s="914">
        <v>44970</v>
      </c>
      <c r="D1400" s="1153" t="s">
        <v>762</v>
      </c>
      <c r="E1400" s="1203"/>
      <c r="F1400" s="916">
        <v>151</v>
      </c>
      <c r="G1400" s="1134" t="s">
        <v>201</v>
      </c>
      <c r="H1400" s="113" t="s">
        <v>3499</v>
      </c>
      <c r="I1400" s="752"/>
      <c r="J1400" s="524"/>
      <c r="K1400" s="931">
        <v>10000</v>
      </c>
      <c r="L1400" s="935">
        <f t="shared" si="65"/>
        <v>9762589</v>
      </c>
    </row>
    <row r="1401" spans="1:12" ht="18" customHeight="1" x14ac:dyDescent="0.15">
      <c r="A1401" s="910"/>
      <c r="B1401" s="913"/>
      <c r="C1401" s="914">
        <v>44971</v>
      </c>
      <c r="D1401" s="1153" t="s">
        <v>2562</v>
      </c>
      <c r="E1401" s="1203"/>
      <c r="F1401" s="916">
        <v>131</v>
      </c>
      <c r="G1401" s="1134" t="s">
        <v>325</v>
      </c>
      <c r="H1401" s="113"/>
      <c r="I1401" s="752"/>
      <c r="J1401" s="524"/>
      <c r="K1401" s="931">
        <v>140000</v>
      </c>
      <c r="L1401" s="935">
        <f t="shared" si="65"/>
        <v>9902589</v>
      </c>
    </row>
    <row r="1402" spans="1:12" ht="18" customHeight="1" x14ac:dyDescent="0.15">
      <c r="A1402" s="910"/>
      <c r="B1402" s="913"/>
      <c r="C1402" s="914">
        <v>44977</v>
      </c>
      <c r="D1402" s="1153" t="s">
        <v>2605</v>
      </c>
      <c r="E1402" s="1203"/>
      <c r="F1402" s="916">
        <v>161</v>
      </c>
      <c r="G1402" s="1134"/>
      <c r="H1402" s="113" t="s">
        <v>3114</v>
      </c>
      <c r="I1402" s="752"/>
      <c r="J1402" s="524"/>
      <c r="K1402" s="931">
        <v>47</v>
      </c>
      <c r="L1402" s="935">
        <f t="shared" si="65"/>
        <v>9902636</v>
      </c>
    </row>
    <row r="1403" spans="1:12" ht="18" customHeight="1" x14ac:dyDescent="0.15">
      <c r="A1403" s="910"/>
      <c r="B1403" s="913"/>
      <c r="C1403" s="914">
        <v>44981</v>
      </c>
      <c r="D1403" s="1206" t="s">
        <v>2758</v>
      </c>
      <c r="E1403" s="1203"/>
      <c r="F1403" s="916">
        <v>251</v>
      </c>
      <c r="G1403" s="1134" t="s">
        <v>4</v>
      </c>
      <c r="H1403" s="113" t="s">
        <v>3498</v>
      </c>
      <c r="I1403" s="752"/>
      <c r="J1403" s="524">
        <v>10000</v>
      </c>
      <c r="K1403" s="931"/>
      <c r="L1403" s="935">
        <f t="shared" si="65"/>
        <v>9892636</v>
      </c>
    </row>
    <row r="1404" spans="1:12" ht="18" customHeight="1" x14ac:dyDescent="0.15">
      <c r="A1404" s="910"/>
      <c r="B1404" s="913"/>
      <c r="C1404" s="914">
        <v>44984</v>
      </c>
      <c r="D1404" s="1153" t="s">
        <v>2562</v>
      </c>
      <c r="E1404" s="1203"/>
      <c r="F1404" s="916">
        <v>131</v>
      </c>
      <c r="G1404" s="1134" t="s">
        <v>1798</v>
      </c>
      <c r="H1404" s="113"/>
      <c r="I1404" s="752"/>
      <c r="J1404" s="524"/>
      <c r="K1404" s="931">
        <v>90000</v>
      </c>
      <c r="L1404" s="935">
        <f t="shared" si="65"/>
        <v>9982636</v>
      </c>
    </row>
    <row r="1405" spans="1:12" ht="18" customHeight="1" x14ac:dyDescent="0.15">
      <c r="A1405" s="910"/>
      <c r="B1405" s="913"/>
      <c r="C1405" s="914">
        <v>44986</v>
      </c>
      <c r="D1405" s="1153" t="s">
        <v>2562</v>
      </c>
      <c r="E1405" s="1203"/>
      <c r="F1405" s="916">
        <v>131</v>
      </c>
      <c r="G1405" s="1134" t="s">
        <v>2905</v>
      </c>
      <c r="H1405" s="113"/>
      <c r="I1405" s="752"/>
      <c r="J1405" s="524"/>
      <c r="K1405" s="931">
        <v>40000</v>
      </c>
      <c r="L1405" s="935">
        <f t="shared" si="65"/>
        <v>10022636</v>
      </c>
    </row>
    <row r="1406" spans="1:12" ht="18" customHeight="1" x14ac:dyDescent="0.15">
      <c r="A1406" s="910">
        <v>38</v>
      </c>
      <c r="B1406" s="913"/>
      <c r="C1406" s="914">
        <v>44986</v>
      </c>
      <c r="D1406" s="1153" t="s">
        <v>2593</v>
      </c>
      <c r="E1406" s="1203"/>
      <c r="F1406" s="916">
        <v>111</v>
      </c>
      <c r="G1406" s="1134" t="s">
        <v>142</v>
      </c>
      <c r="H1406" s="113" t="s">
        <v>3497</v>
      </c>
      <c r="I1406" s="752"/>
      <c r="J1406" s="524"/>
      <c r="K1406" s="931">
        <v>4600</v>
      </c>
      <c r="L1406" s="935">
        <f t="shared" si="65"/>
        <v>10027236</v>
      </c>
    </row>
    <row r="1407" spans="1:12" ht="18" customHeight="1" x14ac:dyDescent="0.15">
      <c r="A1407" s="910"/>
      <c r="B1407" s="913"/>
      <c r="C1407" s="914">
        <v>44986</v>
      </c>
      <c r="D1407" s="1153" t="s">
        <v>2595</v>
      </c>
      <c r="E1407" s="1203"/>
      <c r="F1407" s="916">
        <v>141</v>
      </c>
      <c r="G1407" s="1134" t="s">
        <v>142</v>
      </c>
      <c r="H1407" s="113" t="s">
        <v>3497</v>
      </c>
      <c r="I1407" s="752"/>
      <c r="J1407" s="524"/>
      <c r="K1407" s="931">
        <v>50000</v>
      </c>
      <c r="L1407" s="935">
        <f t="shared" si="65"/>
        <v>10077236</v>
      </c>
    </row>
    <row r="1408" spans="1:12" ht="18" customHeight="1" x14ac:dyDescent="0.15">
      <c r="A1408" s="910">
        <v>21</v>
      </c>
      <c r="B1408" s="913"/>
      <c r="C1408" s="914">
        <v>44986</v>
      </c>
      <c r="D1408" s="1153" t="s">
        <v>2593</v>
      </c>
      <c r="E1408" s="1203"/>
      <c r="F1408" s="916">
        <v>111</v>
      </c>
      <c r="G1408" s="1134" t="s">
        <v>77</v>
      </c>
      <c r="H1408" s="113" t="s">
        <v>3441</v>
      </c>
      <c r="I1408" s="752"/>
      <c r="J1408" s="524"/>
      <c r="K1408" s="931">
        <v>29600</v>
      </c>
      <c r="L1408" s="935">
        <f t="shared" si="65"/>
        <v>10106836</v>
      </c>
    </row>
    <row r="1409" spans="1:12" ht="18" customHeight="1" x14ac:dyDescent="0.15">
      <c r="A1409" s="910">
        <v>73</v>
      </c>
      <c r="B1409" s="913"/>
      <c r="C1409" s="914">
        <v>44993</v>
      </c>
      <c r="D1409" s="1153" t="s">
        <v>2593</v>
      </c>
      <c r="E1409" s="1203"/>
      <c r="F1409" s="916">
        <v>111</v>
      </c>
      <c r="G1409" s="1134" t="s">
        <v>409</v>
      </c>
      <c r="H1409" s="113" t="s">
        <v>3503</v>
      </c>
      <c r="I1409" s="752"/>
      <c r="J1409" s="524"/>
      <c r="K1409" s="931">
        <v>2200</v>
      </c>
      <c r="L1409" s="935">
        <f t="shared" si="65"/>
        <v>10109036</v>
      </c>
    </row>
    <row r="1410" spans="1:12" ht="18" customHeight="1" x14ac:dyDescent="0.15">
      <c r="A1410" s="910"/>
      <c r="B1410" s="913"/>
      <c r="C1410" s="914">
        <v>44995</v>
      </c>
      <c r="D1410" s="1153" t="s">
        <v>2595</v>
      </c>
      <c r="E1410" s="1203"/>
      <c r="F1410" s="916">
        <v>141</v>
      </c>
      <c r="G1410" s="1134" t="s">
        <v>409</v>
      </c>
      <c r="H1410" s="113" t="s">
        <v>3503</v>
      </c>
      <c r="I1410" s="752"/>
      <c r="J1410" s="524"/>
      <c r="K1410" s="931">
        <v>10000</v>
      </c>
      <c r="L1410" s="935">
        <f t="shared" si="65"/>
        <v>10119036</v>
      </c>
    </row>
    <row r="1411" spans="1:12" ht="18" customHeight="1" x14ac:dyDescent="0.15">
      <c r="A1411" s="910"/>
      <c r="B1411" s="913"/>
      <c r="C1411" s="914">
        <v>44995</v>
      </c>
      <c r="D1411" s="1206" t="s">
        <v>2706</v>
      </c>
      <c r="E1411" s="1203"/>
      <c r="F1411" s="916">
        <v>241</v>
      </c>
      <c r="G1411" s="1134" t="s">
        <v>4</v>
      </c>
      <c r="H1411" s="113" t="s">
        <v>3495</v>
      </c>
      <c r="I1411" s="752"/>
      <c r="J1411" s="524">
        <v>130000</v>
      </c>
      <c r="K1411" s="931"/>
      <c r="L1411" s="935">
        <f t="shared" si="65"/>
        <v>9989036</v>
      </c>
    </row>
    <row r="1412" spans="1:12" ht="18" customHeight="1" x14ac:dyDescent="0.15">
      <c r="A1412" s="910"/>
      <c r="B1412" s="913"/>
      <c r="C1412" s="927"/>
      <c r="D1412" s="1153"/>
      <c r="E1412" s="1203"/>
      <c r="F1412" s="916"/>
      <c r="G1412" s="1134"/>
      <c r="H1412" s="113"/>
      <c r="I1412" s="752"/>
      <c r="J1412" s="524"/>
      <c r="K1412" s="931"/>
      <c r="L1412" s="935" t="str">
        <f t="shared" si="65"/>
        <v/>
      </c>
    </row>
    <row r="1413" spans="1:12" ht="18" customHeight="1" x14ac:dyDescent="0.15">
      <c r="A1413" s="910"/>
      <c r="B1413" s="913"/>
      <c r="C1413" s="927"/>
      <c r="D1413" s="1153"/>
      <c r="E1413" s="1203"/>
      <c r="F1413" s="916"/>
      <c r="G1413" s="1134"/>
      <c r="H1413" s="113"/>
      <c r="I1413" s="752"/>
      <c r="J1413" s="524"/>
      <c r="K1413" s="931"/>
      <c r="L1413" s="935" t="str">
        <f t="shared" si="65"/>
        <v/>
      </c>
    </row>
    <row r="1414" spans="1:12" ht="18" customHeight="1" x14ac:dyDescent="0.15">
      <c r="A1414" s="910"/>
      <c r="B1414" s="913"/>
      <c r="C1414" s="927"/>
      <c r="D1414" s="1153"/>
      <c r="E1414" s="1203"/>
      <c r="F1414" s="916"/>
      <c r="G1414" s="1134"/>
      <c r="H1414" s="113"/>
      <c r="I1414" s="752"/>
      <c r="J1414" s="524"/>
      <c r="K1414" s="931"/>
      <c r="L1414" s="935" t="str">
        <f t="shared" si="65"/>
        <v/>
      </c>
    </row>
    <row r="1415" spans="1:12" ht="18" customHeight="1" x14ac:dyDescent="0.15">
      <c r="A1415" s="910"/>
      <c r="B1415" s="913"/>
      <c r="C1415" s="927"/>
      <c r="D1415" s="1153"/>
      <c r="E1415" s="1203"/>
      <c r="F1415" s="916"/>
      <c r="G1415" s="1134"/>
      <c r="H1415" s="113"/>
      <c r="I1415" s="752"/>
      <c r="J1415" s="524"/>
      <c r="K1415" s="931"/>
      <c r="L1415" s="935" t="str">
        <f t="shared" si="65"/>
        <v/>
      </c>
    </row>
    <row r="1416" spans="1:12" ht="18" customHeight="1" x14ac:dyDescent="0.15">
      <c r="A1416" s="910"/>
      <c r="B1416" s="913"/>
      <c r="C1416" s="927"/>
      <c r="D1416" s="1153"/>
      <c r="E1416" s="1203"/>
      <c r="F1416" s="916"/>
      <c r="G1416" s="1134"/>
      <c r="H1416" s="113"/>
      <c r="I1416" s="752"/>
      <c r="J1416" s="524"/>
      <c r="K1416" s="931"/>
      <c r="L1416" s="935" t="str">
        <f t="shared" si="65"/>
        <v/>
      </c>
    </row>
    <row r="1417" spans="1:12" ht="18" customHeight="1" x14ac:dyDescent="0.15">
      <c r="A1417" s="910"/>
      <c r="B1417" s="913"/>
      <c r="C1417" s="927"/>
      <c r="D1417" s="1153"/>
      <c r="E1417" s="1203"/>
      <c r="F1417" s="916"/>
      <c r="G1417" s="1134"/>
      <c r="H1417" s="113"/>
      <c r="I1417" s="752"/>
      <c r="J1417" s="524"/>
      <c r="K1417" s="931"/>
      <c r="L1417" s="935" t="str">
        <f t="shared" si="65"/>
        <v/>
      </c>
    </row>
    <row r="1418" spans="1:12" ht="18" customHeight="1" x14ac:dyDescent="0.15">
      <c r="A1418" s="910"/>
      <c r="B1418" s="913"/>
      <c r="C1418" s="927"/>
      <c r="D1418" s="1153"/>
      <c r="E1418" s="1203"/>
      <c r="F1418" s="916"/>
      <c r="G1418" s="1134"/>
      <c r="H1418" s="113"/>
      <c r="I1418" s="752"/>
      <c r="J1418" s="524"/>
      <c r="K1418" s="931"/>
      <c r="L1418" s="935" t="str">
        <f t="shared" si="65"/>
        <v/>
      </c>
    </row>
    <row r="1419" spans="1:12" ht="18" customHeight="1" x14ac:dyDescent="0.15">
      <c r="A1419" s="910"/>
      <c r="B1419" s="913"/>
      <c r="C1419" s="927"/>
      <c r="D1419" s="1153"/>
      <c r="E1419" s="1203"/>
      <c r="F1419" s="916"/>
      <c r="G1419" s="1134"/>
      <c r="H1419" s="113"/>
      <c r="I1419" s="752"/>
      <c r="J1419" s="524"/>
      <c r="K1419" s="931"/>
      <c r="L1419" s="935" t="str">
        <f t="shared" si="65"/>
        <v/>
      </c>
    </row>
    <row r="1420" spans="1:12" ht="18" customHeight="1" x14ac:dyDescent="0.15">
      <c r="A1420" s="910"/>
      <c r="B1420" s="913"/>
      <c r="C1420" s="927"/>
      <c r="D1420" s="1153"/>
      <c r="E1420" s="1203"/>
      <c r="F1420" s="916"/>
      <c r="G1420" s="1134"/>
      <c r="H1420" s="113"/>
      <c r="I1420" s="752"/>
      <c r="J1420" s="524"/>
      <c r="K1420" s="931"/>
      <c r="L1420" s="935" t="str">
        <f t="shared" si="65"/>
        <v/>
      </c>
    </row>
    <row r="1421" spans="1:12" ht="18" customHeight="1" x14ac:dyDescent="0.15">
      <c r="A1421" s="910"/>
      <c r="B1421" s="913"/>
      <c r="C1421" s="927"/>
      <c r="D1421" s="1153"/>
      <c r="E1421" s="1203"/>
      <c r="F1421" s="916"/>
      <c r="G1421" s="1134"/>
      <c r="H1421" s="113"/>
      <c r="I1421" s="752"/>
      <c r="J1421" s="524"/>
      <c r="K1421" s="931"/>
      <c r="L1421" s="935" t="str">
        <f t="shared" si="65"/>
        <v/>
      </c>
    </row>
    <row r="1422" spans="1:12" ht="18" customHeight="1" x14ac:dyDescent="0.15">
      <c r="A1422" s="910"/>
      <c r="B1422" s="913"/>
      <c r="C1422" s="927"/>
      <c r="D1422" s="1153"/>
      <c r="E1422" s="1203"/>
      <c r="F1422" s="916"/>
      <c r="G1422" s="1134"/>
      <c r="H1422" s="113"/>
      <c r="I1422" s="752"/>
      <c r="J1422" s="524"/>
      <c r="K1422" s="931"/>
      <c r="L1422" s="935" t="str">
        <f t="shared" si="65"/>
        <v/>
      </c>
    </row>
    <row r="1423" spans="1:12" ht="18" customHeight="1" x14ac:dyDescent="0.15">
      <c r="A1423" s="910"/>
      <c r="B1423" s="913"/>
      <c r="C1423" s="927"/>
      <c r="D1423" s="1153"/>
      <c r="E1423" s="1203"/>
      <c r="F1423" s="916"/>
      <c r="G1423" s="1134"/>
      <c r="H1423" s="113"/>
      <c r="I1423" s="752"/>
      <c r="J1423" s="524"/>
      <c r="K1423" s="931"/>
      <c r="L1423" s="935" t="str">
        <f t="shared" si="65"/>
        <v/>
      </c>
    </row>
    <row r="1424" spans="1:12" ht="18" customHeight="1" x14ac:dyDescent="0.15">
      <c r="A1424" s="910"/>
      <c r="B1424" s="913"/>
      <c r="C1424" s="927"/>
      <c r="D1424" s="1153"/>
      <c r="E1424" s="1203"/>
      <c r="F1424" s="916"/>
      <c r="G1424" s="1134"/>
      <c r="H1424" s="113"/>
      <c r="I1424" s="752"/>
      <c r="J1424" s="524"/>
      <c r="K1424" s="931"/>
      <c r="L1424" s="935" t="str">
        <f t="shared" si="65"/>
        <v/>
      </c>
    </row>
    <row r="1425" spans="1:12" ht="18" customHeight="1" x14ac:dyDescent="0.15">
      <c r="A1425" s="910"/>
      <c r="B1425" s="913"/>
      <c r="C1425" s="927"/>
      <c r="D1425" s="1153"/>
      <c r="E1425" s="1204"/>
      <c r="F1425" s="916"/>
      <c r="G1425" s="1134"/>
      <c r="H1425" s="113"/>
      <c r="I1425" s="752"/>
      <c r="J1425" s="524"/>
      <c r="K1425" s="931"/>
      <c r="L1425" s="935" t="str">
        <f t="shared" si="65"/>
        <v/>
      </c>
    </row>
    <row r="1426" spans="1:12" ht="18" customHeight="1" x14ac:dyDescent="0.15">
      <c r="A1426" s="910"/>
      <c r="B1426" s="913"/>
      <c r="C1426" s="927"/>
      <c r="D1426" s="37"/>
      <c r="E1426" s="1203"/>
      <c r="F1426" s="916"/>
      <c r="G1426" s="1134"/>
      <c r="H1426" s="113"/>
      <c r="I1426" s="752"/>
      <c r="J1426" s="524"/>
      <c r="K1426" s="931"/>
      <c r="L1426" s="935" t="str">
        <f t="shared" si="65"/>
        <v/>
      </c>
    </row>
    <row r="1427" spans="1:12" ht="18" customHeight="1" x14ac:dyDescent="0.15">
      <c r="A1427" s="910"/>
      <c r="B1427" s="913"/>
      <c r="C1427" s="927"/>
      <c r="D1427" s="1153"/>
      <c r="E1427" s="1203"/>
      <c r="F1427" s="916"/>
      <c r="G1427" s="1134"/>
      <c r="H1427" s="113"/>
      <c r="I1427" s="752"/>
      <c r="J1427" s="524"/>
      <c r="K1427" s="931"/>
      <c r="L1427" s="935" t="str">
        <f t="shared" si="65"/>
        <v/>
      </c>
    </row>
    <row r="1428" spans="1:12" ht="18" customHeight="1" x14ac:dyDescent="0.15">
      <c r="A1428" s="910"/>
      <c r="B1428" s="913"/>
      <c r="C1428" s="927"/>
      <c r="D1428" s="1153"/>
      <c r="E1428" s="1203"/>
      <c r="F1428" s="916"/>
      <c r="G1428" s="1134"/>
      <c r="H1428" s="113"/>
      <c r="I1428" s="752"/>
      <c r="J1428" s="524"/>
      <c r="K1428" s="931"/>
      <c r="L1428" s="935" t="str">
        <f t="shared" si="65"/>
        <v/>
      </c>
    </row>
    <row r="1429" spans="1:12" ht="18" customHeight="1" x14ac:dyDescent="0.15">
      <c r="A1429" s="910"/>
      <c r="B1429" s="913"/>
      <c r="C1429" s="927"/>
      <c r="D1429" s="1153"/>
      <c r="E1429" s="1203"/>
      <c r="F1429" s="916"/>
      <c r="G1429" s="1134"/>
      <c r="H1429" s="113"/>
      <c r="I1429" s="752"/>
      <c r="J1429" s="524"/>
      <c r="K1429" s="931"/>
      <c r="L1429" s="935" t="str">
        <f t="shared" si="65"/>
        <v/>
      </c>
    </row>
    <row r="1430" spans="1:12" ht="18" customHeight="1" x14ac:dyDescent="0.15">
      <c r="A1430" s="910"/>
      <c r="B1430" s="913"/>
      <c r="C1430" s="927"/>
      <c r="D1430" s="1153"/>
      <c r="E1430" s="1203"/>
      <c r="F1430" s="916"/>
      <c r="G1430" s="1134"/>
      <c r="H1430" s="113"/>
      <c r="I1430" s="752"/>
      <c r="J1430" s="524"/>
      <c r="K1430" s="931"/>
      <c r="L1430" s="935" t="str">
        <f t="shared" si="65"/>
        <v/>
      </c>
    </row>
    <row r="1431" spans="1:12" ht="18" customHeight="1" x14ac:dyDescent="0.15">
      <c r="A1431" s="910"/>
      <c r="B1431" s="913"/>
      <c r="C1431" s="927"/>
      <c r="D1431" s="1205"/>
      <c r="E1431" s="1203"/>
      <c r="F1431" s="916"/>
      <c r="G1431" s="1134"/>
      <c r="H1431" s="113"/>
      <c r="I1431" s="752"/>
      <c r="J1431" s="524"/>
      <c r="K1431" s="931"/>
      <c r="L1431" s="935" t="str">
        <f t="shared" si="65"/>
        <v/>
      </c>
    </row>
    <row r="1432" spans="1:12" ht="18" customHeight="1" x14ac:dyDescent="0.15">
      <c r="A1432" s="910"/>
      <c r="B1432" s="913"/>
      <c r="C1432" s="927"/>
      <c r="D1432" s="1153"/>
      <c r="E1432" s="1203"/>
      <c r="F1432" s="916"/>
      <c r="G1432" s="1134"/>
      <c r="H1432" s="113"/>
      <c r="I1432" s="752"/>
      <c r="J1432" s="524"/>
      <c r="K1432" s="931"/>
      <c r="L1432" s="935" t="str">
        <f t="shared" si="65"/>
        <v/>
      </c>
    </row>
    <row r="1433" spans="1:12" ht="18" customHeight="1" x14ac:dyDescent="0.15">
      <c r="A1433" s="910"/>
      <c r="B1433" s="913"/>
      <c r="C1433" s="927"/>
      <c r="D1433" s="1153"/>
      <c r="E1433" s="1203"/>
      <c r="F1433" s="916"/>
      <c r="G1433" s="1134"/>
      <c r="H1433" s="113"/>
      <c r="I1433" s="752"/>
      <c r="J1433" s="524"/>
      <c r="K1433" s="931"/>
      <c r="L1433" s="935" t="str">
        <f t="shared" si="65"/>
        <v/>
      </c>
    </row>
    <row r="1434" spans="1:12" ht="18" customHeight="1" x14ac:dyDescent="0.15">
      <c r="A1434" s="910"/>
      <c r="B1434" s="913"/>
      <c r="C1434" s="927"/>
      <c r="D1434" s="1153"/>
      <c r="E1434" s="1203"/>
      <c r="F1434" s="916"/>
      <c r="G1434" s="1134"/>
      <c r="H1434" s="113"/>
      <c r="I1434" s="752"/>
      <c r="J1434" s="524"/>
      <c r="K1434" s="931"/>
      <c r="L1434" s="935" t="str">
        <f t="shared" si="65"/>
        <v/>
      </c>
    </row>
    <row r="1435" spans="1:12" ht="18" customHeight="1" x14ac:dyDescent="0.15">
      <c r="A1435" s="910"/>
      <c r="B1435" s="913"/>
      <c r="C1435" s="927"/>
      <c r="D1435" s="1153"/>
      <c r="E1435" s="1203"/>
      <c r="F1435" s="916"/>
      <c r="G1435" s="1134"/>
      <c r="H1435" s="113"/>
      <c r="I1435" s="752"/>
      <c r="J1435" s="524"/>
      <c r="K1435" s="931"/>
      <c r="L1435" s="935" t="str">
        <f t="shared" si="65"/>
        <v/>
      </c>
    </row>
    <row r="1436" spans="1:12" ht="18" customHeight="1" x14ac:dyDescent="0.15">
      <c r="A1436" s="910"/>
      <c r="B1436" s="913"/>
      <c r="C1436" s="927"/>
      <c r="D1436" s="1160"/>
      <c r="F1436" s="916"/>
      <c r="G1436" s="1134"/>
      <c r="H1436" s="113"/>
      <c r="I1436" s="752"/>
      <c r="J1436" s="524"/>
      <c r="K1436" s="931"/>
      <c r="L1436" s="935" t="str">
        <f t="shared" si="65"/>
        <v/>
      </c>
    </row>
    <row r="1437" spans="1:12" ht="18" customHeight="1" x14ac:dyDescent="0.15">
      <c r="A1437" s="910"/>
      <c r="B1437" s="913"/>
      <c r="C1437" s="927"/>
      <c r="D1437" s="1160"/>
      <c r="F1437" s="916"/>
      <c r="G1437" s="1134"/>
      <c r="H1437" s="113"/>
      <c r="I1437" s="752"/>
      <c r="J1437" s="524"/>
      <c r="K1437" s="931"/>
      <c r="L1437" s="935" t="str">
        <f t="shared" si="65"/>
        <v/>
      </c>
    </row>
    <row r="1438" spans="1:12" ht="18" customHeight="1" x14ac:dyDescent="0.15">
      <c r="A1438" s="910"/>
      <c r="B1438" s="913"/>
      <c r="C1438" s="927"/>
      <c r="D1438" s="1160"/>
      <c r="F1438" s="916"/>
      <c r="G1438" s="1134"/>
      <c r="H1438" s="113"/>
      <c r="I1438" s="752"/>
      <c r="J1438" s="524"/>
      <c r="K1438" s="931"/>
      <c r="L1438" s="935" t="str">
        <f t="shared" si="65"/>
        <v/>
      </c>
    </row>
    <row r="1439" spans="1:12" ht="18" customHeight="1" x14ac:dyDescent="0.15">
      <c r="A1439" s="910"/>
      <c r="B1439" s="913"/>
      <c r="C1439" s="927"/>
      <c r="D1439" s="1160"/>
      <c r="F1439" s="916"/>
      <c r="G1439" s="1134"/>
      <c r="H1439" s="113"/>
      <c r="I1439" s="752"/>
      <c r="J1439" s="524"/>
      <c r="K1439" s="931"/>
      <c r="L1439" s="935" t="str">
        <f t="shared" si="65"/>
        <v/>
      </c>
    </row>
    <row r="1440" spans="1:12" ht="18" customHeight="1" x14ac:dyDescent="0.15">
      <c r="A1440" s="910"/>
      <c r="B1440" s="913"/>
      <c r="C1440" s="927"/>
      <c r="D1440" s="1160"/>
      <c r="F1440" s="916"/>
      <c r="G1440" s="1134"/>
      <c r="H1440" s="113"/>
      <c r="I1440" s="752"/>
      <c r="J1440" s="524"/>
      <c r="K1440" s="931"/>
      <c r="L1440" s="935" t="str">
        <f t="shared" si="65"/>
        <v/>
      </c>
    </row>
    <row r="1441" spans="1:12" ht="18" customHeight="1" x14ac:dyDescent="0.15">
      <c r="A1441" s="910"/>
      <c r="B1441" s="913"/>
      <c r="C1441" s="927"/>
      <c r="D1441" s="1160"/>
      <c r="F1441" s="916"/>
      <c r="G1441" s="1134"/>
      <c r="H1441" s="113"/>
      <c r="I1441" s="752"/>
      <c r="J1441" s="524"/>
      <c r="K1441" s="931"/>
      <c r="L1441" s="935" t="str">
        <f t="shared" si="65"/>
        <v/>
      </c>
    </row>
    <row r="1442" spans="1:12" ht="18" customHeight="1" x14ac:dyDescent="0.15">
      <c r="A1442" s="910"/>
      <c r="B1442" s="913"/>
      <c r="C1442" s="927"/>
      <c r="D1442" s="1160"/>
      <c r="F1442" s="916"/>
      <c r="G1442" s="1134"/>
      <c r="H1442" s="113"/>
      <c r="I1442" s="752"/>
      <c r="J1442" s="524"/>
      <c r="K1442" s="931"/>
      <c r="L1442" s="935" t="str">
        <f t="shared" si="65"/>
        <v/>
      </c>
    </row>
    <row r="1443" spans="1:12" ht="18" customHeight="1" x14ac:dyDescent="0.15">
      <c r="A1443" s="910"/>
      <c r="B1443" s="913"/>
      <c r="C1443" s="927"/>
      <c r="D1443" s="1160"/>
      <c r="F1443" s="916"/>
      <c r="G1443" s="1134"/>
      <c r="H1443" s="113"/>
      <c r="I1443" s="752"/>
      <c r="J1443" s="524"/>
      <c r="K1443" s="931"/>
      <c r="L1443" s="935" t="str">
        <f t="shared" si="65"/>
        <v/>
      </c>
    </row>
    <row r="1444" spans="1:12" ht="18" customHeight="1" x14ac:dyDescent="0.15">
      <c r="A1444" s="910"/>
      <c r="B1444" s="913"/>
      <c r="C1444" s="927"/>
      <c r="D1444" s="1160"/>
      <c r="F1444" s="916"/>
      <c r="G1444" s="1134"/>
      <c r="H1444" s="113"/>
      <c r="I1444" s="752"/>
      <c r="J1444" s="524"/>
      <c r="K1444" s="931"/>
      <c r="L1444" s="935" t="str">
        <f t="shared" si="65"/>
        <v/>
      </c>
    </row>
    <row r="1445" spans="1:12" ht="18" customHeight="1" x14ac:dyDescent="0.15">
      <c r="A1445" s="910"/>
      <c r="B1445" s="913"/>
      <c r="C1445" s="927"/>
      <c r="D1445" s="1160"/>
      <c r="F1445" s="916"/>
      <c r="G1445" s="1134"/>
      <c r="H1445" s="113"/>
      <c r="I1445" s="752"/>
      <c r="J1445" s="524"/>
      <c r="K1445" s="931"/>
      <c r="L1445" s="935" t="str">
        <f t="shared" si="65"/>
        <v/>
      </c>
    </row>
    <row r="1446" spans="1:12" ht="18" customHeight="1" x14ac:dyDescent="0.15">
      <c r="A1446" s="910"/>
      <c r="B1446" s="913"/>
      <c r="C1446" s="927"/>
      <c r="D1446" s="1160"/>
      <c r="F1446" s="916"/>
      <c r="G1446" s="1134"/>
      <c r="H1446" s="113"/>
      <c r="I1446" s="752"/>
      <c r="J1446" s="524"/>
      <c r="K1446" s="931"/>
      <c r="L1446" s="935" t="str">
        <f t="shared" si="65"/>
        <v/>
      </c>
    </row>
    <row r="1447" spans="1:12" ht="18" customHeight="1" x14ac:dyDescent="0.15">
      <c r="A1447" s="910"/>
      <c r="B1447" s="913"/>
      <c r="C1447" s="927"/>
      <c r="D1447" s="1160"/>
      <c r="F1447" s="916"/>
      <c r="G1447" s="1134"/>
      <c r="H1447" s="113"/>
      <c r="I1447" s="752"/>
      <c r="J1447" s="524"/>
      <c r="K1447" s="931"/>
      <c r="L1447" s="935" t="str">
        <f t="shared" si="65"/>
        <v/>
      </c>
    </row>
    <row r="1448" spans="1:12" ht="18" customHeight="1" x14ac:dyDescent="0.15">
      <c r="A1448" s="910"/>
      <c r="B1448" s="913"/>
      <c r="C1448" s="927"/>
      <c r="D1448" s="1160"/>
      <c r="F1448" s="916"/>
      <c r="G1448" s="1134"/>
      <c r="H1448" s="113"/>
      <c r="I1448" s="752"/>
      <c r="J1448" s="524"/>
      <c r="K1448" s="931"/>
      <c r="L1448" s="935" t="str">
        <f t="shared" si="65"/>
        <v/>
      </c>
    </row>
    <row r="1449" spans="1:12" ht="18" customHeight="1" x14ac:dyDescent="0.15">
      <c r="A1449" s="910"/>
      <c r="B1449" s="913"/>
      <c r="C1449" s="927"/>
      <c r="D1449" s="1160"/>
      <c r="F1449" s="916"/>
      <c r="G1449" s="1134"/>
      <c r="H1449" s="113"/>
      <c r="I1449" s="752"/>
      <c r="J1449" s="524"/>
      <c r="K1449" s="931"/>
      <c r="L1449" s="935" t="str">
        <f t="shared" si="65"/>
        <v/>
      </c>
    </row>
    <row r="1450" spans="1:12" ht="18" customHeight="1" x14ac:dyDescent="0.15">
      <c r="A1450" s="910"/>
      <c r="B1450" s="913"/>
      <c r="C1450" s="927"/>
      <c r="D1450" s="1160"/>
      <c r="F1450" s="916"/>
      <c r="G1450" s="1134"/>
      <c r="H1450" s="113"/>
      <c r="I1450" s="752"/>
      <c r="J1450" s="524"/>
      <c r="K1450" s="931"/>
      <c r="L1450" s="935" t="str">
        <f t="shared" si="65"/>
        <v/>
      </c>
    </row>
    <row r="1451" spans="1:12" ht="18" customHeight="1" x14ac:dyDescent="0.15">
      <c r="A1451" s="910"/>
      <c r="B1451" s="913"/>
      <c r="C1451" s="927"/>
      <c r="D1451" s="1160"/>
      <c r="F1451" s="916"/>
      <c r="G1451" s="1134"/>
      <c r="H1451" s="113"/>
      <c r="I1451" s="752"/>
      <c r="J1451" s="524"/>
      <c r="K1451" s="931"/>
      <c r="L1451" s="935" t="str">
        <f t="shared" si="65"/>
        <v/>
      </c>
    </row>
    <row r="1452" spans="1:12" ht="18" customHeight="1" x14ac:dyDescent="0.15">
      <c r="A1452" s="910"/>
      <c r="B1452" s="913"/>
      <c r="C1452" s="927"/>
      <c r="D1452" s="1160"/>
      <c r="F1452" s="916"/>
      <c r="G1452" s="1134"/>
      <c r="H1452" s="113"/>
      <c r="I1452" s="752"/>
      <c r="J1452" s="524"/>
      <c r="K1452" s="931"/>
      <c r="L1452" s="935" t="str">
        <f t="shared" si="65"/>
        <v/>
      </c>
    </row>
    <row r="1453" spans="1:12" x14ac:dyDescent="0.15">
      <c r="A1453" s="910"/>
      <c r="B1453" s="913"/>
      <c r="C1453" s="927"/>
      <c r="D1453" s="1160"/>
      <c r="F1453" s="916"/>
      <c r="G1453" s="1134"/>
      <c r="H1453" s="113"/>
      <c r="I1453" s="752"/>
      <c r="J1453" s="524"/>
      <c r="K1453" s="931"/>
      <c r="L1453" s="935" t="str">
        <f t="shared" si="65"/>
        <v/>
      </c>
    </row>
    <row r="1454" spans="1:12" x14ac:dyDescent="0.15">
      <c r="A1454" s="910"/>
      <c r="B1454" s="913"/>
      <c r="C1454" s="927"/>
      <c r="D1454" s="1160"/>
      <c r="F1454" s="916"/>
      <c r="G1454" s="1134"/>
      <c r="H1454" s="113"/>
      <c r="I1454" s="752"/>
      <c r="J1454" s="524"/>
      <c r="K1454" s="931"/>
      <c r="L1454" s="935" t="str">
        <f t="shared" si="65"/>
        <v/>
      </c>
    </row>
    <row r="1455" spans="1:12" x14ac:dyDescent="0.15">
      <c r="A1455" s="910"/>
      <c r="B1455" s="913"/>
      <c r="C1455" s="927"/>
      <c r="D1455" s="1160"/>
      <c r="F1455" s="916"/>
      <c r="G1455" s="1134"/>
      <c r="H1455" s="113"/>
      <c r="I1455" s="752"/>
      <c r="J1455" s="524"/>
      <c r="K1455" s="931"/>
      <c r="L1455" s="935" t="str">
        <f t="shared" si="65"/>
        <v/>
      </c>
    </row>
    <row r="1456" spans="1:12" x14ac:dyDescent="0.15">
      <c r="A1456" s="910"/>
      <c r="B1456" s="913"/>
      <c r="C1456" s="927"/>
      <c r="D1456" s="1160"/>
      <c r="F1456" s="916"/>
      <c r="G1456" s="1134"/>
      <c r="H1456" s="113"/>
      <c r="I1456" s="752"/>
      <c r="J1456" s="524"/>
      <c r="K1456" s="931"/>
      <c r="L1456" s="935" t="str">
        <f t="shared" si="65"/>
        <v/>
      </c>
    </row>
    <row r="1457" spans="1:12" x14ac:dyDescent="0.15">
      <c r="A1457" s="910"/>
      <c r="B1457" s="913"/>
      <c r="C1457" s="927"/>
      <c r="D1457" s="1160"/>
      <c r="F1457" s="916"/>
      <c r="G1457" s="1134"/>
      <c r="H1457" s="113"/>
      <c r="I1457" s="752"/>
      <c r="J1457" s="524"/>
      <c r="K1457" s="931"/>
      <c r="L1457" s="935" t="str">
        <f t="shared" si="65"/>
        <v/>
      </c>
    </row>
    <row r="1458" spans="1:12" x14ac:dyDescent="0.15">
      <c r="A1458" s="910"/>
      <c r="B1458" s="913"/>
      <c r="C1458" s="927"/>
      <c r="D1458" s="1160"/>
      <c r="F1458" s="916"/>
      <c r="G1458" s="1134"/>
      <c r="H1458" s="113"/>
      <c r="I1458" s="752"/>
      <c r="J1458" s="524"/>
      <c r="K1458" s="931"/>
      <c r="L1458" s="935" t="str">
        <f t="shared" si="65"/>
        <v/>
      </c>
    </row>
    <row r="1459" spans="1:12" x14ac:dyDescent="0.15">
      <c r="A1459" s="910"/>
      <c r="B1459" s="913"/>
      <c r="C1459" s="927"/>
      <c r="D1459" s="1160"/>
      <c r="F1459" s="916"/>
      <c r="G1459" s="1134"/>
      <c r="H1459" s="113"/>
      <c r="I1459" s="752"/>
      <c r="J1459" s="524"/>
      <c r="K1459" s="931"/>
      <c r="L1459" s="935" t="str">
        <f t="shared" si="65"/>
        <v/>
      </c>
    </row>
    <row r="1460" spans="1:12" x14ac:dyDescent="0.15">
      <c r="A1460" s="910"/>
      <c r="B1460" s="913"/>
      <c r="C1460" s="927"/>
      <c r="D1460" s="1160"/>
      <c r="F1460" s="916"/>
      <c r="G1460" s="1134"/>
      <c r="H1460" s="113"/>
      <c r="I1460" s="752"/>
      <c r="J1460" s="524"/>
      <c r="K1460" s="931"/>
      <c r="L1460" s="935" t="str">
        <f t="shared" si="65"/>
        <v/>
      </c>
    </row>
    <row r="1461" spans="1:12" x14ac:dyDescent="0.15">
      <c r="A1461" s="910"/>
      <c r="B1461" s="913"/>
      <c r="C1461" s="927"/>
      <c r="D1461" s="1160"/>
      <c r="F1461" s="916"/>
      <c r="G1461" s="1134"/>
      <c r="H1461" s="113"/>
      <c r="I1461" s="752"/>
      <c r="J1461" s="524"/>
      <c r="K1461" s="931"/>
      <c r="L1461" s="935" t="str">
        <f t="shared" si="65"/>
        <v/>
      </c>
    </row>
    <row r="1462" spans="1:12" x14ac:dyDescent="0.15">
      <c r="A1462" s="910"/>
      <c r="B1462" s="913"/>
      <c r="C1462" s="927"/>
      <c r="D1462" s="1160"/>
      <c r="F1462" s="916"/>
      <c r="G1462" s="1134"/>
      <c r="H1462" s="113"/>
      <c r="I1462" s="752"/>
      <c r="J1462" s="524"/>
      <c r="K1462" s="931"/>
      <c r="L1462" s="935" t="str">
        <f t="shared" ref="L1462:L1525" si="66">IF(C1462="","",L1461+K1462-J1462)</f>
        <v/>
      </c>
    </row>
    <row r="1463" spans="1:12" x14ac:dyDescent="0.15">
      <c r="A1463" s="910"/>
      <c r="B1463" s="913"/>
      <c r="C1463" s="927"/>
      <c r="D1463" s="1160"/>
      <c r="F1463" s="916"/>
      <c r="G1463" s="1134"/>
      <c r="H1463" s="113"/>
      <c r="I1463" s="752"/>
      <c r="J1463" s="524"/>
      <c r="K1463" s="931"/>
      <c r="L1463" s="935" t="str">
        <f t="shared" si="66"/>
        <v/>
      </c>
    </row>
    <row r="1464" spans="1:12" x14ac:dyDescent="0.15">
      <c r="A1464" s="910"/>
      <c r="B1464" s="913"/>
      <c r="C1464" s="927"/>
      <c r="D1464" s="1160"/>
      <c r="F1464" s="916"/>
      <c r="G1464" s="1134"/>
      <c r="H1464" s="113"/>
      <c r="I1464" s="752"/>
      <c r="J1464" s="524"/>
      <c r="K1464" s="931"/>
      <c r="L1464" s="935" t="str">
        <f t="shared" si="66"/>
        <v/>
      </c>
    </row>
    <row r="1465" spans="1:12" x14ac:dyDescent="0.15">
      <c r="A1465" s="910"/>
      <c r="B1465" s="913"/>
      <c r="C1465" s="927"/>
      <c r="D1465" s="1160"/>
      <c r="F1465" s="916"/>
      <c r="G1465" s="1134"/>
      <c r="H1465" s="113"/>
      <c r="I1465" s="752"/>
      <c r="J1465" s="524"/>
      <c r="K1465" s="931"/>
      <c r="L1465" s="935" t="str">
        <f t="shared" si="66"/>
        <v/>
      </c>
    </row>
    <row r="1466" spans="1:12" x14ac:dyDescent="0.15">
      <c r="A1466" s="910"/>
      <c r="B1466" s="913"/>
      <c r="C1466" s="927"/>
      <c r="D1466" s="1160"/>
      <c r="F1466" s="916"/>
      <c r="G1466" s="1134"/>
      <c r="H1466" s="113"/>
      <c r="I1466" s="752"/>
      <c r="J1466" s="524"/>
      <c r="K1466" s="931"/>
      <c r="L1466" s="935" t="str">
        <f t="shared" si="66"/>
        <v/>
      </c>
    </row>
    <row r="1467" spans="1:12" x14ac:dyDescent="0.15">
      <c r="A1467" s="910"/>
      <c r="B1467" s="913"/>
      <c r="C1467" s="927"/>
      <c r="D1467" s="1160"/>
      <c r="F1467" s="916"/>
      <c r="G1467" s="1134"/>
      <c r="H1467" s="113"/>
      <c r="I1467" s="752"/>
      <c r="J1467" s="524"/>
      <c r="K1467" s="931"/>
      <c r="L1467" s="935" t="str">
        <f t="shared" si="66"/>
        <v/>
      </c>
    </row>
    <row r="1468" spans="1:12" x14ac:dyDescent="0.15">
      <c r="A1468" s="910"/>
      <c r="B1468" s="913"/>
      <c r="C1468" s="927"/>
      <c r="D1468" s="1160"/>
      <c r="F1468" s="916"/>
      <c r="G1468" s="1134"/>
      <c r="H1468" s="113"/>
      <c r="I1468" s="752"/>
      <c r="J1468" s="524"/>
      <c r="K1468" s="931"/>
      <c r="L1468" s="935" t="str">
        <f t="shared" si="66"/>
        <v/>
      </c>
    </row>
    <row r="1469" spans="1:12" x14ac:dyDescent="0.15">
      <c r="A1469" s="910"/>
      <c r="B1469" s="913"/>
      <c r="C1469" s="927"/>
      <c r="D1469" s="1160"/>
      <c r="F1469" s="916"/>
      <c r="G1469" s="1134"/>
      <c r="H1469" s="113"/>
      <c r="I1469" s="752"/>
      <c r="J1469" s="524"/>
      <c r="K1469" s="931"/>
      <c r="L1469" s="935" t="str">
        <f t="shared" si="66"/>
        <v/>
      </c>
    </row>
    <row r="1470" spans="1:12" x14ac:dyDescent="0.15">
      <c r="A1470" s="910"/>
      <c r="B1470" s="913"/>
      <c r="C1470" s="927"/>
      <c r="D1470" s="1160"/>
      <c r="F1470" s="916"/>
      <c r="G1470" s="1134"/>
      <c r="H1470" s="113"/>
      <c r="I1470" s="752"/>
      <c r="J1470" s="524"/>
      <c r="K1470" s="931"/>
      <c r="L1470" s="935" t="str">
        <f t="shared" si="66"/>
        <v/>
      </c>
    </row>
    <row r="1471" spans="1:12" x14ac:dyDescent="0.15">
      <c r="A1471" s="910"/>
      <c r="B1471" s="913"/>
      <c r="C1471" s="927"/>
      <c r="D1471" s="1160"/>
      <c r="F1471" s="916"/>
      <c r="G1471" s="1134"/>
      <c r="H1471" s="113"/>
      <c r="I1471" s="752"/>
      <c r="J1471" s="524"/>
      <c r="K1471" s="931"/>
      <c r="L1471" s="935" t="str">
        <f t="shared" si="66"/>
        <v/>
      </c>
    </row>
    <row r="1472" spans="1:12" x14ac:dyDescent="0.15">
      <c r="A1472" s="910"/>
      <c r="B1472" s="913"/>
      <c r="C1472" s="927"/>
      <c r="D1472" s="1160"/>
      <c r="F1472" s="916"/>
      <c r="G1472" s="1134"/>
      <c r="H1472" s="113"/>
      <c r="I1472" s="752"/>
      <c r="J1472" s="524"/>
      <c r="K1472" s="931"/>
      <c r="L1472" s="935" t="str">
        <f t="shared" si="66"/>
        <v/>
      </c>
    </row>
    <row r="1473" spans="1:12" x14ac:dyDescent="0.15">
      <c r="A1473" s="910"/>
      <c r="B1473" s="913"/>
      <c r="C1473" s="927"/>
      <c r="D1473" s="1160"/>
      <c r="F1473" s="916"/>
      <c r="G1473" s="1134"/>
      <c r="H1473" s="113"/>
      <c r="I1473" s="752"/>
      <c r="J1473" s="524"/>
      <c r="K1473" s="931"/>
      <c r="L1473" s="935" t="str">
        <f t="shared" si="66"/>
        <v/>
      </c>
    </row>
    <row r="1474" spans="1:12" x14ac:dyDescent="0.15">
      <c r="A1474" s="910"/>
      <c r="B1474" s="913"/>
      <c r="C1474" s="927"/>
      <c r="D1474" s="1160"/>
      <c r="F1474" s="916"/>
      <c r="G1474" s="1134"/>
      <c r="H1474" s="113"/>
      <c r="I1474" s="752"/>
      <c r="J1474" s="524"/>
      <c r="K1474" s="931"/>
      <c r="L1474" s="935" t="str">
        <f t="shared" si="66"/>
        <v/>
      </c>
    </row>
    <row r="1475" spans="1:12" x14ac:dyDescent="0.15">
      <c r="A1475" s="910"/>
      <c r="B1475" s="913"/>
      <c r="C1475" s="927"/>
      <c r="D1475" s="1160"/>
      <c r="F1475" s="916"/>
      <c r="G1475" s="1134"/>
      <c r="H1475" s="113"/>
      <c r="I1475" s="752"/>
      <c r="J1475" s="524"/>
      <c r="K1475" s="931"/>
      <c r="L1475" s="935" t="str">
        <f t="shared" si="66"/>
        <v/>
      </c>
    </row>
    <row r="1476" spans="1:12" x14ac:dyDescent="0.15">
      <c r="A1476" s="910"/>
      <c r="B1476" s="913"/>
      <c r="C1476" s="927"/>
      <c r="D1476" s="1160"/>
      <c r="F1476" s="916"/>
      <c r="G1476" s="1134"/>
      <c r="H1476" s="113"/>
      <c r="I1476" s="752"/>
      <c r="J1476" s="524"/>
      <c r="K1476" s="931"/>
      <c r="L1476" s="935" t="str">
        <f t="shared" si="66"/>
        <v/>
      </c>
    </row>
    <row r="1477" spans="1:12" x14ac:dyDescent="0.15">
      <c r="A1477" s="910"/>
      <c r="B1477" s="913"/>
      <c r="C1477" s="927"/>
      <c r="D1477" s="1160"/>
      <c r="F1477" s="916"/>
      <c r="G1477" s="1134"/>
      <c r="H1477" s="113"/>
      <c r="I1477" s="752"/>
      <c r="J1477" s="524"/>
      <c r="K1477" s="931"/>
      <c r="L1477" s="935" t="str">
        <f t="shared" si="66"/>
        <v/>
      </c>
    </row>
    <row r="1478" spans="1:12" x14ac:dyDescent="0.15">
      <c r="A1478" s="910"/>
      <c r="B1478" s="913"/>
      <c r="C1478" s="927"/>
      <c r="D1478" s="1160"/>
      <c r="F1478" s="916"/>
      <c r="G1478" s="1134"/>
      <c r="H1478" s="113"/>
      <c r="I1478" s="752"/>
      <c r="J1478" s="524"/>
      <c r="K1478" s="931"/>
      <c r="L1478" s="935" t="str">
        <f t="shared" si="66"/>
        <v/>
      </c>
    </row>
    <row r="1479" spans="1:12" x14ac:dyDescent="0.15">
      <c r="A1479" s="910"/>
      <c r="B1479" s="913"/>
      <c r="C1479" s="927"/>
      <c r="D1479" s="1160"/>
      <c r="F1479" s="916"/>
      <c r="G1479" s="1134"/>
      <c r="H1479" s="113"/>
      <c r="I1479" s="752"/>
      <c r="J1479" s="524"/>
      <c r="K1479" s="931"/>
      <c r="L1479" s="935" t="str">
        <f t="shared" si="66"/>
        <v/>
      </c>
    </row>
    <row r="1480" spans="1:12" x14ac:dyDescent="0.15">
      <c r="A1480" s="910"/>
      <c r="B1480" s="913"/>
      <c r="C1480" s="927"/>
      <c r="D1480" s="1160"/>
      <c r="F1480" s="916"/>
      <c r="G1480" s="1134"/>
      <c r="H1480" s="113"/>
      <c r="I1480" s="752"/>
      <c r="J1480" s="524"/>
      <c r="K1480" s="931"/>
      <c r="L1480" s="935" t="str">
        <f t="shared" si="66"/>
        <v/>
      </c>
    </row>
    <row r="1481" spans="1:12" x14ac:dyDescent="0.15">
      <c r="A1481" s="910"/>
      <c r="B1481" s="913"/>
      <c r="C1481" s="927"/>
      <c r="D1481" s="1160"/>
      <c r="F1481" s="916"/>
      <c r="G1481" s="1134"/>
      <c r="H1481" s="113"/>
      <c r="I1481" s="752"/>
      <c r="J1481" s="524"/>
      <c r="K1481" s="931"/>
      <c r="L1481" s="935" t="str">
        <f t="shared" si="66"/>
        <v/>
      </c>
    </row>
    <row r="1482" spans="1:12" x14ac:dyDescent="0.15">
      <c r="A1482" s="910"/>
      <c r="B1482" s="913"/>
      <c r="C1482" s="927"/>
      <c r="D1482" s="1160"/>
      <c r="F1482" s="916"/>
      <c r="G1482" s="1134"/>
      <c r="H1482" s="113"/>
      <c r="I1482" s="752"/>
      <c r="J1482" s="524"/>
      <c r="K1482" s="931"/>
      <c r="L1482" s="935" t="str">
        <f t="shared" si="66"/>
        <v/>
      </c>
    </row>
    <row r="1483" spans="1:12" x14ac:dyDescent="0.15">
      <c r="A1483" s="910"/>
      <c r="B1483" s="913"/>
      <c r="C1483" s="927"/>
      <c r="D1483" s="1160"/>
      <c r="F1483" s="916"/>
      <c r="G1483" s="1134"/>
      <c r="H1483" s="113"/>
      <c r="I1483" s="752"/>
      <c r="J1483" s="524"/>
      <c r="K1483" s="931"/>
      <c r="L1483" s="935" t="str">
        <f t="shared" si="66"/>
        <v/>
      </c>
    </row>
    <row r="1484" spans="1:12" x14ac:dyDescent="0.15">
      <c r="A1484" s="910"/>
      <c r="B1484" s="913"/>
      <c r="C1484" s="927"/>
      <c r="D1484" s="1160"/>
      <c r="F1484" s="916"/>
      <c r="G1484" s="1134"/>
      <c r="H1484" s="113"/>
      <c r="I1484" s="752"/>
      <c r="J1484" s="524"/>
      <c r="K1484" s="931"/>
      <c r="L1484" s="935" t="str">
        <f t="shared" si="66"/>
        <v/>
      </c>
    </row>
    <row r="1485" spans="1:12" x14ac:dyDescent="0.15">
      <c r="A1485" s="910"/>
      <c r="B1485" s="913"/>
      <c r="C1485" s="927"/>
      <c r="D1485" s="1160"/>
      <c r="F1485" s="916"/>
      <c r="G1485" s="1134"/>
      <c r="H1485" s="113"/>
      <c r="I1485" s="752"/>
      <c r="J1485" s="524"/>
      <c r="K1485" s="931"/>
      <c r="L1485" s="935" t="str">
        <f t="shared" si="66"/>
        <v/>
      </c>
    </row>
    <row r="1486" spans="1:12" x14ac:dyDescent="0.15">
      <c r="A1486" s="910"/>
      <c r="B1486" s="913"/>
      <c r="C1486" s="927"/>
      <c r="D1486" s="1160"/>
      <c r="F1486" s="916"/>
      <c r="G1486" s="1134"/>
      <c r="H1486" s="113"/>
      <c r="I1486" s="752"/>
      <c r="J1486" s="524"/>
      <c r="K1486" s="931"/>
      <c r="L1486" s="935" t="str">
        <f t="shared" si="66"/>
        <v/>
      </c>
    </row>
    <row r="1487" spans="1:12" x14ac:dyDescent="0.15">
      <c r="A1487" s="910"/>
      <c r="B1487" s="913"/>
      <c r="C1487" s="927"/>
      <c r="D1487" s="1160"/>
      <c r="F1487" s="916"/>
      <c r="G1487" s="1134"/>
      <c r="H1487" s="113"/>
      <c r="I1487" s="752"/>
      <c r="J1487" s="524"/>
      <c r="K1487" s="931"/>
      <c r="L1487" s="935" t="str">
        <f t="shared" si="66"/>
        <v/>
      </c>
    </row>
    <row r="1488" spans="1:12" x14ac:dyDescent="0.15">
      <c r="A1488" s="910"/>
      <c r="B1488" s="913"/>
      <c r="C1488" s="927"/>
      <c r="D1488" s="1160"/>
      <c r="F1488" s="916"/>
      <c r="G1488" s="1134"/>
      <c r="H1488" s="113"/>
      <c r="I1488" s="752"/>
      <c r="J1488" s="524"/>
      <c r="K1488" s="931"/>
      <c r="L1488" s="935" t="str">
        <f t="shared" si="66"/>
        <v/>
      </c>
    </row>
    <row r="1489" spans="1:12" x14ac:dyDescent="0.15">
      <c r="A1489" s="910"/>
      <c r="B1489" s="913"/>
      <c r="C1489" s="927"/>
      <c r="D1489" s="1160"/>
      <c r="F1489" s="916"/>
      <c r="G1489" s="1134"/>
      <c r="H1489" s="113"/>
      <c r="I1489" s="752"/>
      <c r="J1489" s="524"/>
      <c r="K1489" s="931"/>
      <c r="L1489" s="935" t="str">
        <f t="shared" si="66"/>
        <v/>
      </c>
    </row>
    <row r="1490" spans="1:12" x14ac:dyDescent="0.15">
      <c r="A1490" s="910"/>
      <c r="B1490" s="913"/>
      <c r="C1490" s="927"/>
      <c r="D1490" s="1160"/>
      <c r="F1490" s="916"/>
      <c r="G1490" s="1134"/>
      <c r="H1490" s="113"/>
      <c r="I1490" s="752"/>
      <c r="J1490" s="524"/>
      <c r="K1490" s="931"/>
      <c r="L1490" s="935" t="str">
        <f t="shared" si="66"/>
        <v/>
      </c>
    </row>
    <row r="1491" spans="1:12" x14ac:dyDescent="0.15">
      <c r="A1491" s="910"/>
      <c r="B1491" s="913"/>
      <c r="C1491" s="927"/>
      <c r="D1491" s="1160"/>
      <c r="F1491" s="916"/>
      <c r="G1491" s="1134"/>
      <c r="H1491" s="113"/>
      <c r="I1491" s="752"/>
      <c r="J1491" s="524"/>
      <c r="K1491" s="931"/>
      <c r="L1491" s="935" t="str">
        <f t="shared" si="66"/>
        <v/>
      </c>
    </row>
    <row r="1492" spans="1:12" x14ac:dyDescent="0.15">
      <c r="A1492" s="910"/>
      <c r="B1492" s="913"/>
      <c r="C1492" s="927"/>
      <c r="D1492" s="1160"/>
      <c r="F1492" s="916"/>
      <c r="G1492" s="1134"/>
      <c r="H1492" s="113"/>
      <c r="I1492" s="752"/>
      <c r="J1492" s="524"/>
      <c r="K1492" s="931"/>
      <c r="L1492" s="935" t="str">
        <f t="shared" si="66"/>
        <v/>
      </c>
    </row>
    <row r="1493" spans="1:12" x14ac:dyDescent="0.15">
      <c r="A1493" s="910"/>
      <c r="B1493" s="913"/>
      <c r="C1493" s="927"/>
      <c r="D1493" s="1160"/>
      <c r="F1493" s="916"/>
      <c r="G1493" s="1134"/>
      <c r="H1493" s="113"/>
      <c r="I1493" s="752"/>
      <c r="J1493" s="524"/>
      <c r="K1493" s="931"/>
      <c r="L1493" s="935" t="str">
        <f t="shared" si="66"/>
        <v/>
      </c>
    </row>
    <row r="1494" spans="1:12" x14ac:dyDescent="0.15">
      <c r="A1494" s="910"/>
      <c r="B1494" s="913"/>
      <c r="C1494" s="927"/>
      <c r="D1494" s="1160"/>
      <c r="F1494" s="916"/>
      <c r="G1494" s="1134"/>
      <c r="H1494" s="113"/>
      <c r="I1494" s="752"/>
      <c r="J1494" s="524"/>
      <c r="K1494" s="931"/>
      <c r="L1494" s="935" t="str">
        <f t="shared" si="66"/>
        <v/>
      </c>
    </row>
    <row r="1495" spans="1:12" x14ac:dyDescent="0.15">
      <c r="A1495" s="910"/>
      <c r="B1495" s="913"/>
      <c r="C1495" s="927"/>
      <c r="D1495" s="1160"/>
      <c r="F1495" s="916"/>
      <c r="G1495" s="1134"/>
      <c r="H1495" s="113"/>
      <c r="I1495" s="752"/>
      <c r="J1495" s="524"/>
      <c r="K1495" s="931"/>
      <c r="L1495" s="935" t="str">
        <f t="shared" si="66"/>
        <v/>
      </c>
    </row>
    <row r="1496" spans="1:12" x14ac:dyDescent="0.15">
      <c r="A1496" s="910"/>
      <c r="B1496" s="913"/>
      <c r="C1496" s="927"/>
      <c r="D1496" s="1160"/>
      <c r="F1496" s="916"/>
      <c r="G1496" s="1134"/>
      <c r="H1496" s="113"/>
      <c r="I1496" s="752"/>
      <c r="J1496" s="524"/>
      <c r="K1496" s="931"/>
      <c r="L1496" s="935" t="str">
        <f t="shared" si="66"/>
        <v/>
      </c>
    </row>
    <row r="1497" spans="1:12" x14ac:dyDescent="0.15">
      <c r="A1497" s="910"/>
      <c r="B1497" s="913"/>
      <c r="C1497" s="927"/>
      <c r="D1497" s="1160"/>
      <c r="F1497" s="916"/>
      <c r="G1497" s="1134"/>
      <c r="H1497" s="113"/>
      <c r="I1497" s="752"/>
      <c r="J1497" s="524"/>
      <c r="K1497" s="931"/>
      <c r="L1497" s="935" t="str">
        <f t="shared" si="66"/>
        <v/>
      </c>
    </row>
    <row r="1498" spans="1:12" x14ac:dyDescent="0.15">
      <c r="A1498" s="910"/>
      <c r="B1498" s="913"/>
      <c r="C1498" s="927"/>
      <c r="D1498" s="1160"/>
      <c r="F1498" s="916"/>
      <c r="G1498" s="1134"/>
      <c r="H1498" s="113"/>
      <c r="I1498" s="752"/>
      <c r="J1498" s="524"/>
      <c r="K1498" s="931"/>
      <c r="L1498" s="935" t="str">
        <f t="shared" si="66"/>
        <v/>
      </c>
    </row>
    <row r="1499" spans="1:12" x14ac:dyDescent="0.15">
      <c r="A1499" s="910"/>
      <c r="B1499" s="913"/>
      <c r="C1499" s="927"/>
      <c r="D1499" s="1160"/>
      <c r="F1499" s="916"/>
      <c r="G1499" s="1134"/>
      <c r="H1499" s="113"/>
      <c r="I1499" s="752"/>
      <c r="J1499" s="524"/>
      <c r="K1499" s="931"/>
      <c r="L1499" s="935" t="str">
        <f t="shared" si="66"/>
        <v/>
      </c>
    </row>
    <row r="1500" spans="1:12" x14ac:dyDescent="0.15">
      <c r="A1500" s="910"/>
      <c r="B1500" s="913"/>
      <c r="C1500" s="927"/>
      <c r="D1500" s="1160"/>
      <c r="F1500" s="916"/>
      <c r="G1500" s="1134"/>
      <c r="H1500" s="113"/>
      <c r="I1500" s="752"/>
      <c r="J1500" s="524"/>
      <c r="K1500" s="931"/>
      <c r="L1500" s="935" t="str">
        <f t="shared" si="66"/>
        <v/>
      </c>
    </row>
    <row r="1501" spans="1:12" x14ac:dyDescent="0.15">
      <c r="A1501" s="910"/>
      <c r="B1501" s="913"/>
      <c r="C1501" s="927"/>
      <c r="D1501" s="1160"/>
      <c r="F1501" s="916"/>
      <c r="G1501" s="1134"/>
      <c r="H1501" s="113"/>
      <c r="I1501" s="752"/>
      <c r="J1501" s="524"/>
      <c r="K1501" s="931"/>
      <c r="L1501" s="935" t="str">
        <f t="shared" si="66"/>
        <v/>
      </c>
    </row>
    <row r="1502" spans="1:12" x14ac:dyDescent="0.15">
      <c r="A1502" s="910"/>
      <c r="B1502" s="913"/>
      <c r="C1502" s="927"/>
      <c r="D1502" s="1160"/>
      <c r="F1502" s="916"/>
      <c r="G1502" s="1134"/>
      <c r="H1502" s="113"/>
      <c r="I1502" s="752"/>
      <c r="J1502" s="524"/>
      <c r="K1502" s="931"/>
      <c r="L1502" s="935" t="str">
        <f t="shared" si="66"/>
        <v/>
      </c>
    </row>
    <row r="1503" spans="1:12" x14ac:dyDescent="0.15">
      <c r="A1503" s="910"/>
      <c r="B1503" s="913"/>
      <c r="C1503" s="927"/>
      <c r="D1503" s="1160"/>
      <c r="F1503" s="916"/>
      <c r="G1503" s="1134"/>
      <c r="H1503" s="113"/>
      <c r="I1503" s="752"/>
      <c r="J1503" s="524"/>
      <c r="K1503" s="931"/>
      <c r="L1503" s="935" t="str">
        <f t="shared" si="66"/>
        <v/>
      </c>
    </row>
    <row r="1504" spans="1:12" x14ac:dyDescent="0.15">
      <c r="A1504" s="910"/>
      <c r="B1504" s="913"/>
      <c r="C1504" s="927"/>
      <c r="D1504" s="1160"/>
      <c r="F1504" s="916"/>
      <c r="G1504" s="1134"/>
      <c r="H1504" s="113"/>
      <c r="I1504" s="752"/>
      <c r="J1504" s="524"/>
      <c r="K1504" s="931"/>
      <c r="L1504" s="935" t="str">
        <f t="shared" si="66"/>
        <v/>
      </c>
    </row>
    <row r="1505" spans="1:12" x14ac:dyDescent="0.15">
      <c r="A1505" s="910"/>
      <c r="B1505" s="913"/>
      <c r="C1505" s="927"/>
      <c r="D1505" s="1160"/>
      <c r="F1505" s="916"/>
      <c r="G1505" s="1134"/>
      <c r="H1505" s="113"/>
      <c r="I1505" s="752"/>
      <c r="J1505" s="524"/>
      <c r="K1505" s="931"/>
      <c r="L1505" s="935" t="str">
        <f t="shared" si="66"/>
        <v/>
      </c>
    </row>
    <row r="1506" spans="1:12" x14ac:dyDescent="0.15">
      <c r="A1506" s="910"/>
      <c r="B1506" s="913"/>
      <c r="C1506" s="927"/>
      <c r="D1506" s="1160"/>
      <c r="F1506" s="916"/>
      <c r="G1506" s="1134"/>
      <c r="H1506" s="113"/>
      <c r="I1506" s="752"/>
      <c r="J1506" s="524"/>
      <c r="K1506" s="931"/>
      <c r="L1506" s="935" t="str">
        <f t="shared" si="66"/>
        <v/>
      </c>
    </row>
    <row r="1507" spans="1:12" x14ac:dyDescent="0.15">
      <c r="A1507" s="910"/>
      <c r="B1507" s="913"/>
      <c r="C1507" s="927"/>
      <c r="D1507" s="1160"/>
      <c r="F1507" s="916"/>
      <c r="G1507" s="1134"/>
      <c r="H1507" s="113"/>
      <c r="I1507" s="752"/>
      <c r="J1507" s="524"/>
      <c r="K1507" s="931"/>
      <c r="L1507" s="935" t="str">
        <f t="shared" si="66"/>
        <v/>
      </c>
    </row>
    <row r="1508" spans="1:12" x14ac:dyDescent="0.15">
      <c r="A1508" s="910"/>
      <c r="B1508" s="913"/>
      <c r="C1508" s="927"/>
      <c r="D1508" s="1160"/>
      <c r="F1508" s="916"/>
      <c r="G1508" s="1134"/>
      <c r="H1508" s="113"/>
      <c r="I1508" s="752"/>
      <c r="J1508" s="524"/>
      <c r="K1508" s="931"/>
      <c r="L1508" s="935" t="str">
        <f t="shared" si="66"/>
        <v/>
      </c>
    </row>
    <row r="1509" spans="1:12" x14ac:dyDescent="0.15">
      <c r="A1509" s="910"/>
      <c r="B1509" s="913"/>
      <c r="C1509" s="927"/>
      <c r="D1509" s="1160"/>
      <c r="F1509" s="916"/>
      <c r="G1509" s="1134"/>
      <c r="H1509" s="113"/>
      <c r="I1509" s="752"/>
      <c r="J1509" s="524"/>
      <c r="K1509" s="931"/>
      <c r="L1509" s="935" t="str">
        <f t="shared" si="66"/>
        <v/>
      </c>
    </row>
    <row r="1510" spans="1:12" x14ac:dyDescent="0.15">
      <c r="A1510" s="910"/>
      <c r="B1510" s="913"/>
      <c r="C1510" s="927"/>
      <c r="D1510" s="1160"/>
      <c r="F1510" s="916"/>
      <c r="G1510" s="1134"/>
      <c r="H1510" s="113"/>
      <c r="I1510" s="752"/>
      <c r="J1510" s="524"/>
      <c r="K1510" s="931"/>
      <c r="L1510" s="935" t="str">
        <f t="shared" si="66"/>
        <v/>
      </c>
    </row>
    <row r="1511" spans="1:12" x14ac:dyDescent="0.15">
      <c r="A1511" s="910"/>
      <c r="B1511" s="913"/>
      <c r="C1511" s="927"/>
      <c r="D1511" s="1160"/>
      <c r="F1511" s="916"/>
      <c r="G1511" s="1134"/>
      <c r="H1511" s="113"/>
      <c r="I1511" s="752"/>
      <c r="J1511" s="524"/>
      <c r="K1511" s="931"/>
      <c r="L1511" s="935" t="str">
        <f t="shared" si="66"/>
        <v/>
      </c>
    </row>
    <row r="1512" spans="1:12" x14ac:dyDescent="0.15">
      <c r="A1512" s="910"/>
      <c r="B1512" s="913"/>
      <c r="C1512" s="927"/>
      <c r="D1512" s="1160"/>
      <c r="F1512" s="916"/>
      <c r="G1512" s="1134"/>
      <c r="H1512" s="113"/>
      <c r="I1512" s="752"/>
      <c r="J1512" s="524"/>
      <c r="K1512" s="931"/>
      <c r="L1512" s="935" t="str">
        <f t="shared" si="66"/>
        <v/>
      </c>
    </row>
    <row r="1513" spans="1:12" x14ac:dyDescent="0.15">
      <c r="A1513" s="910"/>
      <c r="B1513" s="913"/>
      <c r="C1513" s="927"/>
      <c r="D1513" s="1160"/>
      <c r="F1513" s="916"/>
      <c r="G1513" s="1134"/>
      <c r="H1513" s="113"/>
      <c r="I1513" s="752"/>
      <c r="J1513" s="524"/>
      <c r="K1513" s="931"/>
      <c r="L1513" s="935" t="str">
        <f t="shared" si="66"/>
        <v/>
      </c>
    </row>
    <row r="1514" spans="1:12" x14ac:dyDescent="0.15">
      <c r="A1514" s="910"/>
      <c r="B1514" s="913"/>
      <c r="C1514" s="927"/>
      <c r="D1514" s="1160"/>
      <c r="F1514" s="916"/>
      <c r="G1514" s="1134"/>
      <c r="H1514" s="113"/>
      <c r="I1514" s="752"/>
      <c r="J1514" s="524"/>
      <c r="K1514" s="931"/>
      <c r="L1514" s="935" t="str">
        <f t="shared" si="66"/>
        <v/>
      </c>
    </row>
    <row r="1515" spans="1:12" x14ac:dyDescent="0.15">
      <c r="A1515" s="910"/>
      <c r="B1515" s="913"/>
      <c r="C1515" s="927"/>
      <c r="D1515" s="1160"/>
      <c r="F1515" s="916"/>
      <c r="G1515" s="1134"/>
      <c r="H1515" s="113"/>
      <c r="I1515" s="752"/>
      <c r="J1515" s="524"/>
      <c r="K1515" s="931"/>
      <c r="L1515" s="935" t="str">
        <f t="shared" si="66"/>
        <v/>
      </c>
    </row>
    <row r="1516" spans="1:12" x14ac:dyDescent="0.15">
      <c r="A1516" s="910"/>
      <c r="B1516" s="913"/>
      <c r="C1516" s="927"/>
      <c r="D1516" s="1160"/>
      <c r="F1516" s="916"/>
      <c r="G1516" s="1134"/>
      <c r="H1516" s="113"/>
      <c r="I1516" s="752"/>
      <c r="J1516" s="524"/>
      <c r="K1516" s="931"/>
      <c r="L1516" s="935" t="str">
        <f t="shared" si="66"/>
        <v/>
      </c>
    </row>
    <row r="1517" spans="1:12" x14ac:dyDescent="0.15">
      <c r="A1517" s="910"/>
      <c r="B1517" s="913"/>
      <c r="C1517" s="927"/>
      <c r="D1517" s="1160"/>
      <c r="F1517" s="916"/>
      <c r="G1517" s="1134"/>
      <c r="H1517" s="113"/>
      <c r="I1517" s="752"/>
      <c r="J1517" s="524"/>
      <c r="K1517" s="931"/>
      <c r="L1517" s="935" t="str">
        <f t="shared" si="66"/>
        <v/>
      </c>
    </row>
    <row r="1518" spans="1:12" x14ac:dyDescent="0.15">
      <c r="A1518" s="910"/>
      <c r="B1518" s="913"/>
      <c r="C1518" s="927"/>
      <c r="D1518" s="1160"/>
      <c r="F1518" s="916"/>
      <c r="G1518" s="1134"/>
      <c r="H1518" s="113"/>
      <c r="I1518" s="752"/>
      <c r="J1518" s="524"/>
      <c r="K1518" s="931"/>
      <c r="L1518" s="935" t="str">
        <f t="shared" si="66"/>
        <v/>
      </c>
    </row>
    <row r="1519" spans="1:12" x14ac:dyDescent="0.15">
      <c r="A1519" s="910"/>
      <c r="B1519" s="913"/>
      <c r="C1519" s="927"/>
      <c r="D1519" s="1160"/>
      <c r="F1519" s="916"/>
      <c r="G1519" s="1134"/>
      <c r="H1519" s="113"/>
      <c r="I1519" s="752"/>
      <c r="J1519" s="524"/>
      <c r="K1519" s="931"/>
      <c r="L1519" s="935" t="str">
        <f t="shared" si="66"/>
        <v/>
      </c>
    </row>
    <row r="1520" spans="1:12" x14ac:dyDescent="0.15">
      <c r="A1520" s="910"/>
      <c r="B1520" s="913"/>
      <c r="C1520" s="927"/>
      <c r="D1520" s="1160"/>
      <c r="F1520" s="916"/>
      <c r="G1520" s="1134"/>
      <c r="H1520" s="113"/>
      <c r="I1520" s="752"/>
      <c r="J1520" s="524"/>
      <c r="K1520" s="931"/>
      <c r="L1520" s="935" t="str">
        <f t="shared" si="66"/>
        <v/>
      </c>
    </row>
    <row r="1521" spans="1:12" x14ac:dyDescent="0.15">
      <c r="A1521" s="910"/>
      <c r="B1521" s="913"/>
      <c r="C1521" s="927"/>
      <c r="D1521" s="1160"/>
      <c r="F1521" s="916"/>
      <c r="G1521" s="1134"/>
      <c r="H1521" s="113"/>
      <c r="I1521" s="752"/>
      <c r="J1521" s="524"/>
      <c r="K1521" s="931"/>
      <c r="L1521" s="935" t="str">
        <f t="shared" si="66"/>
        <v/>
      </c>
    </row>
    <row r="1522" spans="1:12" x14ac:dyDescent="0.15">
      <c r="A1522" s="910"/>
      <c r="B1522" s="913"/>
      <c r="C1522" s="927"/>
      <c r="D1522" s="1160"/>
      <c r="F1522" s="916"/>
      <c r="G1522" s="1134"/>
      <c r="H1522" s="113"/>
      <c r="I1522" s="752"/>
      <c r="J1522" s="524"/>
      <c r="K1522" s="931"/>
      <c r="L1522" s="935" t="str">
        <f t="shared" si="66"/>
        <v/>
      </c>
    </row>
    <row r="1523" spans="1:12" x14ac:dyDescent="0.15">
      <c r="A1523" s="910"/>
      <c r="B1523" s="913"/>
      <c r="C1523" s="927"/>
      <c r="D1523" s="1160"/>
      <c r="F1523" s="916"/>
      <c r="G1523" s="1134"/>
      <c r="H1523" s="113"/>
      <c r="I1523" s="752"/>
      <c r="J1523" s="524"/>
      <c r="K1523" s="931"/>
      <c r="L1523" s="935" t="str">
        <f t="shared" si="66"/>
        <v/>
      </c>
    </row>
    <row r="1524" spans="1:12" x14ac:dyDescent="0.15">
      <c r="A1524" s="910"/>
      <c r="B1524" s="913"/>
      <c r="C1524" s="927"/>
      <c r="D1524" s="1160"/>
      <c r="F1524" s="916"/>
      <c r="G1524" s="1134"/>
      <c r="H1524" s="113"/>
      <c r="I1524" s="752"/>
      <c r="J1524" s="524"/>
      <c r="K1524" s="931"/>
      <c r="L1524" s="935" t="str">
        <f t="shared" si="66"/>
        <v/>
      </c>
    </row>
    <row r="1525" spans="1:12" x14ac:dyDescent="0.15">
      <c r="A1525" s="910"/>
      <c r="B1525" s="913"/>
      <c r="C1525" s="927"/>
      <c r="D1525" s="1160"/>
      <c r="F1525" s="916"/>
      <c r="G1525" s="1134"/>
      <c r="H1525" s="113"/>
      <c r="I1525" s="752"/>
      <c r="J1525" s="524"/>
      <c r="K1525" s="931"/>
      <c r="L1525" s="935" t="str">
        <f t="shared" si="66"/>
        <v/>
      </c>
    </row>
    <row r="1526" spans="1:12" x14ac:dyDescent="0.15">
      <c r="A1526" s="910"/>
      <c r="B1526" s="913"/>
      <c r="C1526" s="927"/>
      <c r="D1526" s="1160"/>
      <c r="F1526" s="916"/>
      <c r="G1526" s="1134"/>
      <c r="H1526" s="113"/>
      <c r="I1526" s="752"/>
      <c r="J1526" s="524"/>
      <c r="K1526" s="931"/>
      <c r="L1526" s="935" t="str">
        <f t="shared" ref="L1526:L1540" si="67">IF(C1526="","",L1525+K1526-J1526)</f>
        <v/>
      </c>
    </row>
    <row r="1527" spans="1:12" x14ac:dyDescent="0.15">
      <c r="A1527" s="910"/>
      <c r="B1527" s="913"/>
      <c r="C1527" s="927"/>
      <c r="D1527" s="1160"/>
      <c r="F1527" s="916"/>
      <c r="G1527" s="1134"/>
      <c r="H1527" s="113"/>
      <c r="I1527" s="752"/>
      <c r="J1527" s="524"/>
      <c r="K1527" s="931"/>
      <c r="L1527" s="935" t="str">
        <f t="shared" si="67"/>
        <v/>
      </c>
    </row>
    <row r="1528" spans="1:12" x14ac:dyDescent="0.15">
      <c r="A1528" s="910"/>
      <c r="B1528" s="913"/>
      <c r="C1528" s="927"/>
      <c r="D1528" s="1160"/>
      <c r="F1528" s="916"/>
      <c r="G1528" s="1134"/>
      <c r="H1528" s="113"/>
      <c r="I1528" s="752"/>
      <c r="J1528" s="524"/>
      <c r="K1528" s="931"/>
      <c r="L1528" s="935" t="str">
        <f t="shared" si="67"/>
        <v/>
      </c>
    </row>
    <row r="1529" spans="1:12" x14ac:dyDescent="0.15">
      <c r="A1529" s="910"/>
      <c r="B1529" s="913"/>
      <c r="C1529" s="927"/>
      <c r="D1529" s="1160"/>
      <c r="F1529" s="916"/>
      <c r="G1529" s="1134"/>
      <c r="H1529" s="113"/>
      <c r="I1529" s="752"/>
      <c r="J1529" s="524"/>
      <c r="K1529" s="931"/>
      <c r="L1529" s="935" t="str">
        <f t="shared" si="67"/>
        <v/>
      </c>
    </row>
    <row r="1530" spans="1:12" x14ac:dyDescent="0.15">
      <c r="A1530" s="910"/>
      <c r="B1530" s="913"/>
      <c r="C1530" s="927"/>
      <c r="D1530" s="1160"/>
      <c r="F1530" s="916"/>
      <c r="G1530" s="1134"/>
      <c r="H1530" s="113"/>
      <c r="I1530" s="752"/>
      <c r="J1530" s="524"/>
      <c r="K1530" s="931"/>
      <c r="L1530" s="935" t="str">
        <f t="shared" si="67"/>
        <v/>
      </c>
    </row>
    <row r="1531" spans="1:12" x14ac:dyDescent="0.15">
      <c r="A1531" s="910"/>
      <c r="B1531" s="913"/>
      <c r="C1531" s="927"/>
      <c r="D1531" s="1160"/>
      <c r="F1531" s="916"/>
      <c r="G1531" s="1134"/>
      <c r="H1531" s="113"/>
      <c r="I1531" s="752"/>
      <c r="J1531" s="524"/>
      <c r="K1531" s="931"/>
      <c r="L1531" s="935" t="str">
        <f t="shared" si="67"/>
        <v/>
      </c>
    </row>
    <row r="1532" spans="1:12" x14ac:dyDescent="0.15">
      <c r="A1532" s="910"/>
      <c r="B1532" s="913"/>
      <c r="C1532" s="927"/>
      <c r="D1532" s="1160"/>
      <c r="F1532" s="916"/>
      <c r="G1532" s="1134"/>
      <c r="H1532" s="113"/>
      <c r="I1532" s="752"/>
      <c r="J1532" s="524"/>
      <c r="K1532" s="931"/>
      <c r="L1532" s="935" t="str">
        <f t="shared" si="67"/>
        <v/>
      </c>
    </row>
    <row r="1533" spans="1:12" x14ac:dyDescent="0.15">
      <c r="A1533" s="910"/>
      <c r="B1533" s="913"/>
      <c r="C1533" s="927"/>
      <c r="D1533" s="1160"/>
      <c r="F1533" s="916"/>
      <c r="G1533" s="1134"/>
      <c r="H1533" s="113"/>
      <c r="I1533" s="752"/>
      <c r="J1533" s="524"/>
      <c r="K1533" s="931"/>
      <c r="L1533" s="935" t="str">
        <f t="shared" si="67"/>
        <v/>
      </c>
    </row>
    <row r="1534" spans="1:12" x14ac:dyDescent="0.15">
      <c r="A1534" s="910"/>
      <c r="B1534" s="913"/>
      <c r="C1534" s="927"/>
      <c r="D1534" s="1160"/>
      <c r="F1534" s="916"/>
      <c r="G1534" s="1134"/>
      <c r="H1534" s="113"/>
      <c r="I1534" s="752"/>
      <c r="J1534" s="524"/>
      <c r="K1534" s="931"/>
      <c r="L1534" s="935" t="str">
        <f t="shared" si="67"/>
        <v/>
      </c>
    </row>
    <row r="1535" spans="1:12" x14ac:dyDescent="0.15">
      <c r="A1535" s="910"/>
      <c r="B1535" s="913"/>
      <c r="C1535" s="927"/>
      <c r="D1535" s="1160"/>
      <c r="F1535" s="916"/>
      <c r="G1535" s="1134"/>
      <c r="H1535" s="113"/>
      <c r="I1535" s="752"/>
      <c r="J1535" s="524"/>
      <c r="K1535" s="931"/>
      <c r="L1535" s="935" t="str">
        <f t="shared" si="67"/>
        <v/>
      </c>
    </row>
    <row r="1536" spans="1:12" x14ac:dyDescent="0.15">
      <c r="A1536" s="910"/>
      <c r="B1536" s="913"/>
      <c r="C1536" s="927"/>
      <c r="D1536" s="1160"/>
      <c r="F1536" s="916"/>
      <c r="G1536" s="1134"/>
      <c r="H1536" s="113"/>
      <c r="I1536" s="752"/>
      <c r="J1536" s="524"/>
      <c r="K1536" s="931"/>
      <c r="L1536" s="935" t="str">
        <f t="shared" si="67"/>
        <v/>
      </c>
    </row>
    <row r="1537" spans="1:12" x14ac:dyDescent="0.15">
      <c r="A1537" s="910"/>
      <c r="B1537" s="913"/>
      <c r="C1537" s="927"/>
      <c r="D1537" s="1160"/>
      <c r="F1537" s="916"/>
      <c r="G1537" s="1134"/>
      <c r="H1537" s="113"/>
      <c r="I1537" s="752"/>
      <c r="J1537" s="524"/>
      <c r="K1537" s="931"/>
      <c r="L1537" s="935" t="str">
        <f t="shared" si="67"/>
        <v/>
      </c>
    </row>
    <row r="1538" spans="1:12" x14ac:dyDescent="0.15">
      <c r="A1538" s="910"/>
      <c r="B1538" s="913"/>
      <c r="C1538" s="927"/>
      <c r="D1538" s="1160"/>
      <c r="F1538" s="916"/>
      <c r="G1538" s="1134"/>
      <c r="H1538" s="113"/>
      <c r="I1538" s="752"/>
      <c r="J1538" s="524"/>
      <c r="K1538" s="931"/>
      <c r="L1538" s="935" t="str">
        <f t="shared" si="67"/>
        <v/>
      </c>
    </row>
    <row r="1539" spans="1:12" x14ac:dyDescent="0.15">
      <c r="A1539" s="910"/>
      <c r="B1539" s="913"/>
      <c r="C1539" s="927"/>
      <c r="D1539" s="1160"/>
      <c r="F1539" s="916"/>
      <c r="G1539" s="1134"/>
      <c r="H1539" s="113"/>
      <c r="I1539" s="752"/>
      <c r="J1539" s="524"/>
      <c r="K1539" s="931"/>
      <c r="L1539" s="935" t="str">
        <f t="shared" si="67"/>
        <v/>
      </c>
    </row>
    <row r="1540" spans="1:12" x14ac:dyDescent="0.15">
      <c r="A1540" s="910"/>
      <c r="B1540" s="913"/>
      <c r="C1540" s="927"/>
      <c r="D1540" s="1160"/>
      <c r="F1540" s="916"/>
      <c r="G1540" s="1134"/>
      <c r="H1540" s="113"/>
      <c r="I1540" s="752"/>
      <c r="J1540" s="524"/>
      <c r="K1540" s="931"/>
      <c r="L1540" s="935" t="str">
        <f t="shared" si="67"/>
        <v/>
      </c>
    </row>
    <row r="1541" spans="1:12" x14ac:dyDescent="0.15">
      <c r="D1541" s="1160"/>
    </row>
    <row r="1542" spans="1:12" x14ac:dyDescent="0.15">
      <c r="D1542" s="1160"/>
    </row>
    <row r="1543" spans="1:12" x14ac:dyDescent="0.15">
      <c r="D1543" s="1160"/>
    </row>
    <row r="1544" spans="1:12" x14ac:dyDescent="0.15">
      <c r="D1544" s="1160"/>
    </row>
    <row r="1545" spans="1:12" x14ac:dyDescent="0.15">
      <c r="D1545" s="1160"/>
    </row>
    <row r="1546" spans="1:12" x14ac:dyDescent="0.15">
      <c r="D1546" s="1160"/>
    </row>
    <row r="1547" spans="1:12" x14ac:dyDescent="0.15">
      <c r="D1547" s="1160"/>
    </row>
    <row r="1548" spans="1:12" x14ac:dyDescent="0.15">
      <c r="D1548" s="1160"/>
    </row>
    <row r="1549" spans="1:12" x14ac:dyDescent="0.15">
      <c r="D1549" s="1160"/>
    </row>
    <row r="1550" spans="1:12" x14ac:dyDescent="0.15">
      <c r="D1550" s="1160"/>
    </row>
    <row r="1551" spans="1:12" x14ac:dyDescent="0.15">
      <c r="D1551" s="1160"/>
    </row>
    <row r="1552" spans="1:12" x14ac:dyDescent="0.15">
      <c r="D1552" s="1160"/>
    </row>
    <row r="1553" spans="4:4" x14ac:dyDescent="0.15">
      <c r="D1553" s="1160"/>
    </row>
    <row r="1554" spans="4:4" x14ac:dyDescent="0.15">
      <c r="D1554" s="1160"/>
    </row>
    <row r="1555" spans="4:4" x14ac:dyDescent="0.15">
      <c r="D1555" s="1160"/>
    </row>
    <row r="1556" spans="4:4" x14ac:dyDescent="0.15">
      <c r="D1556" s="1160"/>
    </row>
    <row r="1557" spans="4:4" x14ac:dyDescent="0.15">
      <c r="D1557" s="1160"/>
    </row>
    <row r="1558" spans="4:4" x14ac:dyDescent="0.15">
      <c r="D1558" s="1160"/>
    </row>
    <row r="1559" spans="4:4" x14ac:dyDescent="0.15">
      <c r="D1559" s="1160"/>
    </row>
    <row r="1560" spans="4:4" x14ac:dyDescent="0.15">
      <c r="D1560" s="1160"/>
    </row>
    <row r="1561" spans="4:4" x14ac:dyDescent="0.15">
      <c r="D1561" s="1160"/>
    </row>
    <row r="1562" spans="4:4" x14ac:dyDescent="0.15">
      <c r="D1562" s="1160"/>
    </row>
    <row r="1563" spans="4:4" x14ac:dyDescent="0.15">
      <c r="D1563" s="1160"/>
    </row>
    <row r="1564" spans="4:4" x14ac:dyDescent="0.15">
      <c r="D1564" s="1160"/>
    </row>
    <row r="1565" spans="4:4" x14ac:dyDescent="0.15">
      <c r="D1565" s="1160"/>
    </row>
    <row r="1566" spans="4:4" x14ac:dyDescent="0.15">
      <c r="D1566" s="1160"/>
    </row>
    <row r="1567" spans="4:4" x14ac:dyDescent="0.15">
      <c r="D1567" s="1160"/>
    </row>
    <row r="1568" spans="4:4" x14ac:dyDescent="0.15">
      <c r="D1568" s="1160"/>
    </row>
    <row r="1569" spans="4:4" x14ac:dyDescent="0.15">
      <c r="D1569" s="1160"/>
    </row>
    <row r="1570" spans="4:4" x14ac:dyDescent="0.15">
      <c r="D1570" s="1160"/>
    </row>
    <row r="1571" spans="4:4" x14ac:dyDescent="0.15">
      <c r="D1571" s="1160"/>
    </row>
    <row r="1572" spans="4:4" x14ac:dyDescent="0.15">
      <c r="D1572" s="1160"/>
    </row>
    <row r="1573" spans="4:4" x14ac:dyDescent="0.15">
      <c r="D1573" s="1160"/>
    </row>
    <row r="1574" spans="4:4" x14ac:dyDescent="0.15">
      <c r="D1574" s="1160"/>
    </row>
    <row r="1575" spans="4:4" x14ac:dyDescent="0.15">
      <c r="D1575" s="1160"/>
    </row>
    <row r="1576" spans="4:4" x14ac:dyDescent="0.15">
      <c r="D1576" s="1160"/>
    </row>
    <row r="1577" spans="4:4" x14ac:dyDescent="0.15">
      <c r="D1577" s="1160"/>
    </row>
    <row r="1578" spans="4:4" x14ac:dyDescent="0.15">
      <c r="D1578" s="1160"/>
    </row>
    <row r="1579" spans="4:4" x14ac:dyDescent="0.15">
      <c r="D1579" s="1160"/>
    </row>
    <row r="1580" spans="4:4" x14ac:dyDescent="0.15">
      <c r="D1580" s="1160"/>
    </row>
    <row r="1581" spans="4:4" x14ac:dyDescent="0.15">
      <c r="D1581" s="1160"/>
    </row>
    <row r="1582" spans="4:4" x14ac:dyDescent="0.15">
      <c r="D1582" s="1160"/>
    </row>
    <row r="1583" spans="4:4" x14ac:dyDescent="0.15">
      <c r="D1583" s="1160"/>
    </row>
    <row r="1584" spans="4:4" x14ac:dyDescent="0.15">
      <c r="D1584" s="1160"/>
    </row>
    <row r="1585" spans="4:4" x14ac:dyDescent="0.15">
      <c r="D1585" s="1160"/>
    </row>
    <row r="1586" spans="4:4" x14ac:dyDescent="0.15">
      <c r="D1586" s="1160"/>
    </row>
    <row r="1587" spans="4:4" x14ac:dyDescent="0.15">
      <c r="D1587" s="1160"/>
    </row>
    <row r="1588" spans="4:4" x14ac:dyDescent="0.15">
      <c r="D1588" s="1160"/>
    </row>
    <row r="1589" spans="4:4" x14ac:dyDescent="0.15">
      <c r="D1589" s="1160"/>
    </row>
  </sheetData>
  <phoneticPr fontId="7"/>
  <pageMargins left="0.75" right="0.75" top="1" bottom="1" header="0.51200000000000001" footer="0.51200000000000001"/>
  <pageSetup paperSize="9" scale="60" fitToHeight="0" orientation="landscape" horizontalDpi="4294967293" verticalDpi="200" r:id="rId1"/>
  <headerFooter alignWithMargins="0"/>
  <rowBreaks count="1" manualBreakCount="1">
    <brk id="7" max="16383" man="1"/>
  </rowBreaks>
  <colBreaks count="1" manualBreakCount="1">
    <brk id="6" max="1048575" man="1"/>
  </colBreaks>
  <ignoredErrors>
    <ignoredError sqref="L1153" formula="1"/>
  </ignoredErrors>
  <drawing r:id="rId2"/>
  <legacyDrawing r:id="rId3"/>
  <controls>
    <mc:AlternateContent xmlns:mc="http://schemas.openxmlformats.org/markup-compatibility/2006">
      <mc:Choice Requires="x14">
        <control shapeId="1033" r:id="rId4" name="CheckBox1">
          <controlPr defaultSize="0" autoLine="0" r:id="rId5">
            <anchor moveWithCells="1">
              <from>
                <xdr:col>0</xdr:col>
                <xdr:colOff>66675</xdr:colOff>
                <xdr:row>7</xdr:row>
                <xdr:rowOff>247650</xdr:rowOff>
              </from>
              <to>
                <xdr:col>1</xdr:col>
                <xdr:colOff>1171575</xdr:colOff>
                <xdr:row>7</xdr:row>
                <xdr:rowOff>476250</xdr:rowOff>
              </to>
            </anchor>
          </controlPr>
        </control>
      </mc:Choice>
      <mc:Fallback>
        <control shapeId="1033" r:id="rId4" name="CheckBox1"/>
      </mc:Fallback>
    </mc:AlternateContent>
    <mc:AlternateContent xmlns:mc="http://schemas.openxmlformats.org/markup-compatibility/2006">
      <mc:Choice Requires="x14">
        <control shapeId="1029" r:id="rId6" name="CommandButton3">
          <controlPr defaultSize="0" disabled="1" autoLine="0" autoPict="0" r:id="rId7">
            <anchor moveWithCells="1">
              <from>
                <xdr:col>0</xdr:col>
                <xdr:colOff>76200</xdr:colOff>
                <xdr:row>0</xdr:row>
                <xdr:rowOff>57150</xdr:rowOff>
              </from>
              <to>
                <xdr:col>1</xdr:col>
                <xdr:colOff>19050</xdr:colOff>
                <xdr:row>0</xdr:row>
                <xdr:rowOff>381000</xdr:rowOff>
              </to>
            </anchor>
          </controlPr>
        </control>
      </mc:Choice>
      <mc:Fallback>
        <control shapeId="1029" r:id="rId6" name="CommandButton3"/>
      </mc:Fallback>
    </mc:AlternateContent>
    <mc:AlternateContent xmlns:mc="http://schemas.openxmlformats.org/markup-compatibility/2006">
      <mc:Choice Requires="x14">
        <control shapeId="1027" r:id="rId8" name="CommandButton1">
          <controlPr defaultSize="0" disabled="1" autoLine="0" r:id="rId9">
            <anchor moveWithCells="1">
              <from>
                <xdr:col>1</xdr:col>
                <xdr:colOff>104775</xdr:colOff>
                <xdr:row>0</xdr:row>
                <xdr:rowOff>66675</xdr:rowOff>
              </from>
              <to>
                <xdr:col>1</xdr:col>
                <xdr:colOff>866775</xdr:colOff>
                <xdr:row>0</xdr:row>
                <xdr:rowOff>390525</xdr:rowOff>
              </to>
            </anchor>
          </controlPr>
        </control>
      </mc:Choice>
      <mc:Fallback>
        <control shapeId="1027" r:id="rId8" name="CommandButton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pageSetUpPr fitToPage="1"/>
  </sheetPr>
  <dimension ref="A1:Q195"/>
  <sheetViews>
    <sheetView topLeftCell="K37" zoomScale="85" zoomScaleNormal="85" workbookViewId="0">
      <selection activeCell="N9" sqref="N9"/>
    </sheetView>
  </sheetViews>
  <sheetFormatPr defaultRowHeight="24" customHeight="1" outlineLevelCol="1" x14ac:dyDescent="0.15"/>
  <cols>
    <col min="1" max="1" width="8.125" style="102" hidden="1" customWidth="1" outlineLevel="1"/>
    <col min="2" max="2" width="14.625" style="103" hidden="1" customWidth="1" outlineLevel="1"/>
    <col min="3" max="3" width="11.25" style="92" hidden="1" customWidth="1" outlineLevel="1"/>
    <col min="4" max="4" width="9.25" style="102" hidden="1" customWidth="1" outlineLevel="1"/>
    <col min="5" max="5" width="9.25" style="103" hidden="1" customWidth="1" outlineLevel="1"/>
    <col min="6" max="6" width="9.25" hidden="1" customWidth="1" outlineLevel="1"/>
    <col min="7" max="7" width="8.125" style="104" hidden="1" customWidth="1" outlineLevel="1"/>
    <col min="8" max="8" width="14.625" style="105" hidden="1" customWidth="1" outlineLevel="1"/>
    <col min="9" max="9" width="11.25" style="106" hidden="1" customWidth="1" outlineLevel="1"/>
    <col min="10" max="10" width="11.25" style="92" hidden="1" customWidth="1" outlineLevel="1"/>
    <col min="11" max="11" width="8.5" customWidth="1" collapsed="1"/>
    <col min="12" max="12" width="39.875" customWidth="1"/>
    <col min="13" max="15" width="16.75" style="92" customWidth="1"/>
    <col min="16" max="19" width="9.75" customWidth="1"/>
  </cols>
  <sheetData>
    <row r="1" spans="1:17" s="59" customFormat="1" ht="36" customHeight="1" x14ac:dyDescent="0.15">
      <c r="A1" s="845" t="s">
        <v>1524</v>
      </c>
      <c r="D1" s="58"/>
      <c r="G1" s="60"/>
      <c r="H1" s="61"/>
      <c r="I1" s="61"/>
      <c r="K1" s="774" t="s">
        <v>2546</v>
      </c>
      <c r="L1" s="417">
        <v>44301</v>
      </c>
      <c r="M1" s="419" t="s">
        <v>1511</v>
      </c>
      <c r="N1" s="418">
        <v>44651</v>
      </c>
      <c r="O1" s="62"/>
    </row>
    <row r="2" spans="1:17" s="59" customFormat="1" ht="24" customHeight="1" x14ac:dyDescent="0.15">
      <c r="A2" s="426"/>
      <c r="B2" s="427" t="s">
        <v>2503</v>
      </c>
      <c r="C2" s="428"/>
      <c r="D2" s="1311" t="s">
        <v>378</v>
      </c>
      <c r="E2" s="1311"/>
      <c r="F2" s="1312"/>
      <c r="G2" s="1313" t="s">
        <v>379</v>
      </c>
      <c r="H2" s="1314"/>
      <c r="I2" s="1315"/>
      <c r="J2" s="1316" t="s">
        <v>3203</v>
      </c>
      <c r="L2" s="1318" t="s">
        <v>2579</v>
      </c>
      <c r="M2" s="1321" t="s">
        <v>382</v>
      </c>
      <c r="N2" s="1321" t="s">
        <v>383</v>
      </c>
      <c r="O2" s="1323" t="s">
        <v>384</v>
      </c>
    </row>
    <row r="3" spans="1:17" s="59" customFormat="1" ht="24" customHeight="1" x14ac:dyDescent="0.15">
      <c r="A3" s="63" t="s">
        <v>385</v>
      </c>
      <c r="B3" s="64" t="s">
        <v>386</v>
      </c>
      <c r="C3" s="65" t="s">
        <v>384</v>
      </c>
      <c r="D3" s="771" t="s">
        <v>385</v>
      </c>
      <c r="E3" s="772" t="s">
        <v>386</v>
      </c>
      <c r="F3" s="773" t="s">
        <v>384</v>
      </c>
      <c r="G3" s="63" t="s">
        <v>385</v>
      </c>
      <c r="H3" s="64" t="s">
        <v>386</v>
      </c>
      <c r="I3" s="66" t="s">
        <v>384</v>
      </c>
      <c r="J3" s="1317"/>
      <c r="L3" s="1319"/>
      <c r="M3" s="1322"/>
      <c r="N3" s="1322"/>
      <c r="O3" s="1324"/>
    </row>
    <row r="4" spans="1:17" s="59" customFormat="1" ht="24" customHeight="1" x14ac:dyDescent="0.15">
      <c r="A4" s="1013" t="s">
        <v>3202</v>
      </c>
      <c r="B4" s="1006"/>
      <c r="C4" s="1007">
        <v>10000</v>
      </c>
      <c r="D4" s="1005"/>
      <c r="E4" s="1006"/>
      <c r="F4" s="1008"/>
      <c r="G4" s="1009"/>
      <c r="H4" s="1010"/>
      <c r="I4" s="1011"/>
      <c r="J4" s="1012">
        <f>C4</f>
        <v>10000</v>
      </c>
      <c r="L4" s="73" t="s">
        <v>2505</v>
      </c>
      <c r="M4" s="708">
        <v>9200</v>
      </c>
      <c r="N4" s="708">
        <v>112200</v>
      </c>
      <c r="O4" s="70">
        <f>SUM(M4:N4)</f>
        <v>121400</v>
      </c>
    </row>
    <row r="5" spans="1:17" ht="24" customHeight="1" x14ac:dyDescent="0.15">
      <c r="A5" s="75">
        <v>1249</v>
      </c>
      <c r="B5" s="76">
        <v>44309</v>
      </c>
      <c r="C5" s="77">
        <v>30000</v>
      </c>
      <c r="D5" s="75"/>
      <c r="E5" s="76"/>
      <c r="F5" s="78"/>
      <c r="G5" s="79"/>
      <c r="H5" s="80"/>
      <c r="I5" s="81"/>
      <c r="J5" s="82">
        <f>IF(C5&amp;I5="","",J4+C5-I5)</f>
        <v>40000</v>
      </c>
      <c r="L5" s="83" t="s">
        <v>2506</v>
      </c>
      <c r="M5" s="709"/>
      <c r="N5" s="709"/>
      <c r="O5" s="77">
        <f t="shared" ref="O5:O12" si="0">SUM(M5:N5)</f>
        <v>0</v>
      </c>
    </row>
    <row r="6" spans="1:17" ht="24" customHeight="1" x14ac:dyDescent="0.15">
      <c r="A6" s="75"/>
      <c r="B6" s="76"/>
      <c r="C6" s="77"/>
      <c r="D6" s="75"/>
      <c r="E6" s="76"/>
      <c r="F6" s="78"/>
      <c r="G6" s="79">
        <v>1256</v>
      </c>
      <c r="H6" s="80">
        <v>44354</v>
      </c>
      <c r="I6" s="81">
        <v>50000</v>
      </c>
      <c r="J6" s="82">
        <f t="shared" ref="J6:J45" si="1">IF(C6&amp;I6="","",J5+C6-I6)</f>
        <v>-10000</v>
      </c>
      <c r="L6" s="83" t="s">
        <v>2507</v>
      </c>
      <c r="M6" s="709"/>
      <c r="N6" s="709">
        <v>580000</v>
      </c>
      <c r="O6" s="77">
        <f t="shared" si="0"/>
        <v>580000</v>
      </c>
    </row>
    <row r="7" spans="1:17" ht="24" customHeight="1" x14ac:dyDescent="0.15">
      <c r="A7" s="75">
        <v>1270</v>
      </c>
      <c r="B7" s="76">
        <v>44398</v>
      </c>
      <c r="C7" s="77">
        <v>10000</v>
      </c>
      <c r="D7" s="75"/>
      <c r="E7" s="76"/>
      <c r="F7" s="78"/>
      <c r="G7" s="79"/>
      <c r="H7" s="80"/>
      <c r="I7" s="81"/>
      <c r="J7" s="82">
        <f t="shared" si="1"/>
        <v>0</v>
      </c>
      <c r="L7" s="83" t="s">
        <v>2508</v>
      </c>
      <c r="M7" s="709"/>
      <c r="N7" s="709">
        <v>98</v>
      </c>
      <c r="O7" s="77">
        <f t="shared" si="0"/>
        <v>98</v>
      </c>
    </row>
    <row r="8" spans="1:17" ht="24" customHeight="1" x14ac:dyDescent="0.15">
      <c r="A8" s="75">
        <v>1280</v>
      </c>
      <c r="B8" s="76">
        <v>44505</v>
      </c>
      <c r="C8" s="77">
        <v>50000</v>
      </c>
      <c r="D8" s="75"/>
      <c r="E8" s="76"/>
      <c r="F8" s="78"/>
      <c r="G8" s="79"/>
      <c r="H8" s="80"/>
      <c r="I8" s="81"/>
      <c r="J8" s="82">
        <f t="shared" si="1"/>
        <v>50000</v>
      </c>
      <c r="L8" s="83" t="s">
        <v>3187</v>
      </c>
      <c r="M8" s="709"/>
      <c r="N8" s="709">
        <v>609000</v>
      </c>
      <c r="O8" s="77">
        <f t="shared" si="0"/>
        <v>609000</v>
      </c>
    </row>
    <row r="9" spans="1:17" ht="24" customHeight="1" x14ac:dyDescent="0.15">
      <c r="A9" s="75">
        <v>1282</v>
      </c>
      <c r="B9" s="76">
        <v>44505</v>
      </c>
      <c r="C9" s="77">
        <v>50000</v>
      </c>
      <c r="D9" s="75"/>
      <c r="E9" s="76"/>
      <c r="F9" s="78"/>
      <c r="G9" s="79"/>
      <c r="H9" s="80"/>
      <c r="I9" s="81"/>
      <c r="J9" s="82">
        <f t="shared" si="1"/>
        <v>100000</v>
      </c>
      <c r="L9" s="83" t="s">
        <v>2510</v>
      </c>
      <c r="M9" s="709"/>
      <c r="N9" s="709">
        <v>280000</v>
      </c>
      <c r="O9" s="77">
        <f t="shared" si="0"/>
        <v>280000</v>
      </c>
    </row>
    <row r="10" spans="1:17" ht="24" customHeight="1" x14ac:dyDescent="0.15">
      <c r="A10" s="75">
        <v>1284</v>
      </c>
      <c r="B10" s="76">
        <v>44510</v>
      </c>
      <c r="C10" s="77">
        <v>30000</v>
      </c>
      <c r="D10" s="75"/>
      <c r="E10" s="76"/>
      <c r="F10" s="78"/>
      <c r="G10" s="79"/>
      <c r="H10" s="80"/>
      <c r="I10" s="81"/>
      <c r="J10" s="82">
        <f t="shared" si="1"/>
        <v>130000</v>
      </c>
      <c r="L10" s="83" t="s">
        <v>2526</v>
      </c>
      <c r="M10" s="709"/>
      <c r="N10" s="709"/>
      <c r="O10" s="77">
        <f t="shared" si="0"/>
        <v>0</v>
      </c>
      <c r="Q10" s="2"/>
    </row>
    <row r="11" spans="1:17" ht="24" customHeight="1" x14ac:dyDescent="0.15">
      <c r="A11" s="75">
        <v>1287</v>
      </c>
      <c r="B11" s="76">
        <v>44540</v>
      </c>
      <c r="C11" s="77">
        <v>50000</v>
      </c>
      <c r="D11" s="75"/>
      <c r="E11" s="76"/>
      <c r="F11" s="78"/>
      <c r="G11" s="79"/>
      <c r="H11" s="80"/>
      <c r="I11" s="81"/>
      <c r="J11" s="82">
        <f t="shared" si="1"/>
        <v>180000</v>
      </c>
      <c r="L11" s="83" t="s">
        <v>2529</v>
      </c>
      <c r="M11" s="709"/>
      <c r="N11" s="709"/>
      <c r="O11" s="77">
        <f t="shared" si="0"/>
        <v>0</v>
      </c>
    </row>
    <row r="12" spans="1:17" ht="24" customHeight="1" x14ac:dyDescent="0.15">
      <c r="A12" s="75">
        <v>1288</v>
      </c>
      <c r="B12" s="76">
        <v>44573</v>
      </c>
      <c r="C12" s="77">
        <v>10000</v>
      </c>
      <c r="D12" s="75"/>
      <c r="E12" s="76"/>
      <c r="F12" s="78"/>
      <c r="G12" s="79"/>
      <c r="H12" s="80"/>
      <c r="I12" s="81"/>
      <c r="J12" s="82">
        <f t="shared" si="1"/>
        <v>190000</v>
      </c>
      <c r="L12" s="83" t="s">
        <v>2511</v>
      </c>
      <c r="M12" s="709"/>
      <c r="N12" s="709"/>
      <c r="O12" s="77">
        <f t="shared" si="0"/>
        <v>0</v>
      </c>
    </row>
    <row r="13" spans="1:17" ht="24" customHeight="1" x14ac:dyDescent="0.15">
      <c r="A13" s="75"/>
      <c r="B13" s="76"/>
      <c r="C13" s="77"/>
      <c r="D13" s="75"/>
      <c r="E13" s="76"/>
      <c r="F13" s="78"/>
      <c r="G13" s="79">
        <v>1289</v>
      </c>
      <c r="H13" s="80">
        <v>44601</v>
      </c>
      <c r="I13" s="81">
        <v>190000</v>
      </c>
      <c r="J13" s="82">
        <f t="shared" si="1"/>
        <v>0</v>
      </c>
      <c r="L13" s="91"/>
      <c r="M13" s="710"/>
      <c r="N13" s="710"/>
      <c r="O13" s="87"/>
    </row>
    <row r="14" spans="1:17" ht="24" customHeight="1" x14ac:dyDescent="0.15">
      <c r="A14" s="75">
        <v>1293</v>
      </c>
      <c r="B14" s="76">
        <v>44617</v>
      </c>
      <c r="C14" s="77">
        <v>30000</v>
      </c>
      <c r="D14" s="75"/>
      <c r="E14" s="76"/>
      <c r="F14" s="78"/>
      <c r="G14" s="79"/>
      <c r="H14" s="80"/>
      <c r="I14" s="81"/>
      <c r="J14" s="82">
        <f t="shared" si="1"/>
        <v>30000</v>
      </c>
      <c r="L14" s="88" t="s">
        <v>394</v>
      </c>
      <c r="M14" s="89"/>
      <c r="N14" s="89"/>
      <c r="O14" s="90">
        <f>SUM(O4:O13)</f>
        <v>1590498</v>
      </c>
    </row>
    <row r="15" spans="1:17" ht="24" customHeight="1" x14ac:dyDescent="0.15">
      <c r="A15" s="75">
        <v>1297</v>
      </c>
      <c r="B15" s="76">
        <v>44621</v>
      </c>
      <c r="C15" s="77">
        <v>10000</v>
      </c>
      <c r="D15" s="75"/>
      <c r="E15" s="76"/>
      <c r="F15" s="78"/>
      <c r="G15" s="79"/>
      <c r="H15" s="80"/>
      <c r="I15" s="81"/>
      <c r="J15" s="82">
        <f t="shared" si="1"/>
        <v>40000</v>
      </c>
      <c r="L15" s="1318" t="s">
        <v>2580</v>
      </c>
      <c r="M15" s="1325" t="s">
        <v>2530</v>
      </c>
      <c r="N15" s="1321"/>
      <c r="O15" s="1323" t="s">
        <v>384</v>
      </c>
    </row>
    <row r="16" spans="1:17" ht="24" customHeight="1" x14ac:dyDescent="0.15">
      <c r="A16" s="75">
        <v>1302</v>
      </c>
      <c r="B16" s="76">
        <v>44637</v>
      </c>
      <c r="C16" s="77">
        <v>10000</v>
      </c>
      <c r="D16" s="75"/>
      <c r="E16" s="76"/>
      <c r="F16" s="78"/>
      <c r="G16" s="79"/>
      <c r="H16" s="80"/>
      <c r="I16" s="81"/>
      <c r="J16" s="82">
        <f t="shared" si="1"/>
        <v>50000</v>
      </c>
      <c r="L16" s="1319"/>
      <c r="M16" s="1326"/>
      <c r="N16" s="1322"/>
      <c r="O16" s="1324"/>
    </row>
    <row r="17" spans="1:16" ht="24" customHeight="1" x14ac:dyDescent="0.15">
      <c r="A17" s="75"/>
      <c r="B17" s="76"/>
      <c r="C17" s="77"/>
      <c r="D17" s="75"/>
      <c r="E17" s="76"/>
      <c r="F17" s="78"/>
      <c r="G17" s="79"/>
      <c r="H17" s="80"/>
      <c r="I17" s="81"/>
      <c r="J17" s="82" t="str">
        <f t="shared" si="1"/>
        <v/>
      </c>
      <c r="L17" s="73" t="s">
        <v>2512</v>
      </c>
      <c r="M17" s="708"/>
      <c r="N17" s="708">
        <v>263000</v>
      </c>
      <c r="O17" s="70">
        <f>SUM(M17:N17)</f>
        <v>263000</v>
      </c>
    </row>
    <row r="18" spans="1:16" ht="24" customHeight="1" x14ac:dyDescent="0.15">
      <c r="A18" s="75"/>
      <c r="B18" s="76"/>
      <c r="C18" s="77"/>
      <c r="D18" s="75"/>
      <c r="E18" s="76"/>
      <c r="F18" s="78"/>
      <c r="G18" s="79"/>
      <c r="H18" s="80"/>
      <c r="I18" s="81"/>
      <c r="J18" s="82" t="str">
        <f t="shared" si="1"/>
        <v/>
      </c>
      <c r="L18" s="788" t="s">
        <v>2527</v>
      </c>
      <c r="M18" s="789"/>
      <c r="N18" s="789"/>
      <c r="O18" s="77">
        <f t="shared" ref="O18:O29" si="2">SUM(M18:N18)</f>
        <v>0</v>
      </c>
    </row>
    <row r="19" spans="1:16" ht="24" customHeight="1" x14ac:dyDescent="0.15">
      <c r="A19" s="75"/>
      <c r="B19" s="76"/>
      <c r="C19" s="77"/>
      <c r="D19" s="75"/>
      <c r="E19" s="76"/>
      <c r="F19" s="78"/>
      <c r="G19" s="79"/>
      <c r="H19" s="80"/>
      <c r="I19" s="81"/>
      <c r="J19" s="82" t="str">
        <f t="shared" si="1"/>
        <v/>
      </c>
      <c r="L19" s="83" t="s">
        <v>2513</v>
      </c>
      <c r="M19" s="709"/>
      <c r="N19" s="709"/>
      <c r="O19" s="77">
        <f t="shared" si="2"/>
        <v>0</v>
      </c>
    </row>
    <row r="20" spans="1:16" ht="24" customHeight="1" x14ac:dyDescent="0.15">
      <c r="A20" s="75"/>
      <c r="B20" s="76"/>
      <c r="C20" s="77"/>
      <c r="D20" s="75"/>
      <c r="E20" s="76"/>
      <c r="F20" s="78"/>
      <c r="G20" s="79"/>
      <c r="H20" s="80"/>
      <c r="I20" s="81"/>
      <c r="J20" s="82" t="str">
        <f t="shared" si="1"/>
        <v/>
      </c>
      <c r="L20" s="83" t="s">
        <v>2514</v>
      </c>
      <c r="M20" s="709"/>
      <c r="N20" s="709">
        <v>4730</v>
      </c>
      <c r="O20" s="77">
        <f t="shared" si="2"/>
        <v>4730</v>
      </c>
    </row>
    <row r="21" spans="1:16" ht="24" customHeight="1" x14ac:dyDescent="0.15">
      <c r="A21" s="75"/>
      <c r="B21" s="76"/>
      <c r="C21" s="77"/>
      <c r="D21" s="75"/>
      <c r="E21" s="76"/>
      <c r="F21" s="78"/>
      <c r="G21" s="79"/>
      <c r="H21" s="80"/>
      <c r="I21" s="81"/>
      <c r="J21" s="82" t="str">
        <f t="shared" si="1"/>
        <v/>
      </c>
      <c r="L21" s="83" t="s">
        <v>2528</v>
      </c>
      <c r="M21" s="709"/>
      <c r="N21" s="709"/>
      <c r="O21" s="77">
        <f t="shared" si="2"/>
        <v>0</v>
      </c>
    </row>
    <row r="22" spans="1:16" ht="24" customHeight="1" x14ac:dyDescent="0.15">
      <c r="A22" s="75"/>
      <c r="B22" s="76"/>
      <c r="C22" s="77"/>
      <c r="D22" s="75"/>
      <c r="E22" s="76"/>
      <c r="F22" s="78"/>
      <c r="G22" s="79"/>
      <c r="H22" s="80"/>
      <c r="I22" s="81"/>
      <c r="J22" s="82" t="str">
        <f t="shared" si="1"/>
        <v/>
      </c>
      <c r="L22" s="83" t="s">
        <v>3186</v>
      </c>
      <c r="M22" s="709"/>
      <c r="N22" s="709">
        <v>656400</v>
      </c>
      <c r="O22" s="77">
        <f t="shared" si="2"/>
        <v>656400</v>
      </c>
    </row>
    <row r="23" spans="1:16" ht="24" customHeight="1" x14ac:dyDescent="0.15">
      <c r="A23" s="75"/>
      <c r="B23" s="76"/>
      <c r="C23" s="77"/>
      <c r="D23" s="75"/>
      <c r="E23" s="76"/>
      <c r="F23" s="78"/>
      <c r="G23" s="79"/>
      <c r="H23" s="80"/>
      <c r="I23" s="81"/>
      <c r="J23" s="82" t="str">
        <f t="shared" si="1"/>
        <v/>
      </c>
      <c r="L23" s="83" t="s">
        <v>2516</v>
      </c>
      <c r="M23" s="709"/>
      <c r="N23" s="709">
        <v>240000</v>
      </c>
      <c r="O23" s="77">
        <f t="shared" si="2"/>
        <v>240000</v>
      </c>
      <c r="P23" s="1320"/>
    </row>
    <row r="24" spans="1:16" ht="24" customHeight="1" x14ac:dyDescent="0.15">
      <c r="A24" s="75"/>
      <c r="B24" s="76"/>
      <c r="C24" s="77"/>
      <c r="D24" s="75"/>
      <c r="E24" s="76"/>
      <c r="F24" s="78"/>
      <c r="G24" s="79"/>
      <c r="H24" s="80"/>
      <c r="I24" s="81"/>
      <c r="J24" s="82" t="str">
        <f t="shared" si="1"/>
        <v/>
      </c>
      <c r="L24" s="83" t="s">
        <v>2515</v>
      </c>
      <c r="M24" s="709"/>
      <c r="N24" s="709"/>
      <c r="O24" s="77">
        <f>SUM(M24:N24)</f>
        <v>0</v>
      </c>
      <c r="P24" s="1320"/>
    </row>
    <row r="25" spans="1:16" ht="24" customHeight="1" x14ac:dyDescent="0.15">
      <c r="A25" s="75"/>
      <c r="B25" s="76"/>
      <c r="C25" s="77"/>
      <c r="D25" s="75"/>
      <c r="E25" s="76"/>
      <c r="F25" s="78"/>
      <c r="G25" s="79"/>
      <c r="H25" s="80"/>
      <c r="I25" s="81"/>
      <c r="J25" s="82" t="str">
        <f t="shared" si="1"/>
        <v/>
      </c>
      <c r="L25" s="91" t="s">
        <v>3185</v>
      </c>
      <c r="M25" s="710">
        <v>500000</v>
      </c>
      <c r="N25" s="710"/>
      <c r="O25" s="77">
        <f>SUM(M25:N25)</f>
        <v>500000</v>
      </c>
    </row>
    <row r="26" spans="1:16" ht="24" hidden="1" customHeight="1" x14ac:dyDescent="0.15">
      <c r="A26" s="75"/>
      <c r="B26" s="76"/>
      <c r="C26" s="77"/>
      <c r="D26" s="75"/>
      <c r="E26" s="76"/>
      <c r="F26" s="78"/>
      <c r="G26" s="79"/>
      <c r="H26" s="80"/>
      <c r="I26" s="81"/>
      <c r="J26" s="82" t="str">
        <f t="shared" si="1"/>
        <v/>
      </c>
      <c r="L26" s="88" t="s">
        <v>394</v>
      </c>
      <c r="M26" s="89"/>
      <c r="N26" s="89"/>
      <c r="O26" s="70">
        <f t="shared" si="2"/>
        <v>0</v>
      </c>
    </row>
    <row r="27" spans="1:16" ht="24" hidden="1" customHeight="1" x14ac:dyDescent="0.15">
      <c r="A27" s="75"/>
      <c r="B27" s="76"/>
      <c r="C27" s="77"/>
      <c r="D27" s="75"/>
      <c r="E27" s="76"/>
      <c r="F27" s="78"/>
      <c r="G27" s="79"/>
      <c r="H27" s="80"/>
      <c r="I27" s="81"/>
      <c r="J27" s="82" t="str">
        <f t="shared" si="1"/>
        <v/>
      </c>
      <c r="L27" s="779" t="s">
        <v>2519</v>
      </c>
      <c r="M27" s="780"/>
      <c r="N27" s="780"/>
      <c r="O27" s="70">
        <f t="shared" si="2"/>
        <v>0</v>
      </c>
    </row>
    <row r="28" spans="1:16" ht="24" hidden="1" customHeight="1" x14ac:dyDescent="0.15">
      <c r="A28" s="75"/>
      <c r="B28" s="76"/>
      <c r="C28" s="77"/>
      <c r="D28" s="75"/>
      <c r="E28" s="76"/>
      <c r="F28" s="78"/>
      <c r="G28" s="79"/>
      <c r="H28" s="80"/>
      <c r="I28" s="81"/>
      <c r="J28" s="82" t="str">
        <f t="shared" si="1"/>
        <v/>
      </c>
      <c r="L28" s="88" t="s">
        <v>402</v>
      </c>
      <c r="M28" s="89"/>
      <c r="N28" s="89"/>
      <c r="O28" s="70">
        <f t="shared" si="2"/>
        <v>0</v>
      </c>
    </row>
    <row r="29" spans="1:16" ht="24" hidden="1" customHeight="1" x14ac:dyDescent="0.15">
      <c r="A29" s="75"/>
      <c r="B29" s="76"/>
      <c r="C29" s="77"/>
      <c r="D29" s="75"/>
      <c r="E29" s="76"/>
      <c r="F29" s="78"/>
      <c r="G29" s="79"/>
      <c r="H29" s="80"/>
      <c r="I29" s="81"/>
      <c r="J29" s="82" t="str">
        <f t="shared" si="1"/>
        <v/>
      </c>
      <c r="L29" s="88" t="s">
        <v>1863</v>
      </c>
      <c r="M29" s="89"/>
      <c r="N29" s="89"/>
      <c r="O29" s="70">
        <f t="shared" si="2"/>
        <v>0</v>
      </c>
    </row>
    <row r="30" spans="1:16" ht="24" customHeight="1" x14ac:dyDescent="0.15">
      <c r="A30" s="75"/>
      <c r="B30" s="76"/>
      <c r="C30" s="77"/>
      <c r="D30" s="75"/>
      <c r="E30" s="76"/>
      <c r="F30" s="78"/>
      <c r="G30" s="79"/>
      <c r="H30" s="80"/>
      <c r="I30" s="81"/>
      <c r="J30" s="82" t="str">
        <f t="shared" si="1"/>
        <v/>
      </c>
      <c r="L30" s="88" t="s">
        <v>394</v>
      </c>
      <c r="M30" s="966"/>
      <c r="N30" s="965"/>
      <c r="O30" s="90">
        <f>SUM(O17:O25)</f>
        <v>1664130</v>
      </c>
    </row>
    <row r="31" spans="1:16" ht="24" hidden="1" customHeight="1" x14ac:dyDescent="0.15">
      <c r="A31" s="75"/>
      <c r="B31" s="76"/>
      <c r="C31" s="77"/>
      <c r="D31" s="75"/>
      <c r="E31" s="76"/>
      <c r="F31" s="78"/>
      <c r="G31" s="79"/>
      <c r="H31" s="80"/>
      <c r="I31" s="81"/>
      <c r="J31" s="82" t="str">
        <f t="shared" si="1"/>
        <v/>
      </c>
      <c r="L31" s="94"/>
      <c r="M31" s="89"/>
      <c r="N31" s="89"/>
      <c r="O31" s="89"/>
    </row>
    <row r="32" spans="1:16" ht="24" hidden="1" customHeight="1" x14ac:dyDescent="0.15">
      <c r="A32" s="75"/>
      <c r="B32" s="76"/>
      <c r="C32" s="77"/>
      <c r="D32" s="75"/>
      <c r="E32" s="76"/>
      <c r="F32" s="78"/>
      <c r="G32" s="79"/>
      <c r="H32" s="80"/>
      <c r="I32" s="81"/>
      <c r="J32" s="82" t="str">
        <f t="shared" si="1"/>
        <v/>
      </c>
      <c r="L32" s="779" t="s">
        <v>2535</v>
      </c>
      <c r="M32" s="780"/>
      <c r="N32" s="780"/>
      <c r="O32" s="781"/>
    </row>
    <row r="33" spans="1:15" ht="24" hidden="1" customHeight="1" x14ac:dyDescent="0.15">
      <c r="A33" s="75"/>
      <c r="B33" s="76"/>
      <c r="C33" s="77"/>
      <c r="D33" s="75"/>
      <c r="E33" s="76"/>
      <c r="F33" s="78"/>
      <c r="G33" s="79"/>
      <c r="H33" s="80"/>
      <c r="I33" s="81"/>
      <c r="J33" s="82" t="str">
        <f t="shared" si="1"/>
        <v/>
      </c>
      <c r="L33" s="782" t="s">
        <v>2518</v>
      </c>
      <c r="M33" s="708"/>
      <c r="N33" s="74"/>
      <c r="O33" s="70">
        <v>120000</v>
      </c>
    </row>
    <row r="34" spans="1:15" ht="24" hidden="1" customHeight="1" x14ac:dyDescent="0.15">
      <c r="A34" s="75"/>
      <c r="B34" s="76"/>
      <c r="C34" s="77"/>
      <c r="D34" s="75"/>
      <c r="E34" s="76"/>
      <c r="F34" s="78"/>
      <c r="G34" s="79"/>
      <c r="H34" s="80"/>
      <c r="I34" s="81"/>
      <c r="J34" s="82" t="str">
        <f t="shared" si="1"/>
        <v/>
      </c>
      <c r="L34" s="784" t="s">
        <v>2520</v>
      </c>
      <c r="M34" s="709"/>
      <c r="N34" s="84"/>
      <c r="O34" s="77">
        <f>SUM(N9)</f>
        <v>280000</v>
      </c>
    </row>
    <row r="35" spans="1:15" ht="24" hidden="1" customHeight="1" x14ac:dyDescent="0.15">
      <c r="A35" s="75"/>
      <c r="B35" s="76"/>
      <c r="C35" s="77"/>
      <c r="D35" s="75"/>
      <c r="E35" s="76"/>
      <c r="F35" s="78"/>
      <c r="G35" s="79"/>
      <c r="H35" s="80"/>
      <c r="I35" s="81"/>
      <c r="J35" s="82" t="str">
        <f t="shared" si="1"/>
        <v/>
      </c>
      <c r="L35" s="85" t="s">
        <v>2521</v>
      </c>
      <c r="M35" s="710"/>
      <c r="N35" s="86"/>
      <c r="O35" s="87">
        <f>SUM(N23)</f>
        <v>240000</v>
      </c>
    </row>
    <row r="36" spans="1:15" ht="24" hidden="1" customHeight="1" x14ac:dyDescent="0.15">
      <c r="A36" s="75"/>
      <c r="B36" s="76"/>
      <c r="C36" s="77"/>
      <c r="D36" s="75"/>
      <c r="E36" s="76"/>
      <c r="F36" s="78"/>
      <c r="G36" s="79"/>
      <c r="H36" s="80"/>
      <c r="I36" s="81"/>
      <c r="J36" s="82" t="str">
        <f t="shared" si="1"/>
        <v/>
      </c>
      <c r="L36" s="88" t="s">
        <v>1505</v>
      </c>
      <c r="M36" s="966"/>
      <c r="N36" s="89"/>
      <c r="O36" s="967">
        <f>O33+O34-O35</f>
        <v>160000</v>
      </c>
    </row>
    <row r="37" spans="1:15" ht="24" customHeight="1" x14ac:dyDescent="0.15">
      <c r="A37" s="75"/>
      <c r="B37" s="76"/>
      <c r="C37" s="77"/>
      <c r="D37" s="75"/>
      <c r="E37" s="76"/>
      <c r="F37" s="78"/>
      <c r="G37" s="79"/>
      <c r="H37" s="80"/>
      <c r="I37" s="81"/>
      <c r="J37" s="82" t="str">
        <f t="shared" si="1"/>
        <v/>
      </c>
    </row>
    <row r="38" spans="1:15" ht="24" customHeight="1" x14ac:dyDescent="0.15">
      <c r="A38" s="75"/>
      <c r="B38" s="76"/>
      <c r="C38" s="77"/>
      <c r="D38" s="75"/>
      <c r="E38" s="76"/>
      <c r="F38" s="78"/>
      <c r="G38" s="79"/>
      <c r="H38" s="80"/>
      <c r="I38" s="81"/>
      <c r="J38" s="82" t="str">
        <f t="shared" si="1"/>
        <v/>
      </c>
      <c r="L38" s="779" t="s">
        <v>2568</v>
      </c>
      <c r="M38" s="780"/>
      <c r="N38" s="836" t="s">
        <v>2566</v>
      </c>
      <c r="O38" s="837" t="s">
        <v>2567</v>
      </c>
    </row>
    <row r="39" spans="1:15" ht="24" customHeight="1" x14ac:dyDescent="0.15">
      <c r="A39" s="75"/>
      <c r="B39" s="76"/>
      <c r="C39" s="77"/>
      <c r="D39" s="75"/>
      <c r="E39" s="76"/>
      <c r="F39" s="78"/>
      <c r="G39" s="79"/>
      <c r="H39" s="80"/>
      <c r="I39" s="81"/>
      <c r="J39" s="82" t="str">
        <f t="shared" si="1"/>
        <v/>
      </c>
      <c r="L39" s="782" t="s">
        <v>2588</v>
      </c>
      <c r="M39" s="708"/>
      <c r="N39" s="708"/>
      <c r="O39" s="70">
        <f>O4+O5+O6+O7</f>
        <v>701498</v>
      </c>
    </row>
    <row r="40" spans="1:15" ht="24" customHeight="1" x14ac:dyDescent="0.15">
      <c r="A40" s="75"/>
      <c r="B40" s="76"/>
      <c r="C40" s="77"/>
      <c r="D40" s="75"/>
      <c r="E40" s="76"/>
      <c r="F40" s="78"/>
      <c r="G40" s="79"/>
      <c r="H40" s="80"/>
      <c r="I40" s="81"/>
      <c r="J40" s="82" t="str">
        <f t="shared" si="1"/>
        <v/>
      </c>
      <c r="L40" s="784" t="s">
        <v>2587</v>
      </c>
      <c r="M40" s="709"/>
      <c r="N40" s="974">
        <f>O17+O20+O19</f>
        <v>267730</v>
      </c>
      <c r="O40" s="77"/>
    </row>
    <row r="41" spans="1:15" ht="24" customHeight="1" x14ac:dyDescent="0.15">
      <c r="A41" s="75"/>
      <c r="B41" s="76"/>
      <c r="C41" s="77"/>
      <c r="D41" s="75"/>
      <c r="E41" s="76"/>
      <c r="F41" s="78"/>
      <c r="G41" s="79"/>
      <c r="H41" s="80"/>
      <c r="I41" s="81"/>
      <c r="J41" s="82" t="str">
        <f t="shared" si="1"/>
        <v/>
      </c>
      <c r="L41" s="795" t="s">
        <v>2586</v>
      </c>
      <c r="M41" s="789"/>
      <c r="N41" s="968">
        <f>O18+O21</f>
        <v>0</v>
      </c>
      <c r="O41" s="969"/>
    </row>
    <row r="42" spans="1:15" ht="24" customHeight="1" thickBot="1" x14ac:dyDescent="0.2">
      <c r="A42" s="75"/>
      <c r="B42" s="76"/>
      <c r="C42" s="77"/>
      <c r="D42" s="75"/>
      <c r="E42" s="76"/>
      <c r="F42" s="78"/>
      <c r="G42" s="79"/>
      <c r="H42" s="80"/>
      <c r="I42" s="81"/>
      <c r="J42" s="82" t="str">
        <f t="shared" si="1"/>
        <v/>
      </c>
      <c r="L42" s="799" t="s">
        <v>2585</v>
      </c>
      <c r="M42" s="970"/>
      <c r="N42" s="970"/>
      <c r="O42" s="971">
        <f>O11+O10</f>
        <v>0</v>
      </c>
    </row>
    <row r="43" spans="1:15" ht="24" customHeight="1" x14ac:dyDescent="0.15">
      <c r="A43" s="75"/>
      <c r="B43" s="76"/>
      <c r="C43" s="77"/>
      <c r="D43" s="75"/>
      <c r="E43" s="76"/>
      <c r="F43" s="78"/>
      <c r="G43" s="79"/>
      <c r="H43" s="80"/>
      <c r="I43" s="81"/>
      <c r="J43" s="82" t="str">
        <f t="shared" si="1"/>
        <v/>
      </c>
      <c r="L43" s="795" t="s">
        <v>2584</v>
      </c>
      <c r="M43" s="972"/>
      <c r="N43" s="972"/>
      <c r="O43" s="973">
        <f>O8+O9</f>
        <v>889000</v>
      </c>
    </row>
    <row r="44" spans="1:15" ht="24" customHeight="1" x14ac:dyDescent="0.15">
      <c r="A44" s="75"/>
      <c r="B44" s="76"/>
      <c r="C44" s="77"/>
      <c r="D44" s="75"/>
      <c r="E44" s="76"/>
      <c r="F44" s="78"/>
      <c r="G44" s="79"/>
      <c r="H44" s="80"/>
      <c r="I44" s="81"/>
      <c r="J44" s="82" t="str">
        <f t="shared" si="1"/>
        <v/>
      </c>
      <c r="L44" s="784" t="s">
        <v>2583</v>
      </c>
      <c r="M44" s="709"/>
      <c r="N44" s="974">
        <f>O22+O23</f>
        <v>896400</v>
      </c>
      <c r="O44" s="77"/>
    </row>
    <row r="45" spans="1:15" ht="24" customHeight="1" x14ac:dyDescent="0.15">
      <c r="A45" s="75"/>
      <c r="B45" s="76"/>
      <c r="C45" s="77"/>
      <c r="D45" s="75"/>
      <c r="E45" s="76"/>
      <c r="F45" s="78"/>
      <c r="G45" s="79"/>
      <c r="H45" s="80"/>
      <c r="I45" s="81"/>
      <c r="J45" s="82" t="str">
        <f t="shared" si="1"/>
        <v/>
      </c>
      <c r="L45" s="784" t="s">
        <v>2581</v>
      </c>
      <c r="M45" s="709"/>
      <c r="N45" s="709">
        <f>O24</f>
        <v>0</v>
      </c>
      <c r="O45" s="975"/>
    </row>
    <row r="46" spans="1:15" ht="24" customHeight="1" x14ac:dyDescent="0.15">
      <c r="A46" s="75"/>
      <c r="B46" s="76"/>
      <c r="C46" s="77"/>
      <c r="D46" s="75"/>
      <c r="E46" s="76"/>
      <c r="F46" s="78"/>
      <c r="G46" s="79"/>
      <c r="H46" s="80"/>
      <c r="I46" s="81"/>
      <c r="J46" s="82"/>
      <c r="L46" s="784" t="s">
        <v>2582</v>
      </c>
      <c r="M46" s="709"/>
      <c r="N46" s="976"/>
      <c r="O46" s="975">
        <f>N12</f>
        <v>0</v>
      </c>
    </row>
    <row r="47" spans="1:15" ht="24" customHeight="1" thickBot="1" x14ac:dyDescent="0.2">
      <c r="A47" s="75"/>
      <c r="B47" s="76"/>
      <c r="C47" s="77"/>
      <c r="D47" s="75"/>
      <c r="E47" s="76"/>
      <c r="F47" s="78"/>
      <c r="G47" s="79"/>
      <c r="H47" s="80"/>
      <c r="I47" s="81"/>
      <c r="J47" s="82"/>
      <c r="L47" s="799" t="s">
        <v>3185</v>
      </c>
      <c r="M47" s="970">
        <f>M25</f>
        <v>500000</v>
      </c>
      <c r="N47" s="970"/>
      <c r="O47" s="971"/>
    </row>
    <row r="48" spans="1:15" ht="24" customHeight="1" x14ac:dyDescent="0.15">
      <c r="A48" s="75"/>
      <c r="B48" s="76"/>
      <c r="C48" s="77"/>
      <c r="D48" s="75"/>
      <c r="E48" s="76"/>
      <c r="F48" s="78"/>
      <c r="G48" s="79"/>
      <c r="H48" s="80"/>
      <c r="I48" s="81"/>
      <c r="J48" s="82"/>
      <c r="L48" s="795" t="s">
        <v>380</v>
      </c>
      <c r="M48" s="972"/>
      <c r="N48" s="972"/>
      <c r="O48" s="973">
        <f>O39+O42+O43+O46-N40-N41-N44-N45-M47</f>
        <v>-73632</v>
      </c>
    </row>
    <row r="49" spans="1:15" ht="24" customHeight="1" x14ac:dyDescent="0.15">
      <c r="A49" s="75"/>
      <c r="B49" s="76"/>
      <c r="C49" s="77"/>
      <c r="D49" s="75"/>
      <c r="E49" s="76"/>
      <c r="F49" s="78"/>
      <c r="G49" s="79"/>
      <c r="H49" s="80"/>
      <c r="I49" s="81"/>
      <c r="J49" s="82"/>
      <c r="L49" s="88"/>
      <c r="M49" s="966"/>
      <c r="N49" s="966" t="s">
        <v>2532</v>
      </c>
      <c r="O49" s="967">
        <v>9246857</v>
      </c>
    </row>
    <row r="50" spans="1:15" ht="24" customHeight="1" x14ac:dyDescent="0.15">
      <c r="A50" s="75"/>
      <c r="B50" s="76"/>
      <c r="C50" s="77"/>
      <c r="D50" s="75"/>
      <c r="E50" s="76"/>
      <c r="F50" s="78"/>
      <c r="G50" s="79"/>
      <c r="H50" s="80"/>
      <c r="I50" s="81"/>
      <c r="J50" s="82"/>
      <c r="L50" s="88"/>
      <c r="M50" s="966"/>
      <c r="N50" s="966" t="s">
        <v>2533</v>
      </c>
      <c r="O50" s="967">
        <v>9173225</v>
      </c>
    </row>
    <row r="51" spans="1:15" ht="24" customHeight="1" x14ac:dyDescent="0.15">
      <c r="A51" s="75"/>
      <c r="B51" s="76"/>
      <c r="C51" s="77"/>
      <c r="D51" s="75"/>
      <c r="E51" s="76"/>
      <c r="F51" s="78"/>
      <c r="G51" s="79"/>
      <c r="H51" s="80"/>
      <c r="I51" s="81"/>
      <c r="J51" s="82"/>
      <c r="L51" s="779"/>
      <c r="M51" s="977"/>
      <c r="N51" s="977" t="s">
        <v>2534</v>
      </c>
      <c r="O51" s="978">
        <f>O48+O49</f>
        <v>9173225</v>
      </c>
    </row>
    <row r="52" spans="1:15" ht="24" customHeight="1" x14ac:dyDescent="0.15">
      <c r="A52" s="75"/>
      <c r="B52" s="76"/>
      <c r="C52" s="77"/>
      <c r="D52" s="75"/>
      <c r="E52" s="76"/>
      <c r="F52" s="78"/>
      <c r="G52" s="79"/>
      <c r="H52" s="80"/>
      <c r="I52" s="81"/>
      <c r="J52" s="82"/>
    </row>
    <row r="53" spans="1:15" ht="24" customHeight="1" x14ac:dyDescent="0.15">
      <c r="A53" s="75"/>
      <c r="B53" s="76"/>
      <c r="C53" s="77"/>
      <c r="D53" s="75"/>
      <c r="E53" s="76"/>
      <c r="F53" s="78"/>
      <c r="G53" s="79"/>
      <c r="H53" s="80"/>
      <c r="I53" s="81"/>
      <c r="J53" s="82"/>
      <c r="L53" t="s">
        <v>3207</v>
      </c>
      <c r="M53" s="548" t="s">
        <v>402</v>
      </c>
      <c r="N53" s="548" t="s">
        <v>3206</v>
      </c>
      <c r="O53" s="548" t="s">
        <v>3205</v>
      </c>
    </row>
    <row r="54" spans="1:15" ht="24" customHeight="1" x14ac:dyDescent="0.15">
      <c r="A54" s="75"/>
      <c r="B54" s="76"/>
      <c r="C54" s="77"/>
      <c r="D54" s="75"/>
      <c r="E54" s="76"/>
      <c r="F54" s="78"/>
      <c r="G54" s="79"/>
      <c r="H54" s="80"/>
      <c r="I54" s="81"/>
      <c r="J54" s="82"/>
      <c r="L54" s="88" t="s">
        <v>3208</v>
      </c>
      <c r="M54" s="966">
        <v>10000</v>
      </c>
      <c r="N54" s="966">
        <f>N9-N23</f>
        <v>40000</v>
      </c>
      <c r="O54" s="967">
        <f>M54+N54</f>
        <v>50000</v>
      </c>
    </row>
    <row r="55" spans="1:15" ht="24" customHeight="1" x14ac:dyDescent="0.15">
      <c r="A55" s="75"/>
      <c r="B55" s="76"/>
      <c r="C55" s="77"/>
      <c r="D55" s="75"/>
      <c r="E55" s="76"/>
      <c r="F55" s="78"/>
      <c r="G55" s="79"/>
      <c r="H55" s="80"/>
      <c r="I55" s="81"/>
      <c r="J55" s="82"/>
      <c r="L55" s="88" t="s">
        <v>3209</v>
      </c>
      <c r="M55" s="966">
        <v>0</v>
      </c>
      <c r="N55" s="966">
        <f>M24-N12</f>
        <v>0</v>
      </c>
      <c r="O55" s="967">
        <f>M55+N55</f>
        <v>0</v>
      </c>
    </row>
    <row r="56" spans="1:15" ht="24" customHeight="1" x14ac:dyDescent="0.15">
      <c r="A56" s="75"/>
      <c r="B56" s="76"/>
      <c r="C56" s="77"/>
      <c r="D56" s="75"/>
      <c r="E56" s="76"/>
      <c r="F56" s="78"/>
      <c r="G56" s="79"/>
      <c r="H56" s="80"/>
      <c r="I56" s="81"/>
      <c r="J56" s="82"/>
    </row>
    <row r="57" spans="1:15" ht="24" customHeight="1" x14ac:dyDescent="0.15">
      <c r="A57" s="75"/>
      <c r="B57" s="76"/>
      <c r="C57" s="77"/>
      <c r="D57" s="75"/>
      <c r="E57" s="76"/>
      <c r="F57" s="78"/>
      <c r="G57" s="79"/>
      <c r="H57" s="80"/>
      <c r="I57" s="81"/>
      <c r="J57" s="82"/>
    </row>
    <row r="58" spans="1:15" ht="24" customHeight="1" x14ac:dyDescent="0.15">
      <c r="A58" s="75"/>
      <c r="B58" s="76"/>
      <c r="C58" s="77"/>
      <c r="D58" s="75"/>
      <c r="E58" s="76"/>
      <c r="F58" s="78"/>
      <c r="G58" s="79"/>
      <c r="H58" s="80"/>
      <c r="I58" s="81"/>
      <c r="J58" s="82"/>
    </row>
    <row r="59" spans="1:15" ht="24" customHeight="1" x14ac:dyDescent="0.15">
      <c r="A59" s="75"/>
      <c r="B59" s="76"/>
      <c r="C59" s="77"/>
      <c r="D59" s="75"/>
      <c r="E59" s="76"/>
      <c r="F59" s="78"/>
      <c r="G59" s="79"/>
      <c r="H59" s="80"/>
      <c r="I59" s="81"/>
      <c r="J59" s="82"/>
    </row>
    <row r="60" spans="1:15" ht="24" customHeight="1" x14ac:dyDescent="0.15">
      <c r="A60" s="75"/>
      <c r="B60" s="76"/>
      <c r="C60" s="77"/>
      <c r="D60" s="75"/>
      <c r="E60" s="76"/>
      <c r="F60" s="78"/>
      <c r="G60" s="79"/>
      <c r="H60" s="80"/>
      <c r="I60" s="81"/>
      <c r="J60" s="82"/>
    </row>
    <row r="61" spans="1:15" ht="24" customHeight="1" x14ac:dyDescent="0.15">
      <c r="A61" s="75"/>
      <c r="B61" s="76"/>
      <c r="C61" s="77"/>
      <c r="D61" s="75"/>
      <c r="E61" s="76"/>
      <c r="F61" s="78"/>
      <c r="G61" s="79"/>
      <c r="H61" s="80"/>
      <c r="I61" s="81"/>
      <c r="J61" s="82"/>
    </row>
    <row r="62" spans="1:15" ht="24" customHeight="1" x14ac:dyDescent="0.15">
      <c r="A62" s="75"/>
      <c r="B62" s="76"/>
      <c r="C62" s="77"/>
      <c r="D62" s="75"/>
      <c r="E62" s="76"/>
      <c r="F62" s="78"/>
      <c r="G62" s="79"/>
      <c r="H62" s="80"/>
      <c r="I62" s="81"/>
      <c r="J62" s="82"/>
    </row>
    <row r="63" spans="1:15" ht="24" customHeight="1" x14ac:dyDescent="0.15">
      <c r="A63" s="75"/>
      <c r="B63" s="76"/>
      <c r="C63" s="77"/>
      <c r="D63" s="75"/>
      <c r="E63" s="76"/>
      <c r="F63" s="78"/>
      <c r="G63" s="79"/>
      <c r="H63" s="80"/>
      <c r="I63" s="81"/>
      <c r="J63" s="82"/>
    </row>
    <row r="64" spans="1:15" ht="24" customHeight="1" x14ac:dyDescent="0.15">
      <c r="A64" s="75"/>
      <c r="B64" s="76"/>
      <c r="C64" s="77"/>
      <c r="D64" s="75"/>
      <c r="E64" s="76"/>
      <c r="F64" s="78"/>
      <c r="G64" s="79"/>
      <c r="H64" s="80"/>
      <c r="I64" s="81"/>
      <c r="J64" s="82"/>
    </row>
    <row r="65" spans="1:10" ht="24" customHeight="1" x14ac:dyDescent="0.15">
      <c r="A65" s="75"/>
      <c r="B65" s="76"/>
      <c r="C65" s="77"/>
      <c r="D65" s="75"/>
      <c r="E65" s="76"/>
      <c r="F65" s="78"/>
      <c r="G65" s="79"/>
      <c r="H65" s="80"/>
      <c r="I65" s="81"/>
      <c r="J65" s="82"/>
    </row>
    <row r="66" spans="1:10" ht="24" customHeight="1" x14ac:dyDescent="0.15">
      <c r="A66" s="75"/>
      <c r="B66" s="76"/>
      <c r="C66" s="77"/>
      <c r="D66" s="75"/>
      <c r="E66" s="76"/>
      <c r="F66" s="78"/>
      <c r="G66" s="79"/>
      <c r="H66" s="80"/>
      <c r="I66" s="81"/>
      <c r="J66" s="82"/>
    </row>
    <row r="67" spans="1:10" ht="24" customHeight="1" x14ac:dyDescent="0.15">
      <c r="A67" s="75"/>
      <c r="B67" s="76"/>
      <c r="C67" s="77"/>
      <c r="D67" s="75"/>
      <c r="E67" s="76"/>
      <c r="F67" s="78"/>
      <c r="G67" s="79"/>
      <c r="H67" s="80"/>
      <c r="I67" s="81"/>
      <c r="J67" s="82"/>
    </row>
    <row r="68" spans="1:10" ht="24" customHeight="1" x14ac:dyDescent="0.15">
      <c r="A68" s="75"/>
      <c r="B68" s="76"/>
      <c r="C68" s="77"/>
      <c r="D68" s="75"/>
      <c r="E68" s="76"/>
      <c r="F68" s="78"/>
      <c r="G68" s="79"/>
      <c r="H68" s="80"/>
      <c r="I68" s="81"/>
      <c r="J68" s="82"/>
    </row>
    <row r="69" spans="1:10" ht="24" customHeight="1" x14ac:dyDescent="0.15">
      <c r="A69" s="75"/>
      <c r="B69" s="76"/>
      <c r="C69" s="77"/>
      <c r="D69" s="75"/>
      <c r="E69" s="76"/>
      <c r="F69" s="78"/>
      <c r="G69" s="79"/>
      <c r="H69" s="80"/>
      <c r="I69" s="81"/>
      <c r="J69" s="82"/>
    </row>
    <row r="70" spans="1:10" ht="24" customHeight="1" x14ac:dyDescent="0.15">
      <c r="A70" s="75"/>
      <c r="B70" s="76"/>
      <c r="C70" s="77"/>
      <c r="D70" s="75"/>
      <c r="E70" s="76"/>
      <c r="F70" s="78"/>
      <c r="G70" s="79"/>
      <c r="H70" s="80"/>
      <c r="I70" s="81"/>
      <c r="J70" s="82"/>
    </row>
    <row r="71" spans="1:10" ht="24" customHeight="1" x14ac:dyDescent="0.15">
      <c r="A71" s="75"/>
      <c r="B71" s="76"/>
      <c r="C71" s="77"/>
      <c r="D71" s="75"/>
      <c r="E71" s="76"/>
      <c r="F71" s="78"/>
      <c r="G71" s="79"/>
      <c r="H71" s="80"/>
      <c r="I71" s="81"/>
      <c r="J71" s="82"/>
    </row>
    <row r="72" spans="1:10" ht="24" customHeight="1" x14ac:dyDescent="0.15">
      <c r="A72" s="75"/>
      <c r="B72" s="76"/>
      <c r="C72" s="77"/>
      <c r="D72" s="75"/>
      <c r="E72" s="76"/>
      <c r="F72" s="78"/>
      <c r="G72" s="79"/>
      <c r="H72" s="80"/>
      <c r="I72" s="81"/>
      <c r="J72" s="82"/>
    </row>
    <row r="73" spans="1:10" ht="24" customHeight="1" x14ac:dyDescent="0.15">
      <c r="A73" s="75"/>
      <c r="B73" s="76"/>
      <c r="C73" s="77"/>
      <c r="D73" s="75"/>
      <c r="E73" s="76"/>
      <c r="F73" s="78"/>
      <c r="G73" s="79"/>
      <c r="H73" s="80"/>
      <c r="I73" s="81"/>
      <c r="J73" s="82"/>
    </row>
    <row r="74" spans="1:10" ht="24" customHeight="1" x14ac:dyDescent="0.15">
      <c r="A74" s="75"/>
      <c r="B74" s="76"/>
      <c r="C74" s="77"/>
      <c r="D74" s="75"/>
      <c r="E74" s="76"/>
      <c r="F74" s="78"/>
      <c r="G74" s="79"/>
      <c r="H74" s="80"/>
      <c r="I74" s="81"/>
      <c r="J74" s="82"/>
    </row>
    <row r="75" spans="1:10" ht="24" customHeight="1" x14ac:dyDescent="0.15">
      <c r="A75" s="75"/>
      <c r="B75" s="76"/>
      <c r="C75" s="77"/>
      <c r="D75" s="75"/>
      <c r="E75" s="76"/>
      <c r="F75" s="78"/>
      <c r="G75" s="79"/>
      <c r="H75" s="80"/>
      <c r="I75" s="81"/>
      <c r="J75" s="82"/>
    </row>
    <row r="76" spans="1:10" ht="24" customHeight="1" x14ac:dyDescent="0.15">
      <c r="A76" s="75"/>
      <c r="B76" s="76"/>
      <c r="C76" s="77"/>
      <c r="D76" s="75"/>
      <c r="E76" s="76"/>
      <c r="F76" s="78"/>
      <c r="G76" s="79"/>
      <c r="H76" s="80"/>
      <c r="I76" s="81"/>
      <c r="J76" s="82"/>
    </row>
    <row r="77" spans="1:10" ht="24" customHeight="1" x14ac:dyDescent="0.15">
      <c r="A77" s="75"/>
      <c r="B77" s="76"/>
      <c r="C77" s="77"/>
      <c r="D77" s="75"/>
      <c r="E77" s="76"/>
      <c r="F77" s="78"/>
      <c r="G77" s="79"/>
      <c r="H77" s="80"/>
      <c r="I77" s="81"/>
      <c r="J77" s="82"/>
    </row>
    <row r="78" spans="1:10" ht="24" customHeight="1" x14ac:dyDescent="0.15">
      <c r="A78" s="75"/>
      <c r="B78" s="76"/>
      <c r="C78" s="77"/>
      <c r="D78" s="75"/>
      <c r="E78" s="76"/>
      <c r="F78" s="78"/>
      <c r="G78" s="79"/>
      <c r="H78" s="80"/>
      <c r="I78" s="81"/>
      <c r="J78" s="82"/>
    </row>
    <row r="79" spans="1:10" ht="24" customHeight="1" x14ac:dyDescent="0.15">
      <c r="A79" s="75"/>
      <c r="B79" s="76"/>
      <c r="C79" s="77"/>
      <c r="D79" s="75"/>
      <c r="E79" s="76"/>
      <c r="F79" s="78"/>
      <c r="G79" s="79"/>
      <c r="H79" s="80"/>
      <c r="I79" s="81"/>
      <c r="J79" s="82"/>
    </row>
    <row r="80" spans="1:10" ht="24" customHeight="1" x14ac:dyDescent="0.15">
      <c r="A80" s="75"/>
      <c r="B80" s="76"/>
      <c r="C80" s="77"/>
      <c r="D80" s="75"/>
      <c r="E80" s="76"/>
      <c r="F80" s="78"/>
      <c r="G80" s="79"/>
      <c r="H80" s="80"/>
      <c r="I80" s="81"/>
      <c r="J80" s="82"/>
    </row>
    <row r="81" spans="1:10" ht="24" customHeight="1" x14ac:dyDescent="0.15">
      <c r="A81" s="75"/>
      <c r="B81" s="76"/>
      <c r="C81" s="77"/>
      <c r="D81" s="75"/>
      <c r="E81" s="76"/>
      <c r="F81" s="78"/>
      <c r="G81" s="79"/>
      <c r="H81" s="80"/>
      <c r="I81" s="81"/>
      <c r="J81" s="82"/>
    </row>
    <row r="82" spans="1:10" ht="24" customHeight="1" x14ac:dyDescent="0.15">
      <c r="A82" s="75"/>
      <c r="B82" s="76"/>
      <c r="C82" s="77"/>
      <c r="D82" s="75"/>
      <c r="E82" s="76"/>
      <c r="F82" s="78"/>
      <c r="G82" s="79"/>
      <c r="H82" s="80"/>
      <c r="I82" s="81"/>
      <c r="J82" s="82"/>
    </row>
    <row r="83" spans="1:10" ht="24" customHeight="1" x14ac:dyDescent="0.15">
      <c r="A83" s="75"/>
      <c r="B83" s="76"/>
      <c r="C83" s="77"/>
      <c r="D83" s="75"/>
      <c r="E83" s="76"/>
      <c r="F83" s="78"/>
      <c r="G83" s="79"/>
      <c r="H83" s="80"/>
      <c r="I83" s="81"/>
      <c r="J83" s="82"/>
    </row>
    <row r="84" spans="1:10" ht="24" customHeight="1" x14ac:dyDescent="0.15">
      <c r="A84" s="75"/>
      <c r="B84" s="76"/>
      <c r="C84" s="77"/>
      <c r="D84" s="75"/>
      <c r="E84" s="76"/>
      <c r="F84" s="78"/>
      <c r="G84" s="79"/>
      <c r="H84" s="80"/>
      <c r="I84" s="81"/>
      <c r="J84" s="82"/>
    </row>
    <row r="85" spans="1:10" ht="24" customHeight="1" x14ac:dyDescent="0.15">
      <c r="A85" s="75"/>
      <c r="B85" s="76"/>
      <c r="C85" s="77"/>
      <c r="D85" s="75"/>
      <c r="E85" s="76"/>
      <c r="F85" s="78"/>
      <c r="G85" s="79"/>
      <c r="H85" s="80"/>
      <c r="I85" s="81"/>
      <c r="J85" s="82"/>
    </row>
    <row r="86" spans="1:10" ht="24" customHeight="1" x14ac:dyDescent="0.15">
      <c r="A86" s="75"/>
      <c r="B86" s="76"/>
      <c r="C86" s="77"/>
      <c r="D86" s="75"/>
      <c r="E86" s="76"/>
      <c r="F86" s="78"/>
      <c r="G86" s="79"/>
      <c r="H86" s="80"/>
      <c r="I86" s="81"/>
      <c r="J86" s="82"/>
    </row>
    <row r="87" spans="1:10" ht="24" customHeight="1" x14ac:dyDescent="0.15">
      <c r="A87" s="75"/>
      <c r="B87" s="76"/>
      <c r="C87" s="77"/>
      <c r="D87" s="75"/>
      <c r="E87" s="76"/>
      <c r="F87" s="78"/>
      <c r="G87" s="79"/>
      <c r="H87" s="80"/>
      <c r="I87" s="81"/>
      <c r="J87" s="82"/>
    </row>
    <row r="88" spans="1:10" ht="24" customHeight="1" x14ac:dyDescent="0.15">
      <c r="A88" s="75"/>
      <c r="B88" s="76"/>
      <c r="C88" s="77"/>
      <c r="D88" s="75"/>
      <c r="E88" s="76"/>
      <c r="F88" s="78"/>
      <c r="G88" s="79"/>
      <c r="H88" s="80"/>
      <c r="I88" s="81"/>
      <c r="J88" s="82"/>
    </row>
    <row r="89" spans="1:10" ht="24" customHeight="1" x14ac:dyDescent="0.15">
      <c r="A89" s="75"/>
      <c r="B89" s="76"/>
      <c r="C89" s="77"/>
      <c r="D89" s="75"/>
      <c r="E89" s="76"/>
      <c r="F89" s="78"/>
      <c r="G89" s="79"/>
      <c r="H89" s="80"/>
      <c r="I89" s="81"/>
      <c r="J89" s="82"/>
    </row>
    <row r="90" spans="1:10" ht="24" customHeight="1" x14ac:dyDescent="0.15">
      <c r="A90" s="75"/>
      <c r="B90" s="76"/>
      <c r="C90" s="77"/>
      <c r="D90" s="75"/>
      <c r="E90" s="76"/>
      <c r="F90" s="78"/>
      <c r="G90" s="79"/>
      <c r="H90" s="80"/>
      <c r="I90" s="81"/>
      <c r="J90" s="82"/>
    </row>
    <row r="91" spans="1:10" ht="24" customHeight="1" x14ac:dyDescent="0.15">
      <c r="A91" s="75"/>
      <c r="B91" s="76"/>
      <c r="C91" s="77"/>
      <c r="D91" s="75"/>
      <c r="E91" s="76"/>
      <c r="F91" s="78"/>
      <c r="G91" s="79"/>
      <c r="H91" s="80"/>
      <c r="I91" s="81"/>
      <c r="J91" s="82"/>
    </row>
    <row r="92" spans="1:10" ht="24" customHeight="1" x14ac:dyDescent="0.15">
      <c r="A92" s="75"/>
      <c r="B92" s="76"/>
      <c r="C92" s="77"/>
      <c r="D92" s="75"/>
      <c r="E92" s="76"/>
      <c r="F92" s="78"/>
      <c r="G92" s="79"/>
      <c r="H92" s="80"/>
      <c r="I92" s="81"/>
      <c r="J92" s="82"/>
    </row>
    <row r="93" spans="1:10" ht="24" customHeight="1" x14ac:dyDescent="0.15">
      <c r="A93" s="75"/>
      <c r="B93" s="76"/>
      <c r="C93" s="77"/>
      <c r="D93" s="75"/>
      <c r="E93" s="76"/>
      <c r="F93" s="78"/>
      <c r="G93" s="79"/>
      <c r="H93" s="80"/>
      <c r="I93" s="81"/>
      <c r="J93" s="82"/>
    </row>
    <row r="94" spans="1:10" ht="24" customHeight="1" x14ac:dyDescent="0.15">
      <c r="A94" s="75"/>
      <c r="B94" s="76"/>
      <c r="C94" s="77"/>
      <c r="D94" s="75"/>
      <c r="E94" s="76"/>
      <c r="F94" s="78"/>
      <c r="G94" s="79"/>
      <c r="H94" s="80"/>
      <c r="I94" s="81"/>
      <c r="J94" s="82"/>
    </row>
    <row r="95" spans="1:10" ht="24" customHeight="1" x14ac:dyDescent="0.15">
      <c r="A95" s="75"/>
      <c r="B95" s="76"/>
      <c r="C95" s="77"/>
      <c r="D95" s="75"/>
      <c r="E95" s="76"/>
      <c r="F95" s="78"/>
      <c r="G95" s="79"/>
      <c r="H95" s="80"/>
      <c r="I95" s="81"/>
      <c r="J95" s="82"/>
    </row>
    <row r="96" spans="1:10" ht="24" customHeight="1" x14ac:dyDescent="0.15">
      <c r="A96" s="75"/>
      <c r="B96" s="76"/>
      <c r="C96" s="77"/>
      <c r="D96" s="75"/>
      <c r="E96" s="76"/>
      <c r="F96" s="78"/>
      <c r="G96" s="79"/>
      <c r="H96" s="80"/>
      <c r="I96" s="81"/>
      <c r="J96" s="82"/>
    </row>
    <row r="97" spans="1:10" ht="24" customHeight="1" x14ac:dyDescent="0.15">
      <c r="A97" s="75"/>
      <c r="B97" s="76"/>
      <c r="C97" s="77"/>
      <c r="D97" s="75"/>
      <c r="E97" s="76"/>
      <c r="F97" s="78"/>
      <c r="G97" s="79"/>
      <c r="H97" s="80"/>
      <c r="I97" s="81"/>
      <c r="J97" s="82"/>
    </row>
    <row r="98" spans="1:10" ht="24" customHeight="1" x14ac:dyDescent="0.15">
      <c r="A98" s="75"/>
      <c r="B98" s="76"/>
      <c r="C98" s="77"/>
      <c r="D98" s="75"/>
      <c r="E98" s="76"/>
      <c r="F98" s="78"/>
      <c r="G98" s="79"/>
      <c r="H98" s="80"/>
      <c r="I98" s="81"/>
      <c r="J98" s="82"/>
    </row>
    <row r="99" spans="1:10" ht="24" customHeight="1" x14ac:dyDescent="0.15">
      <c r="A99" s="75"/>
      <c r="B99" s="76"/>
      <c r="C99" s="77"/>
      <c r="D99" s="75"/>
      <c r="E99" s="76"/>
      <c r="F99" s="78"/>
      <c r="G99" s="79"/>
      <c r="H99" s="80"/>
      <c r="I99" s="81"/>
      <c r="J99" s="82"/>
    </row>
    <row r="100" spans="1:10" ht="24" customHeight="1" x14ac:dyDescent="0.15">
      <c r="A100" s="75"/>
      <c r="B100" s="76"/>
      <c r="C100" s="77"/>
      <c r="D100" s="75"/>
      <c r="E100" s="76"/>
      <c r="F100" s="78"/>
      <c r="G100" s="79"/>
      <c r="H100" s="80"/>
      <c r="I100" s="81"/>
      <c r="J100" s="82"/>
    </row>
    <row r="101" spans="1:10" ht="24" customHeight="1" x14ac:dyDescent="0.15">
      <c r="A101" s="75"/>
      <c r="B101" s="76"/>
      <c r="C101" s="77"/>
      <c r="D101" s="75"/>
      <c r="E101" s="76"/>
      <c r="F101" s="78"/>
      <c r="G101" s="79"/>
      <c r="H101" s="80"/>
      <c r="I101" s="81"/>
      <c r="J101" s="82"/>
    </row>
    <row r="102" spans="1:10" ht="24" customHeight="1" x14ac:dyDescent="0.15">
      <c r="A102" s="75"/>
      <c r="B102" s="76"/>
      <c r="C102" s="77"/>
      <c r="D102" s="75"/>
      <c r="E102" s="76"/>
      <c r="F102" s="78"/>
      <c r="G102" s="79"/>
      <c r="H102" s="80"/>
      <c r="I102" s="81"/>
      <c r="J102" s="82"/>
    </row>
    <row r="103" spans="1:10" ht="24" customHeight="1" x14ac:dyDescent="0.15">
      <c r="A103" s="75"/>
      <c r="B103" s="76"/>
      <c r="C103" s="77"/>
      <c r="D103" s="75"/>
      <c r="E103" s="76"/>
      <c r="F103" s="78"/>
      <c r="G103" s="79"/>
      <c r="H103" s="80"/>
      <c r="I103" s="81"/>
      <c r="J103" s="82"/>
    </row>
    <row r="104" spans="1:10" ht="24" customHeight="1" x14ac:dyDescent="0.15">
      <c r="A104" s="75"/>
      <c r="B104" s="76"/>
      <c r="C104" s="77"/>
      <c r="D104" s="75"/>
      <c r="E104" s="76"/>
      <c r="F104" s="78"/>
      <c r="G104" s="79"/>
      <c r="H104" s="80"/>
      <c r="I104" s="81"/>
      <c r="J104" s="82"/>
    </row>
    <row r="105" spans="1:10" ht="24" customHeight="1" x14ac:dyDescent="0.15">
      <c r="A105" s="75"/>
      <c r="B105" s="76"/>
      <c r="C105" s="77"/>
      <c r="D105" s="75"/>
      <c r="E105" s="76"/>
      <c r="F105" s="78"/>
      <c r="G105" s="79"/>
      <c r="H105" s="80"/>
      <c r="I105" s="81"/>
      <c r="J105" s="82"/>
    </row>
    <row r="106" spans="1:10" ht="24" customHeight="1" x14ac:dyDescent="0.15">
      <c r="A106" s="75"/>
      <c r="B106" s="76"/>
      <c r="C106" s="77"/>
      <c r="D106" s="75"/>
      <c r="E106" s="76"/>
      <c r="F106" s="78"/>
      <c r="G106" s="79"/>
      <c r="H106" s="80"/>
      <c r="I106" s="81"/>
      <c r="J106" s="82"/>
    </row>
    <row r="107" spans="1:10" ht="24" customHeight="1" x14ac:dyDescent="0.15">
      <c r="A107" s="75"/>
      <c r="B107" s="76"/>
      <c r="C107" s="77"/>
      <c r="D107" s="75"/>
      <c r="E107" s="76"/>
      <c r="F107" s="78"/>
      <c r="G107" s="79"/>
      <c r="H107" s="80"/>
      <c r="I107" s="81"/>
      <c r="J107" s="82"/>
    </row>
    <row r="108" spans="1:10" ht="24" customHeight="1" x14ac:dyDescent="0.15">
      <c r="A108" s="75"/>
      <c r="B108" s="76"/>
      <c r="C108" s="77"/>
      <c r="D108" s="75"/>
      <c r="E108" s="76"/>
      <c r="F108" s="78"/>
      <c r="G108" s="79"/>
      <c r="H108" s="80"/>
      <c r="I108" s="81"/>
      <c r="J108" s="82"/>
    </row>
    <row r="109" spans="1:10" ht="24" customHeight="1" x14ac:dyDescent="0.15">
      <c r="A109" s="75"/>
      <c r="B109" s="76"/>
      <c r="C109" s="77"/>
      <c r="D109" s="75"/>
      <c r="E109" s="76"/>
      <c r="F109" s="78"/>
      <c r="G109" s="79"/>
      <c r="H109" s="80"/>
      <c r="I109" s="81"/>
      <c r="J109" s="82"/>
    </row>
    <row r="110" spans="1:10" ht="24" customHeight="1" x14ac:dyDescent="0.15">
      <c r="A110" s="75"/>
      <c r="B110" s="76"/>
      <c r="C110" s="77"/>
      <c r="D110" s="75"/>
      <c r="E110" s="76"/>
      <c r="F110" s="78"/>
      <c r="G110" s="79"/>
      <c r="H110" s="80"/>
      <c r="I110" s="81"/>
      <c r="J110" s="82"/>
    </row>
    <row r="111" spans="1:10" ht="24" customHeight="1" x14ac:dyDescent="0.15">
      <c r="A111" s="75"/>
      <c r="B111" s="76"/>
      <c r="C111" s="77"/>
      <c r="D111" s="75"/>
      <c r="E111" s="76"/>
      <c r="F111" s="78"/>
      <c r="G111" s="79"/>
      <c r="H111" s="80"/>
      <c r="I111" s="81"/>
      <c r="J111" s="82"/>
    </row>
    <row r="112" spans="1:10" ht="24" customHeight="1" x14ac:dyDescent="0.15">
      <c r="A112" s="75"/>
      <c r="B112" s="76"/>
      <c r="C112" s="77"/>
      <c r="D112" s="75"/>
      <c r="E112" s="76"/>
      <c r="F112" s="78"/>
      <c r="G112" s="79"/>
      <c r="H112" s="80"/>
      <c r="I112" s="81"/>
      <c r="J112" s="82"/>
    </row>
    <row r="113" spans="1:10" ht="24" customHeight="1" x14ac:dyDescent="0.15">
      <c r="A113" s="75"/>
      <c r="B113" s="76"/>
      <c r="C113" s="77"/>
      <c r="D113" s="75"/>
      <c r="E113" s="76"/>
      <c r="F113" s="78"/>
      <c r="G113" s="79"/>
      <c r="H113" s="80"/>
      <c r="I113" s="81"/>
      <c r="J113" s="82"/>
    </row>
    <row r="114" spans="1:10" ht="24" customHeight="1" x14ac:dyDescent="0.15">
      <c r="A114" s="75"/>
      <c r="B114" s="76"/>
      <c r="C114" s="77"/>
      <c r="D114" s="75"/>
      <c r="E114" s="76"/>
      <c r="F114" s="78"/>
      <c r="G114" s="79"/>
      <c r="H114" s="80"/>
      <c r="I114" s="81"/>
      <c r="J114" s="82"/>
    </row>
    <row r="115" spans="1:10" ht="24" customHeight="1" x14ac:dyDescent="0.15">
      <c r="A115" s="75"/>
      <c r="B115" s="76"/>
      <c r="C115" s="77"/>
      <c r="D115" s="75"/>
      <c r="E115" s="76"/>
      <c r="F115" s="78"/>
      <c r="G115" s="79"/>
      <c r="H115" s="80"/>
      <c r="I115" s="81"/>
      <c r="J115" s="82"/>
    </row>
    <row r="116" spans="1:10" ht="24" customHeight="1" x14ac:dyDescent="0.15">
      <c r="A116" s="75"/>
      <c r="B116" s="76"/>
      <c r="C116" s="77"/>
      <c r="D116" s="75"/>
      <c r="E116" s="76"/>
      <c r="F116" s="78"/>
      <c r="G116" s="79"/>
      <c r="H116" s="80"/>
      <c r="I116" s="81"/>
      <c r="J116" s="82"/>
    </row>
    <row r="117" spans="1:10" ht="24" customHeight="1" x14ac:dyDescent="0.15">
      <c r="A117" s="75"/>
      <c r="B117" s="76"/>
      <c r="C117" s="77"/>
      <c r="D117" s="75"/>
      <c r="E117" s="76"/>
      <c r="F117" s="78"/>
      <c r="G117" s="79"/>
      <c r="H117" s="80"/>
      <c r="I117" s="81"/>
      <c r="J117" s="82"/>
    </row>
    <row r="118" spans="1:10" ht="24" customHeight="1" x14ac:dyDescent="0.15">
      <c r="A118" s="75"/>
      <c r="B118" s="76"/>
      <c r="C118" s="77"/>
      <c r="D118" s="75"/>
      <c r="E118" s="76"/>
      <c r="F118" s="78"/>
      <c r="G118" s="79"/>
      <c r="H118" s="80"/>
      <c r="I118" s="81"/>
      <c r="J118" s="82"/>
    </row>
    <row r="119" spans="1:10" ht="24" customHeight="1" x14ac:dyDescent="0.15">
      <c r="A119" s="75"/>
      <c r="B119" s="76"/>
      <c r="C119" s="77"/>
      <c r="D119" s="75"/>
      <c r="E119" s="76"/>
      <c r="F119" s="78"/>
      <c r="G119" s="79"/>
      <c r="H119" s="80"/>
      <c r="I119" s="81"/>
      <c r="J119" s="82"/>
    </row>
    <row r="120" spans="1:10" ht="24" customHeight="1" x14ac:dyDescent="0.15">
      <c r="A120" s="75"/>
      <c r="B120" s="76"/>
      <c r="C120" s="77"/>
      <c r="D120" s="75"/>
      <c r="E120" s="76"/>
      <c r="F120" s="78"/>
      <c r="G120" s="79"/>
      <c r="H120" s="80"/>
      <c r="I120" s="81"/>
      <c r="J120" s="82"/>
    </row>
    <row r="121" spans="1:10" ht="24" customHeight="1" x14ac:dyDescent="0.15">
      <c r="A121" s="75"/>
      <c r="B121" s="76"/>
      <c r="C121" s="77"/>
      <c r="D121" s="75"/>
      <c r="E121" s="76"/>
      <c r="F121" s="78"/>
      <c r="G121" s="79"/>
      <c r="H121" s="80"/>
      <c r="I121" s="81"/>
      <c r="J121" s="82"/>
    </row>
    <row r="122" spans="1:10" ht="24" customHeight="1" x14ac:dyDescent="0.15">
      <c r="A122" s="75"/>
      <c r="B122" s="76"/>
      <c r="C122" s="77"/>
      <c r="D122" s="75"/>
      <c r="E122" s="76"/>
      <c r="F122" s="78"/>
      <c r="G122" s="79"/>
      <c r="H122" s="80"/>
      <c r="I122" s="81"/>
      <c r="J122" s="82"/>
    </row>
    <row r="123" spans="1:10" ht="24" customHeight="1" x14ac:dyDescent="0.15">
      <c r="A123" s="75"/>
      <c r="B123" s="76"/>
      <c r="C123" s="77"/>
      <c r="D123" s="75"/>
      <c r="E123" s="76"/>
      <c r="F123" s="78"/>
      <c r="G123" s="79"/>
      <c r="H123" s="80"/>
      <c r="I123" s="81"/>
      <c r="J123" s="82"/>
    </row>
    <row r="124" spans="1:10" ht="24" customHeight="1" x14ac:dyDescent="0.15">
      <c r="A124" s="75"/>
      <c r="B124" s="76"/>
      <c r="C124" s="77"/>
      <c r="D124" s="75"/>
      <c r="E124" s="76"/>
      <c r="F124" s="78"/>
      <c r="G124" s="79"/>
      <c r="H124" s="80"/>
      <c r="I124" s="81"/>
      <c r="J124" s="82"/>
    </row>
    <row r="125" spans="1:10" ht="24" customHeight="1" x14ac:dyDescent="0.15">
      <c r="A125" s="75"/>
      <c r="B125" s="76"/>
      <c r="C125" s="77"/>
      <c r="D125" s="75"/>
      <c r="E125" s="76"/>
      <c r="F125" s="78"/>
      <c r="G125" s="79"/>
      <c r="H125" s="80"/>
      <c r="I125" s="81"/>
      <c r="J125" s="82"/>
    </row>
    <row r="126" spans="1:10" ht="24" customHeight="1" x14ac:dyDescent="0.15">
      <c r="A126" s="75"/>
      <c r="B126" s="76"/>
      <c r="C126" s="77"/>
      <c r="D126" s="75"/>
      <c r="E126" s="76"/>
      <c r="F126" s="78"/>
      <c r="G126" s="79"/>
      <c r="H126" s="80"/>
      <c r="I126" s="81"/>
      <c r="J126" s="82"/>
    </row>
    <row r="127" spans="1:10" ht="24" customHeight="1" x14ac:dyDescent="0.15">
      <c r="A127" s="75"/>
      <c r="B127" s="76"/>
      <c r="C127" s="77"/>
      <c r="D127" s="75"/>
      <c r="E127" s="76"/>
      <c r="F127" s="78"/>
      <c r="G127" s="79"/>
      <c r="H127" s="80"/>
      <c r="I127" s="81"/>
      <c r="J127" s="82"/>
    </row>
    <row r="128" spans="1:10" ht="24" customHeight="1" x14ac:dyDescent="0.15">
      <c r="A128" s="75"/>
      <c r="B128" s="76"/>
      <c r="C128" s="77"/>
      <c r="D128" s="75"/>
      <c r="E128" s="76"/>
      <c r="F128" s="78"/>
      <c r="G128" s="79"/>
      <c r="H128" s="80"/>
      <c r="I128" s="81"/>
      <c r="J128" s="82"/>
    </row>
    <row r="129" spans="1:10" ht="24" customHeight="1" x14ac:dyDescent="0.15">
      <c r="A129" s="75"/>
      <c r="B129" s="76"/>
      <c r="C129" s="77"/>
      <c r="D129" s="75"/>
      <c r="E129" s="76"/>
      <c r="F129" s="78"/>
      <c r="G129" s="79"/>
      <c r="H129" s="80"/>
      <c r="I129" s="81"/>
      <c r="J129" s="82"/>
    </row>
    <row r="130" spans="1:10" ht="24" customHeight="1" x14ac:dyDescent="0.15">
      <c r="A130" s="75"/>
      <c r="B130" s="76"/>
      <c r="C130" s="77"/>
      <c r="D130" s="75"/>
      <c r="E130" s="76"/>
      <c r="F130" s="78"/>
      <c r="G130" s="79"/>
      <c r="H130" s="80"/>
      <c r="I130" s="81"/>
      <c r="J130" s="82"/>
    </row>
    <row r="131" spans="1:10" ht="24" customHeight="1" x14ac:dyDescent="0.15">
      <c r="A131" s="75"/>
      <c r="B131" s="76"/>
      <c r="C131" s="77"/>
      <c r="D131" s="75"/>
      <c r="E131" s="76"/>
      <c r="F131" s="78"/>
      <c r="G131" s="79"/>
      <c r="H131" s="80"/>
      <c r="I131" s="81"/>
      <c r="J131" s="82"/>
    </row>
    <row r="132" spans="1:10" ht="24" customHeight="1" x14ac:dyDescent="0.15">
      <c r="A132" s="75"/>
      <c r="B132" s="76"/>
      <c r="C132" s="77"/>
      <c r="D132" s="75"/>
      <c r="E132" s="76"/>
      <c r="F132" s="78"/>
      <c r="G132" s="79"/>
      <c r="H132" s="80"/>
      <c r="I132" s="81"/>
      <c r="J132" s="82"/>
    </row>
    <row r="133" spans="1:10" ht="24" customHeight="1" x14ac:dyDescent="0.15">
      <c r="A133" s="75"/>
      <c r="B133" s="76"/>
      <c r="C133" s="77"/>
      <c r="D133" s="75"/>
      <c r="E133" s="76"/>
      <c r="F133" s="78"/>
      <c r="G133" s="79"/>
      <c r="H133" s="80"/>
      <c r="I133" s="81"/>
      <c r="J133" s="82"/>
    </row>
    <row r="134" spans="1:10" ht="24" customHeight="1" x14ac:dyDescent="0.15">
      <c r="A134" s="75"/>
      <c r="B134" s="76"/>
      <c r="C134" s="77"/>
      <c r="D134" s="75"/>
      <c r="E134" s="76"/>
      <c r="F134" s="78"/>
      <c r="G134" s="79"/>
      <c r="H134" s="80"/>
      <c r="I134" s="81"/>
      <c r="J134" s="82"/>
    </row>
    <row r="135" spans="1:10" ht="24" customHeight="1" x14ac:dyDescent="0.15">
      <c r="A135" s="75"/>
      <c r="B135" s="76"/>
      <c r="C135" s="77"/>
      <c r="D135" s="75"/>
      <c r="E135" s="76"/>
      <c r="F135" s="78"/>
      <c r="G135" s="79"/>
      <c r="H135" s="80"/>
      <c r="I135" s="81"/>
      <c r="J135" s="82"/>
    </row>
    <row r="136" spans="1:10" ht="24" customHeight="1" x14ac:dyDescent="0.15">
      <c r="A136" s="75"/>
      <c r="B136" s="76"/>
      <c r="C136" s="77"/>
      <c r="D136" s="75"/>
      <c r="E136" s="76"/>
      <c r="F136" s="78"/>
      <c r="G136" s="79"/>
      <c r="H136" s="80"/>
      <c r="I136" s="81"/>
      <c r="J136" s="82"/>
    </row>
    <row r="137" spans="1:10" ht="24" customHeight="1" x14ac:dyDescent="0.15">
      <c r="A137" s="75"/>
      <c r="B137" s="76"/>
      <c r="C137" s="77"/>
      <c r="D137" s="75"/>
      <c r="E137" s="76"/>
      <c r="F137" s="78"/>
      <c r="G137" s="79"/>
      <c r="H137" s="80"/>
      <c r="I137" s="81"/>
      <c r="J137" s="82"/>
    </row>
    <row r="138" spans="1:10" ht="24" customHeight="1" x14ac:dyDescent="0.15">
      <c r="A138" s="75"/>
      <c r="B138" s="76"/>
      <c r="C138" s="77"/>
      <c r="D138" s="75"/>
      <c r="E138" s="76"/>
      <c r="F138" s="78"/>
      <c r="G138" s="79"/>
      <c r="H138" s="80"/>
      <c r="I138" s="81"/>
      <c r="J138" s="82"/>
    </row>
    <row r="139" spans="1:10" ht="24" customHeight="1" x14ac:dyDescent="0.15">
      <c r="A139" s="75"/>
      <c r="B139" s="76"/>
      <c r="C139" s="77"/>
      <c r="D139" s="75"/>
      <c r="E139" s="76"/>
      <c r="F139" s="78"/>
      <c r="G139" s="79"/>
      <c r="H139" s="80"/>
      <c r="I139" s="81"/>
      <c r="J139" s="82"/>
    </row>
    <row r="140" spans="1:10" ht="24" customHeight="1" x14ac:dyDescent="0.15">
      <c r="A140" s="75"/>
      <c r="B140" s="76"/>
      <c r="C140" s="77"/>
      <c r="D140" s="75"/>
      <c r="E140" s="76"/>
      <c r="F140" s="78"/>
      <c r="G140" s="79"/>
      <c r="H140" s="80"/>
      <c r="I140" s="81"/>
      <c r="J140" s="82"/>
    </row>
    <row r="141" spans="1:10" ht="24" customHeight="1" x14ac:dyDescent="0.15">
      <c r="A141" s="75"/>
      <c r="B141" s="76"/>
      <c r="C141" s="77"/>
      <c r="D141" s="75"/>
      <c r="E141" s="76"/>
      <c r="F141" s="78"/>
      <c r="G141" s="79"/>
      <c r="H141" s="80"/>
      <c r="I141" s="81"/>
      <c r="J141" s="82"/>
    </row>
    <row r="142" spans="1:10" ht="24" customHeight="1" x14ac:dyDescent="0.15">
      <c r="A142" s="75"/>
      <c r="B142" s="76"/>
      <c r="C142" s="77"/>
      <c r="D142" s="75"/>
      <c r="E142" s="76"/>
      <c r="F142" s="78"/>
      <c r="G142" s="79"/>
      <c r="H142" s="80"/>
      <c r="I142" s="81"/>
      <c r="J142" s="82"/>
    </row>
    <row r="143" spans="1:10" ht="24" customHeight="1" x14ac:dyDescent="0.15">
      <c r="A143" s="75"/>
      <c r="B143" s="76"/>
      <c r="C143" s="77"/>
      <c r="D143" s="75"/>
      <c r="E143" s="76"/>
      <c r="F143" s="78"/>
      <c r="G143" s="79"/>
      <c r="H143" s="80"/>
      <c r="I143" s="81"/>
      <c r="J143" s="82"/>
    </row>
    <row r="144" spans="1:10" ht="24" customHeight="1" x14ac:dyDescent="0.15">
      <c r="A144" s="75"/>
      <c r="B144" s="76"/>
      <c r="C144" s="77"/>
      <c r="D144" s="75"/>
      <c r="E144" s="76"/>
      <c r="F144" s="78"/>
      <c r="G144" s="79"/>
      <c r="H144" s="80"/>
      <c r="I144" s="81"/>
      <c r="J144" s="82"/>
    </row>
    <row r="145" spans="1:10" ht="24" customHeight="1" x14ac:dyDescent="0.15">
      <c r="A145" s="75"/>
      <c r="B145" s="76"/>
      <c r="C145" s="77"/>
      <c r="D145" s="75"/>
      <c r="E145" s="76"/>
      <c r="F145" s="78"/>
      <c r="G145" s="79"/>
      <c r="H145" s="80"/>
      <c r="I145" s="81"/>
      <c r="J145" s="82"/>
    </row>
    <row r="146" spans="1:10" ht="24" customHeight="1" x14ac:dyDescent="0.15">
      <c r="A146" s="75"/>
      <c r="B146" s="76"/>
      <c r="C146" s="77"/>
      <c r="D146" s="75"/>
      <c r="E146" s="76"/>
      <c r="F146" s="78"/>
      <c r="G146" s="79"/>
      <c r="H146" s="80"/>
      <c r="I146" s="81"/>
      <c r="J146" s="82"/>
    </row>
    <row r="147" spans="1:10" ht="24" customHeight="1" x14ac:dyDescent="0.15">
      <c r="A147" s="75"/>
      <c r="B147" s="76"/>
      <c r="C147" s="77"/>
      <c r="D147" s="75"/>
      <c r="E147" s="76"/>
      <c r="F147" s="78"/>
      <c r="G147" s="79"/>
      <c r="H147" s="80"/>
      <c r="I147" s="81"/>
      <c r="J147" s="82"/>
    </row>
    <row r="148" spans="1:10" ht="24" customHeight="1" x14ac:dyDescent="0.15">
      <c r="A148" s="75"/>
      <c r="B148" s="76"/>
      <c r="C148" s="77"/>
      <c r="D148" s="75"/>
      <c r="E148" s="76"/>
      <c r="F148" s="78"/>
      <c r="G148" s="79"/>
      <c r="H148" s="80"/>
      <c r="I148" s="81"/>
      <c r="J148" s="82"/>
    </row>
    <row r="149" spans="1:10" ht="24" customHeight="1" x14ac:dyDescent="0.15">
      <c r="A149" s="75"/>
      <c r="B149" s="76"/>
      <c r="C149" s="77"/>
      <c r="D149" s="75"/>
      <c r="E149" s="76"/>
      <c r="F149" s="78"/>
      <c r="G149" s="79"/>
      <c r="H149" s="80"/>
      <c r="I149" s="81"/>
      <c r="J149" s="82"/>
    </row>
    <row r="150" spans="1:10" ht="24" customHeight="1" x14ac:dyDescent="0.15">
      <c r="A150" s="75"/>
      <c r="B150" s="76"/>
      <c r="C150" s="77"/>
      <c r="D150" s="75"/>
      <c r="E150" s="76"/>
      <c r="F150" s="78"/>
      <c r="G150" s="79"/>
      <c r="H150" s="80"/>
      <c r="I150" s="81"/>
      <c r="J150" s="82"/>
    </row>
    <row r="151" spans="1:10" ht="24" customHeight="1" x14ac:dyDescent="0.15">
      <c r="A151" s="75"/>
      <c r="B151" s="76"/>
      <c r="C151" s="77"/>
      <c r="D151" s="75"/>
      <c r="E151" s="76"/>
      <c r="F151" s="78"/>
      <c r="G151" s="79"/>
      <c r="H151" s="80"/>
      <c r="I151" s="81"/>
      <c r="J151" s="82"/>
    </row>
    <row r="152" spans="1:10" ht="24" customHeight="1" x14ac:dyDescent="0.15">
      <c r="A152" s="75"/>
      <c r="B152" s="76"/>
      <c r="C152" s="77"/>
      <c r="D152" s="75"/>
      <c r="E152" s="76"/>
      <c r="F152" s="78"/>
      <c r="G152" s="79"/>
      <c r="H152" s="80"/>
      <c r="I152" s="81"/>
      <c r="J152" s="82"/>
    </row>
    <row r="153" spans="1:10" ht="24" customHeight="1" x14ac:dyDescent="0.15">
      <c r="A153" s="75"/>
      <c r="B153" s="76"/>
      <c r="C153" s="77"/>
      <c r="D153" s="75"/>
      <c r="E153" s="76"/>
      <c r="F153" s="78"/>
      <c r="G153" s="79"/>
      <c r="H153" s="80"/>
      <c r="I153" s="81"/>
      <c r="J153" s="82"/>
    </row>
    <row r="154" spans="1:10" ht="24" customHeight="1" x14ac:dyDescent="0.15">
      <c r="A154" s="75"/>
      <c r="B154" s="76"/>
      <c r="C154" s="77"/>
      <c r="D154" s="75"/>
      <c r="E154" s="76"/>
      <c r="F154" s="78"/>
      <c r="G154" s="79"/>
      <c r="H154" s="80"/>
      <c r="I154" s="81"/>
      <c r="J154" s="82"/>
    </row>
    <row r="155" spans="1:10" ht="24" customHeight="1" x14ac:dyDescent="0.15">
      <c r="A155" s="75"/>
      <c r="B155" s="76"/>
      <c r="C155" s="77"/>
      <c r="D155" s="75"/>
      <c r="E155" s="76"/>
      <c r="F155" s="78"/>
      <c r="G155" s="79"/>
      <c r="H155" s="80"/>
      <c r="I155" s="81"/>
      <c r="J155" s="82"/>
    </row>
    <row r="156" spans="1:10" ht="24" customHeight="1" x14ac:dyDescent="0.15">
      <c r="A156" s="75"/>
      <c r="B156" s="76"/>
      <c r="C156" s="77"/>
      <c r="D156" s="75"/>
      <c r="E156" s="76"/>
      <c r="F156" s="78"/>
      <c r="G156" s="79"/>
      <c r="H156" s="80"/>
      <c r="I156" s="81"/>
      <c r="J156" s="82"/>
    </row>
    <row r="157" spans="1:10" ht="24" customHeight="1" x14ac:dyDescent="0.15">
      <c r="A157" s="75"/>
      <c r="B157" s="76"/>
      <c r="C157" s="77"/>
      <c r="D157" s="75"/>
      <c r="E157" s="76"/>
      <c r="F157" s="78"/>
      <c r="G157" s="79"/>
      <c r="H157" s="80"/>
      <c r="I157" s="81"/>
      <c r="J157" s="82"/>
    </row>
    <row r="158" spans="1:10" ht="24" customHeight="1" x14ac:dyDescent="0.15">
      <c r="A158" s="75"/>
      <c r="B158" s="76"/>
      <c r="C158" s="77"/>
      <c r="D158" s="75"/>
      <c r="E158" s="76"/>
      <c r="F158" s="78"/>
      <c r="G158" s="79"/>
      <c r="H158" s="80"/>
      <c r="I158" s="81"/>
      <c r="J158" s="82"/>
    </row>
    <row r="159" spans="1:10" ht="24" customHeight="1" x14ac:dyDescent="0.15">
      <c r="A159" s="75"/>
      <c r="B159" s="76"/>
      <c r="C159" s="77"/>
      <c r="D159" s="75"/>
      <c r="E159" s="76"/>
      <c r="F159" s="78"/>
      <c r="G159" s="79"/>
      <c r="H159" s="80"/>
      <c r="I159" s="81"/>
      <c r="J159" s="82"/>
    </row>
    <row r="160" spans="1:10" ht="24" customHeight="1" x14ac:dyDescent="0.15">
      <c r="A160" s="75"/>
      <c r="B160" s="76"/>
      <c r="C160" s="77"/>
      <c r="D160" s="75"/>
      <c r="E160" s="76"/>
      <c r="F160" s="78"/>
      <c r="G160" s="79"/>
      <c r="H160" s="80"/>
      <c r="I160" s="81"/>
      <c r="J160" s="82"/>
    </row>
    <row r="161" spans="1:10" ht="24" customHeight="1" x14ac:dyDescent="0.15">
      <c r="A161" s="75"/>
      <c r="B161" s="76"/>
      <c r="C161" s="77"/>
      <c r="D161" s="75"/>
      <c r="E161" s="76"/>
      <c r="F161" s="78"/>
      <c r="G161" s="79"/>
      <c r="H161" s="80"/>
      <c r="I161" s="81"/>
      <c r="J161" s="82"/>
    </row>
    <row r="162" spans="1:10" ht="24" customHeight="1" x14ac:dyDescent="0.15">
      <c r="A162" s="75"/>
      <c r="B162" s="76"/>
      <c r="C162" s="77"/>
      <c r="D162" s="75"/>
      <c r="E162" s="76"/>
      <c r="F162" s="78"/>
      <c r="G162" s="79"/>
      <c r="H162" s="80"/>
      <c r="I162" s="81"/>
      <c r="J162" s="82"/>
    </row>
    <row r="163" spans="1:10" ht="24" customHeight="1" x14ac:dyDescent="0.15">
      <c r="A163" s="75"/>
      <c r="B163" s="76"/>
      <c r="C163" s="77"/>
      <c r="D163" s="75"/>
      <c r="E163" s="76"/>
      <c r="F163" s="78"/>
      <c r="G163" s="79"/>
      <c r="H163" s="80"/>
      <c r="I163" s="81"/>
      <c r="J163" s="82"/>
    </row>
    <row r="164" spans="1:10" ht="24" customHeight="1" x14ac:dyDescent="0.15">
      <c r="A164" s="75"/>
      <c r="B164" s="76"/>
      <c r="C164" s="77"/>
      <c r="D164" s="75"/>
      <c r="E164" s="76"/>
      <c r="F164" s="78"/>
      <c r="G164" s="79"/>
      <c r="H164" s="80"/>
      <c r="I164" s="81"/>
      <c r="J164" s="82"/>
    </row>
    <row r="165" spans="1:10" ht="24" customHeight="1" x14ac:dyDescent="0.15">
      <c r="A165" s="75"/>
      <c r="B165" s="76"/>
      <c r="C165" s="77"/>
      <c r="D165" s="75"/>
      <c r="E165" s="76"/>
      <c r="F165" s="78"/>
      <c r="G165" s="79"/>
      <c r="H165" s="80"/>
      <c r="I165" s="81"/>
      <c r="J165" s="82"/>
    </row>
    <row r="166" spans="1:10" ht="24" customHeight="1" x14ac:dyDescent="0.15">
      <c r="A166" s="75"/>
      <c r="B166" s="76"/>
      <c r="C166" s="77"/>
      <c r="D166" s="75"/>
      <c r="E166" s="76"/>
      <c r="F166" s="78"/>
      <c r="G166" s="79"/>
      <c r="H166" s="80"/>
      <c r="I166" s="81"/>
      <c r="J166" s="82"/>
    </row>
    <row r="167" spans="1:10" ht="24" customHeight="1" x14ac:dyDescent="0.15">
      <c r="A167" s="75"/>
      <c r="B167" s="76"/>
      <c r="C167" s="77"/>
      <c r="D167" s="75"/>
      <c r="E167" s="76"/>
      <c r="F167" s="78"/>
      <c r="G167" s="79"/>
      <c r="H167" s="80"/>
      <c r="I167" s="81"/>
      <c r="J167" s="82"/>
    </row>
    <row r="168" spans="1:10" ht="24" customHeight="1" x14ac:dyDescent="0.15">
      <c r="A168" s="75"/>
      <c r="B168" s="76"/>
      <c r="C168" s="77"/>
      <c r="D168" s="75"/>
      <c r="E168" s="76"/>
      <c r="F168" s="78"/>
      <c r="G168" s="79"/>
      <c r="H168" s="80"/>
      <c r="I168" s="81"/>
      <c r="J168" s="82"/>
    </row>
    <row r="169" spans="1:10" ht="24" customHeight="1" x14ac:dyDescent="0.15">
      <c r="A169" s="75"/>
      <c r="B169" s="76"/>
      <c r="C169" s="77"/>
      <c r="D169" s="75"/>
      <c r="E169" s="76"/>
      <c r="F169" s="78"/>
      <c r="G169" s="79"/>
      <c r="H169" s="80"/>
      <c r="I169" s="81"/>
      <c r="J169" s="82"/>
    </row>
    <row r="170" spans="1:10" ht="24" customHeight="1" x14ac:dyDescent="0.15">
      <c r="A170" s="75"/>
      <c r="B170" s="76"/>
      <c r="C170" s="77"/>
      <c r="D170" s="75"/>
      <c r="E170" s="76"/>
      <c r="F170" s="78"/>
      <c r="G170" s="79"/>
      <c r="H170" s="80"/>
      <c r="I170" s="81"/>
      <c r="J170" s="82"/>
    </row>
    <row r="171" spans="1:10" ht="24" customHeight="1" x14ac:dyDescent="0.15">
      <c r="A171" s="75"/>
      <c r="B171" s="76"/>
      <c r="C171" s="77"/>
      <c r="D171" s="75"/>
      <c r="E171" s="76"/>
      <c r="F171" s="78"/>
      <c r="G171" s="79"/>
      <c r="H171" s="80"/>
      <c r="I171" s="81"/>
      <c r="J171" s="82"/>
    </row>
    <row r="172" spans="1:10" ht="24" customHeight="1" x14ac:dyDescent="0.15">
      <c r="A172" s="75"/>
      <c r="B172" s="76"/>
      <c r="C172" s="77"/>
      <c r="D172" s="75"/>
      <c r="E172" s="76"/>
      <c r="F172" s="78"/>
      <c r="G172" s="79"/>
      <c r="H172" s="80"/>
      <c r="I172" s="81"/>
      <c r="J172" s="82"/>
    </row>
    <row r="173" spans="1:10" ht="24" customHeight="1" x14ac:dyDescent="0.15">
      <c r="A173" s="75"/>
      <c r="B173" s="76"/>
      <c r="C173" s="77"/>
      <c r="D173" s="75"/>
      <c r="E173" s="76"/>
      <c r="F173" s="78"/>
      <c r="G173" s="79"/>
      <c r="H173" s="80"/>
      <c r="I173" s="81"/>
      <c r="J173" s="82"/>
    </row>
    <row r="174" spans="1:10" ht="24" customHeight="1" x14ac:dyDescent="0.15">
      <c r="A174" s="75"/>
      <c r="B174" s="76"/>
      <c r="C174" s="77"/>
      <c r="D174" s="75"/>
      <c r="E174" s="76"/>
      <c r="F174" s="78"/>
      <c r="G174" s="79"/>
      <c r="H174" s="80"/>
      <c r="I174" s="81"/>
      <c r="J174" s="82"/>
    </row>
    <row r="175" spans="1:10" ht="24" customHeight="1" x14ac:dyDescent="0.15">
      <c r="A175" s="75"/>
      <c r="B175" s="76"/>
      <c r="C175" s="77"/>
      <c r="D175" s="75"/>
      <c r="E175" s="76"/>
      <c r="F175" s="78"/>
      <c r="G175" s="79"/>
      <c r="H175" s="80"/>
      <c r="I175" s="81"/>
      <c r="J175" s="82"/>
    </row>
    <row r="176" spans="1:10" ht="24" customHeight="1" x14ac:dyDescent="0.15">
      <c r="A176" s="75"/>
      <c r="B176" s="76"/>
      <c r="C176" s="77"/>
      <c r="D176" s="75"/>
      <c r="E176" s="76"/>
      <c r="F176" s="78"/>
      <c r="G176" s="79"/>
      <c r="H176" s="80"/>
      <c r="I176" s="81"/>
      <c r="J176" s="82"/>
    </row>
    <row r="177" spans="1:10" ht="24" customHeight="1" x14ac:dyDescent="0.15">
      <c r="A177" s="75"/>
      <c r="B177" s="76"/>
      <c r="C177" s="77"/>
      <c r="D177" s="75"/>
      <c r="E177" s="76"/>
      <c r="F177" s="78"/>
      <c r="G177" s="79"/>
      <c r="H177" s="80"/>
      <c r="I177" s="81"/>
      <c r="J177" s="82"/>
    </row>
    <row r="178" spans="1:10" ht="24" customHeight="1" x14ac:dyDescent="0.15">
      <c r="A178" s="75"/>
      <c r="B178" s="76"/>
      <c r="C178" s="77"/>
      <c r="D178" s="75"/>
      <c r="E178" s="76"/>
      <c r="F178" s="78"/>
      <c r="G178" s="79"/>
      <c r="H178" s="80"/>
      <c r="I178" s="81"/>
      <c r="J178" s="82"/>
    </row>
    <row r="179" spans="1:10" ht="24" customHeight="1" x14ac:dyDescent="0.15">
      <c r="A179" s="75"/>
      <c r="B179" s="76"/>
      <c r="C179" s="77"/>
      <c r="D179" s="75"/>
      <c r="E179" s="76"/>
      <c r="F179" s="78"/>
      <c r="G179" s="79"/>
      <c r="H179" s="80"/>
      <c r="I179" s="81"/>
      <c r="J179" s="82"/>
    </row>
    <row r="180" spans="1:10" ht="24" customHeight="1" x14ac:dyDescent="0.15">
      <c r="A180" s="75"/>
      <c r="B180" s="76"/>
      <c r="C180" s="77"/>
      <c r="D180" s="75"/>
      <c r="E180" s="76"/>
      <c r="F180" s="78"/>
      <c r="G180" s="79"/>
      <c r="H180" s="80"/>
      <c r="I180" s="81"/>
      <c r="J180" s="82"/>
    </row>
    <row r="181" spans="1:10" ht="24" customHeight="1" x14ac:dyDescent="0.15">
      <c r="A181" s="75"/>
      <c r="B181" s="76"/>
      <c r="C181" s="77"/>
      <c r="D181" s="75"/>
      <c r="E181" s="76"/>
      <c r="F181" s="78"/>
      <c r="G181" s="79"/>
      <c r="H181" s="80"/>
      <c r="I181" s="81"/>
      <c r="J181" s="82"/>
    </row>
    <row r="182" spans="1:10" ht="24" customHeight="1" x14ac:dyDescent="0.15">
      <c r="A182" s="75"/>
      <c r="B182" s="76"/>
      <c r="C182" s="77"/>
      <c r="D182" s="75"/>
      <c r="E182" s="76"/>
      <c r="F182" s="78"/>
      <c r="G182" s="79"/>
      <c r="H182" s="80"/>
      <c r="I182" s="81"/>
      <c r="J182" s="82"/>
    </row>
    <row r="183" spans="1:10" ht="24" customHeight="1" x14ac:dyDescent="0.15">
      <c r="A183" s="75"/>
      <c r="B183" s="76"/>
      <c r="C183" s="77"/>
      <c r="D183" s="75"/>
      <c r="E183" s="76"/>
      <c r="F183" s="78"/>
      <c r="G183" s="79"/>
      <c r="H183" s="80"/>
      <c r="I183" s="81"/>
      <c r="J183" s="82"/>
    </row>
    <row r="184" spans="1:10" ht="24" customHeight="1" x14ac:dyDescent="0.15">
      <c r="A184" s="75"/>
      <c r="B184" s="76"/>
      <c r="C184" s="77"/>
      <c r="D184" s="75"/>
      <c r="E184" s="76"/>
      <c r="F184" s="78"/>
      <c r="G184" s="79"/>
      <c r="H184" s="80"/>
      <c r="I184" s="81"/>
      <c r="J184" s="82"/>
    </row>
    <row r="185" spans="1:10" ht="24" customHeight="1" x14ac:dyDescent="0.15">
      <c r="A185" s="75"/>
      <c r="B185" s="76"/>
      <c r="C185" s="77"/>
      <c r="D185" s="75"/>
      <c r="E185" s="76"/>
      <c r="F185" s="78"/>
      <c r="G185" s="79"/>
      <c r="H185" s="80"/>
      <c r="I185" s="81"/>
      <c r="J185" s="82"/>
    </row>
    <row r="186" spans="1:10" ht="24" customHeight="1" x14ac:dyDescent="0.15">
      <c r="A186" s="75"/>
      <c r="B186" s="76"/>
      <c r="C186" s="77"/>
      <c r="D186" s="75"/>
      <c r="E186" s="76"/>
      <c r="F186" s="78"/>
      <c r="G186" s="79"/>
      <c r="H186" s="80"/>
      <c r="I186" s="81"/>
      <c r="J186" s="82"/>
    </row>
    <row r="187" spans="1:10" ht="24" customHeight="1" x14ac:dyDescent="0.15">
      <c r="A187" s="75"/>
      <c r="B187" s="76"/>
      <c r="C187" s="77"/>
      <c r="D187" s="75"/>
      <c r="E187" s="76"/>
      <c r="F187" s="78"/>
      <c r="G187" s="79"/>
      <c r="H187" s="80"/>
      <c r="I187" s="81"/>
      <c r="J187" s="82"/>
    </row>
    <row r="188" spans="1:10" ht="24" customHeight="1" x14ac:dyDescent="0.15">
      <c r="A188" s="75"/>
      <c r="B188" s="76"/>
      <c r="C188" s="77"/>
      <c r="D188" s="75"/>
      <c r="E188" s="76"/>
      <c r="F188" s="78"/>
      <c r="G188" s="79"/>
      <c r="H188" s="80"/>
      <c r="I188" s="81"/>
      <c r="J188" s="82"/>
    </row>
    <row r="189" spans="1:10" ht="24" customHeight="1" x14ac:dyDescent="0.15">
      <c r="A189" s="75"/>
      <c r="B189" s="76"/>
      <c r="C189" s="77"/>
      <c r="D189" s="75"/>
      <c r="E189" s="76"/>
      <c r="F189" s="78"/>
      <c r="G189" s="79"/>
      <c r="H189" s="80"/>
      <c r="I189" s="81"/>
      <c r="J189" s="82"/>
    </row>
    <row r="190" spans="1:10" ht="24" customHeight="1" x14ac:dyDescent="0.15">
      <c r="A190" s="75"/>
      <c r="B190" s="76"/>
      <c r="C190" s="77"/>
      <c r="D190" s="75"/>
      <c r="E190" s="76"/>
      <c r="F190" s="78"/>
      <c r="G190" s="79"/>
      <c r="H190" s="80"/>
      <c r="I190" s="81"/>
      <c r="J190" s="82"/>
    </row>
    <row r="191" spans="1:10" ht="24" customHeight="1" x14ac:dyDescent="0.15">
      <c r="A191" s="75"/>
      <c r="B191" s="76"/>
      <c r="C191" s="77"/>
      <c r="D191" s="75"/>
      <c r="E191" s="76"/>
      <c r="F191" s="78"/>
      <c r="G191" s="79"/>
      <c r="H191" s="80"/>
      <c r="I191" s="81"/>
      <c r="J191" s="82"/>
    </row>
    <row r="192" spans="1:10" ht="24" customHeight="1" x14ac:dyDescent="0.15">
      <c r="A192" s="75"/>
      <c r="B192" s="76"/>
      <c r="C192" s="77"/>
      <c r="D192" s="75"/>
      <c r="E192" s="76"/>
      <c r="F192" s="78"/>
      <c r="G192" s="79"/>
      <c r="H192" s="80"/>
      <c r="I192" s="81"/>
      <c r="J192" s="82"/>
    </row>
    <row r="193" spans="1:10" ht="24" customHeight="1" x14ac:dyDescent="0.15">
      <c r="A193" s="75"/>
      <c r="B193" s="76"/>
      <c r="C193" s="77"/>
      <c r="D193" s="75"/>
      <c r="E193" s="76"/>
      <c r="F193" s="78"/>
      <c r="G193" s="79"/>
      <c r="H193" s="80"/>
      <c r="I193" s="81"/>
      <c r="J193" s="82"/>
    </row>
    <row r="194" spans="1:10" ht="24" customHeight="1" x14ac:dyDescent="0.15">
      <c r="A194" s="75"/>
      <c r="B194" s="76"/>
      <c r="C194" s="77"/>
      <c r="D194" s="75"/>
      <c r="E194" s="76"/>
      <c r="F194" s="78"/>
      <c r="G194" s="79"/>
      <c r="H194" s="80"/>
      <c r="I194" s="81"/>
      <c r="J194" s="82"/>
    </row>
    <row r="195" spans="1:10" ht="24" customHeight="1" x14ac:dyDescent="0.15">
      <c r="A195" s="95"/>
      <c r="B195" s="96"/>
      <c r="C195" s="87"/>
      <c r="D195" s="95"/>
      <c r="E195" s="96"/>
      <c r="F195" s="97"/>
      <c r="G195" s="98"/>
      <c r="H195" s="99"/>
      <c r="I195" s="100"/>
      <c r="J195" s="101"/>
    </row>
  </sheetData>
  <mergeCells count="12">
    <mergeCell ref="D2:F2"/>
    <mergeCell ref="G2:I2"/>
    <mergeCell ref="J2:J3"/>
    <mergeCell ref="L2:L3"/>
    <mergeCell ref="P23:P24"/>
    <mergeCell ref="N2:N3"/>
    <mergeCell ref="O2:O3"/>
    <mergeCell ref="L15:L16"/>
    <mergeCell ref="M15:M16"/>
    <mergeCell ref="N15:N16"/>
    <mergeCell ref="O15:O16"/>
    <mergeCell ref="M2:M3"/>
  </mergeCells>
  <phoneticPr fontId="3"/>
  <pageMargins left="0.7" right="0.7" top="0.75" bottom="0.75" header="0.3" footer="0.3"/>
  <pageSetup paperSize="9" scale="74" orientation="portrait" horizontalDpi="4294967293"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theme="4" tint="0.79998168889431442"/>
  </sheetPr>
  <dimension ref="A1:N468"/>
  <sheetViews>
    <sheetView workbookViewId="0">
      <pane ySplit="6" topLeftCell="A236" activePane="bottomLeft" state="frozen"/>
      <selection pane="bottomLeft" activeCell="B4" sqref="B4"/>
    </sheetView>
  </sheetViews>
  <sheetFormatPr defaultColWidth="9" defaultRowHeight="13.5" x14ac:dyDescent="0.15"/>
  <cols>
    <col min="1" max="1" width="12.5" style="103" customWidth="1"/>
    <col min="2" max="2" width="12.5" customWidth="1"/>
    <col min="3" max="3" width="65.875" customWidth="1"/>
    <col min="4" max="5" width="10.75" style="92" customWidth="1"/>
    <col min="6" max="6" width="1.375" customWidth="1"/>
    <col min="7" max="7" width="12.5" style="103" customWidth="1"/>
    <col min="8" max="8" width="12.5" customWidth="1"/>
    <col min="9" max="9" width="65.5" customWidth="1"/>
    <col min="10" max="11" width="10.75" style="92" customWidth="1"/>
  </cols>
  <sheetData>
    <row r="1" spans="1:14" x14ac:dyDescent="0.15">
      <c r="A1"/>
      <c r="B1" s="567" t="s">
        <v>2445</v>
      </c>
      <c r="C1" s="725"/>
      <c r="D1" s="2"/>
      <c r="E1"/>
      <c r="G1" s="567" t="s">
        <v>2437</v>
      </c>
      <c r="J1"/>
      <c r="K1"/>
    </row>
    <row r="2" spans="1:14" ht="14.25" x14ac:dyDescent="0.15">
      <c r="A2" s="736" t="s">
        <v>2443</v>
      </c>
      <c r="B2" s="737">
        <v>252</v>
      </c>
      <c r="C2" s="765" t="s">
        <v>2462</v>
      </c>
      <c r="D2" s="2"/>
      <c r="E2"/>
      <c r="G2" s="654">
        <v>111</v>
      </c>
      <c r="H2" s="653" t="s">
        <v>2443</v>
      </c>
      <c r="J2"/>
      <c r="K2"/>
    </row>
    <row r="3" spans="1:14" x14ac:dyDescent="0.15">
      <c r="A3" s="736" t="s">
        <v>2444</v>
      </c>
      <c r="B3" s="737">
        <v>252</v>
      </c>
      <c r="C3" s="725"/>
      <c r="D3" s="2"/>
      <c r="E3"/>
      <c r="G3" s="654">
        <v>112</v>
      </c>
      <c r="H3" s="653" t="s">
        <v>2444</v>
      </c>
      <c r="J3"/>
      <c r="K3"/>
    </row>
    <row r="4" spans="1:14" x14ac:dyDescent="0.15">
      <c r="M4">
        <v>185</v>
      </c>
      <c r="N4">
        <v>183</v>
      </c>
    </row>
    <row r="5" spans="1:14" x14ac:dyDescent="0.15">
      <c r="A5" s="1327" t="s">
        <v>427</v>
      </c>
      <c r="B5" s="1328"/>
      <c r="C5" s="1328"/>
      <c r="D5" s="1328"/>
      <c r="E5" s="1329"/>
      <c r="G5" s="1330" t="s">
        <v>897</v>
      </c>
      <c r="H5" s="1331"/>
      <c r="I5" s="1331"/>
      <c r="J5" s="1331"/>
      <c r="K5" s="1332"/>
    </row>
    <row r="6" spans="1:14" ht="14.25" thickBot="1" x14ac:dyDescent="0.2">
      <c r="A6" s="118" t="s">
        <v>386</v>
      </c>
      <c r="B6" s="119" t="s">
        <v>405</v>
      </c>
      <c r="C6" s="119" t="s">
        <v>406</v>
      </c>
      <c r="D6" s="116" t="s">
        <v>384</v>
      </c>
      <c r="E6" s="117" t="s">
        <v>394</v>
      </c>
      <c r="F6" s="119"/>
      <c r="G6" s="118" t="s">
        <v>386</v>
      </c>
      <c r="H6" s="119" t="s">
        <v>405</v>
      </c>
      <c r="I6" s="119" t="s">
        <v>406</v>
      </c>
      <c r="J6" s="116" t="s">
        <v>384</v>
      </c>
      <c r="K6" s="117" t="s">
        <v>394</v>
      </c>
    </row>
    <row r="7" spans="1:14" ht="14.25" thickTop="1" x14ac:dyDescent="0.15">
      <c r="A7" s="103" t="s">
        <v>2</v>
      </c>
      <c r="E7" s="92" t="str">
        <f>IF(D7="","",D7)</f>
        <v/>
      </c>
      <c r="G7" s="121" t="s">
        <v>2</v>
      </c>
      <c r="K7" s="92" t="str">
        <f>IF(J7="","",J7)</f>
        <v/>
      </c>
    </row>
    <row r="8" spans="1:14" x14ac:dyDescent="0.15">
      <c r="A8" s="103">
        <v>40632</v>
      </c>
      <c r="B8" t="s">
        <v>142</v>
      </c>
      <c r="C8" t="s">
        <v>428</v>
      </c>
      <c r="D8" s="92">
        <v>9600</v>
      </c>
      <c r="E8" s="92">
        <v>9600</v>
      </c>
      <c r="K8" s="92" t="str">
        <f>IF(J8="","",J8)</f>
        <v/>
      </c>
    </row>
    <row r="9" spans="1:14" x14ac:dyDescent="0.15">
      <c r="A9" s="103">
        <v>40632</v>
      </c>
      <c r="B9" t="s">
        <v>142</v>
      </c>
      <c r="C9" t="s">
        <v>429</v>
      </c>
      <c r="D9" s="92">
        <v>2400</v>
      </c>
      <c r="E9" s="92">
        <f t="shared" ref="E9:E72" si="0">IF(D9="","",D9+E8)</f>
        <v>12000</v>
      </c>
      <c r="K9" s="92" t="str">
        <f t="shared" ref="K9:K72" si="1">IF(J9="","",J9+K8)</f>
        <v/>
      </c>
    </row>
    <row r="10" spans="1:14" x14ac:dyDescent="0.15">
      <c r="A10" s="103">
        <v>40722</v>
      </c>
      <c r="B10" t="s">
        <v>55</v>
      </c>
      <c r="C10" t="s">
        <v>673</v>
      </c>
      <c r="D10" s="92">
        <v>22000</v>
      </c>
      <c r="E10" s="92">
        <f t="shared" si="0"/>
        <v>34000</v>
      </c>
      <c r="K10" s="92" t="str">
        <f t="shared" si="1"/>
        <v/>
      </c>
    </row>
    <row r="11" spans="1:14" x14ac:dyDescent="0.15">
      <c r="A11" s="103">
        <v>40722</v>
      </c>
      <c r="B11" t="s">
        <v>59</v>
      </c>
      <c r="C11" t="s">
        <v>430</v>
      </c>
      <c r="D11" s="92">
        <v>42600</v>
      </c>
      <c r="E11" s="92">
        <f t="shared" si="0"/>
        <v>76600</v>
      </c>
      <c r="K11" s="92" t="str">
        <f t="shared" si="1"/>
        <v/>
      </c>
    </row>
    <row r="12" spans="1:14" x14ac:dyDescent="0.15">
      <c r="A12" s="103">
        <v>40784</v>
      </c>
      <c r="B12" t="s">
        <v>66</v>
      </c>
      <c r="C12" t="s">
        <v>431</v>
      </c>
      <c r="D12" s="92">
        <v>40200</v>
      </c>
      <c r="E12" s="92">
        <f t="shared" si="0"/>
        <v>116800</v>
      </c>
      <c r="K12" s="92" t="str">
        <f t="shared" si="1"/>
        <v/>
      </c>
    </row>
    <row r="13" spans="1:14" x14ac:dyDescent="0.15">
      <c r="A13" s="103">
        <v>40808</v>
      </c>
      <c r="B13" t="s">
        <v>142</v>
      </c>
      <c r="C13" t="s">
        <v>432</v>
      </c>
      <c r="D13" s="92">
        <v>9600</v>
      </c>
      <c r="E13" s="92">
        <f t="shared" si="0"/>
        <v>126400</v>
      </c>
      <c r="K13" s="92" t="str">
        <f t="shared" si="1"/>
        <v/>
      </c>
    </row>
    <row r="14" spans="1:14" x14ac:dyDescent="0.15">
      <c r="A14" s="103">
        <v>40815</v>
      </c>
      <c r="B14" t="s">
        <v>94</v>
      </c>
      <c r="C14" t="s">
        <v>433</v>
      </c>
      <c r="D14" s="92">
        <v>30000</v>
      </c>
      <c r="E14" s="92">
        <f t="shared" si="0"/>
        <v>156400</v>
      </c>
      <c r="K14" s="92" t="str">
        <f t="shared" si="1"/>
        <v/>
      </c>
    </row>
    <row r="15" spans="1:14" x14ac:dyDescent="0.15">
      <c r="A15" s="103">
        <v>40815</v>
      </c>
      <c r="B15" t="s">
        <v>94</v>
      </c>
      <c r="C15" t="s">
        <v>434</v>
      </c>
      <c r="D15" s="92">
        <v>8600</v>
      </c>
      <c r="E15" s="92">
        <f t="shared" si="0"/>
        <v>165000</v>
      </c>
      <c r="K15" s="92" t="str">
        <f t="shared" si="1"/>
        <v/>
      </c>
    </row>
    <row r="16" spans="1:14" x14ac:dyDescent="0.15">
      <c r="A16" s="103">
        <v>40829</v>
      </c>
      <c r="B16" t="s">
        <v>77</v>
      </c>
      <c r="C16" t="s">
        <v>435</v>
      </c>
      <c r="D16" s="92">
        <v>59000</v>
      </c>
      <c r="E16" s="92">
        <f t="shared" si="0"/>
        <v>224000</v>
      </c>
      <c r="K16" s="92" t="str">
        <f t="shared" si="1"/>
        <v/>
      </c>
    </row>
    <row r="17" spans="1:11" x14ac:dyDescent="0.15">
      <c r="A17" s="103">
        <v>40829</v>
      </c>
      <c r="B17" t="s">
        <v>77</v>
      </c>
      <c r="C17" t="s">
        <v>436</v>
      </c>
      <c r="D17" s="92">
        <v>10400</v>
      </c>
      <c r="E17" s="92">
        <f t="shared" si="0"/>
        <v>234400</v>
      </c>
      <c r="K17" s="92" t="str">
        <f t="shared" si="1"/>
        <v/>
      </c>
    </row>
    <row r="18" spans="1:11" x14ac:dyDescent="0.15">
      <c r="A18" s="103">
        <v>40829</v>
      </c>
      <c r="B18" t="s">
        <v>77</v>
      </c>
      <c r="C18" t="s">
        <v>437</v>
      </c>
      <c r="D18" s="92">
        <v>94000</v>
      </c>
      <c r="E18" s="92">
        <f t="shared" si="0"/>
        <v>328400</v>
      </c>
      <c r="K18" s="92" t="str">
        <f t="shared" si="1"/>
        <v/>
      </c>
    </row>
    <row r="19" spans="1:11" x14ac:dyDescent="0.15">
      <c r="A19" s="103">
        <v>40829</v>
      </c>
      <c r="B19" t="s">
        <v>77</v>
      </c>
      <c r="C19" t="s">
        <v>438</v>
      </c>
      <c r="D19" s="92">
        <v>25600</v>
      </c>
      <c r="E19" s="92">
        <f t="shared" si="0"/>
        <v>354000</v>
      </c>
      <c r="K19" s="92" t="str">
        <f t="shared" si="1"/>
        <v/>
      </c>
    </row>
    <row r="20" spans="1:11" x14ac:dyDescent="0.15">
      <c r="A20" s="103">
        <v>40829</v>
      </c>
      <c r="B20" t="s">
        <v>77</v>
      </c>
      <c r="C20" t="s">
        <v>439</v>
      </c>
      <c r="D20" s="92">
        <v>7000</v>
      </c>
      <c r="E20" s="92">
        <f t="shared" si="0"/>
        <v>361000</v>
      </c>
      <c r="K20" s="92" t="str">
        <f t="shared" si="1"/>
        <v/>
      </c>
    </row>
    <row r="21" spans="1:11" x14ac:dyDescent="0.15">
      <c r="A21" s="103">
        <v>40829</v>
      </c>
      <c r="B21" t="s">
        <v>77</v>
      </c>
      <c r="C21" t="s">
        <v>440</v>
      </c>
      <c r="D21" s="92">
        <v>17400</v>
      </c>
      <c r="E21" s="92">
        <f t="shared" si="0"/>
        <v>378400</v>
      </c>
      <c r="K21" s="92" t="str">
        <f t="shared" si="1"/>
        <v/>
      </c>
    </row>
    <row r="22" spans="1:11" x14ac:dyDescent="0.15">
      <c r="A22" s="103">
        <v>40829</v>
      </c>
      <c r="B22" t="s">
        <v>77</v>
      </c>
      <c r="C22" t="s">
        <v>441</v>
      </c>
      <c r="D22" s="92">
        <v>9000</v>
      </c>
      <c r="E22" s="92">
        <f t="shared" si="0"/>
        <v>387400</v>
      </c>
      <c r="K22" s="92" t="str">
        <f t="shared" si="1"/>
        <v/>
      </c>
    </row>
    <row r="23" spans="1:11" x14ac:dyDescent="0.15">
      <c r="A23" s="103">
        <v>40829</v>
      </c>
      <c r="B23" t="s">
        <v>77</v>
      </c>
      <c r="C23" t="s">
        <v>442</v>
      </c>
      <c r="D23" s="92">
        <v>38200</v>
      </c>
      <c r="E23" s="92">
        <f t="shared" si="0"/>
        <v>425600</v>
      </c>
      <c r="K23" s="92" t="str">
        <f t="shared" si="1"/>
        <v/>
      </c>
    </row>
    <row r="24" spans="1:11" x14ac:dyDescent="0.15">
      <c r="A24" s="103">
        <v>40841</v>
      </c>
      <c r="B24" t="s">
        <v>142</v>
      </c>
      <c r="C24" t="s">
        <v>443</v>
      </c>
      <c r="D24" s="92">
        <v>6000</v>
      </c>
      <c r="E24" s="92">
        <f t="shared" si="0"/>
        <v>431600</v>
      </c>
      <c r="K24" s="92" t="str">
        <f t="shared" si="1"/>
        <v/>
      </c>
    </row>
    <row r="25" spans="1:11" x14ac:dyDescent="0.15">
      <c r="A25" s="103">
        <v>40848</v>
      </c>
      <c r="B25" t="s">
        <v>409</v>
      </c>
      <c r="C25" t="s">
        <v>444</v>
      </c>
      <c r="D25" s="92">
        <v>25600</v>
      </c>
      <c r="E25" s="92">
        <f t="shared" si="0"/>
        <v>457200</v>
      </c>
      <c r="K25" s="92" t="str">
        <f t="shared" si="1"/>
        <v/>
      </c>
    </row>
    <row r="26" spans="1:11" x14ac:dyDescent="0.15">
      <c r="A26" s="103">
        <v>40851</v>
      </c>
      <c r="B26" t="s">
        <v>94</v>
      </c>
      <c r="C26" t="s">
        <v>445</v>
      </c>
      <c r="D26" s="92">
        <v>2800</v>
      </c>
      <c r="E26" s="92">
        <f t="shared" si="0"/>
        <v>460000</v>
      </c>
      <c r="K26" s="92" t="str">
        <f t="shared" si="1"/>
        <v/>
      </c>
    </row>
    <row r="27" spans="1:11" x14ac:dyDescent="0.15">
      <c r="A27" s="103">
        <v>40869</v>
      </c>
      <c r="B27" t="s">
        <v>446</v>
      </c>
      <c r="C27" t="s">
        <v>447</v>
      </c>
      <c r="D27" s="92">
        <v>76800</v>
      </c>
      <c r="E27" s="92">
        <f t="shared" si="0"/>
        <v>536800</v>
      </c>
      <c r="K27" s="92" t="str">
        <f t="shared" si="1"/>
        <v/>
      </c>
    </row>
    <row r="28" spans="1:11" x14ac:dyDescent="0.15">
      <c r="A28" s="103">
        <v>40882</v>
      </c>
      <c r="B28" t="s">
        <v>142</v>
      </c>
      <c r="C28" t="s">
        <v>448</v>
      </c>
      <c r="D28" s="92">
        <v>6000</v>
      </c>
      <c r="E28" s="92">
        <f t="shared" si="0"/>
        <v>542800</v>
      </c>
      <c r="K28" s="92" t="str">
        <f t="shared" si="1"/>
        <v/>
      </c>
    </row>
    <row r="29" spans="1:11" x14ac:dyDescent="0.15">
      <c r="A29" s="103">
        <v>40903</v>
      </c>
      <c r="B29" t="s">
        <v>142</v>
      </c>
      <c r="C29" t="s">
        <v>449</v>
      </c>
      <c r="D29" s="92">
        <v>2800</v>
      </c>
      <c r="E29" s="92">
        <f t="shared" si="0"/>
        <v>545600</v>
      </c>
      <c r="K29" s="92" t="str">
        <f t="shared" si="1"/>
        <v/>
      </c>
    </row>
    <row r="30" spans="1:11" x14ac:dyDescent="0.15">
      <c r="A30" s="103">
        <v>40903</v>
      </c>
      <c r="B30" t="s">
        <v>142</v>
      </c>
      <c r="C30" t="s">
        <v>450</v>
      </c>
      <c r="D30" s="92">
        <v>2400</v>
      </c>
      <c r="E30" s="92">
        <f t="shared" si="0"/>
        <v>548000</v>
      </c>
      <c r="K30" s="92" t="str">
        <f t="shared" si="1"/>
        <v/>
      </c>
    </row>
    <row r="31" spans="1:11" x14ac:dyDescent="0.15">
      <c r="A31" s="103">
        <v>40903</v>
      </c>
      <c r="B31" t="s">
        <v>321</v>
      </c>
      <c r="C31" t="s">
        <v>451</v>
      </c>
      <c r="D31" s="92">
        <v>4800</v>
      </c>
      <c r="E31" s="92">
        <f t="shared" si="0"/>
        <v>552800</v>
      </c>
      <c r="K31" s="92" t="str">
        <f t="shared" si="1"/>
        <v/>
      </c>
    </row>
    <row r="32" spans="1:11" x14ac:dyDescent="0.15">
      <c r="A32" s="103">
        <v>40903</v>
      </c>
      <c r="B32" t="s">
        <v>321</v>
      </c>
      <c r="C32" t="s">
        <v>452</v>
      </c>
      <c r="D32" s="92">
        <v>3200</v>
      </c>
      <c r="E32" s="92">
        <f t="shared" si="0"/>
        <v>556000</v>
      </c>
      <c r="K32" s="92" t="str">
        <f t="shared" si="1"/>
        <v/>
      </c>
    </row>
    <row r="33" spans="1:11" x14ac:dyDescent="0.15">
      <c r="E33" s="92" t="str">
        <f t="shared" si="0"/>
        <v/>
      </c>
      <c r="K33" s="92" t="str">
        <f t="shared" si="1"/>
        <v/>
      </c>
    </row>
    <row r="34" spans="1:11" ht="14.25" thickBot="1" x14ac:dyDescent="0.2">
      <c r="A34" s="120"/>
      <c r="B34" s="119"/>
      <c r="C34" s="119"/>
      <c r="D34" s="116"/>
      <c r="E34" s="116" t="str">
        <f t="shared" si="0"/>
        <v/>
      </c>
      <c r="F34" s="119"/>
      <c r="G34" s="120"/>
      <c r="H34" s="119"/>
      <c r="I34" s="119"/>
      <c r="J34" s="116"/>
      <c r="K34" s="116" t="str">
        <f t="shared" si="1"/>
        <v/>
      </c>
    </row>
    <row r="35" spans="1:11" ht="14.25" thickTop="1" x14ac:dyDescent="0.15">
      <c r="A35" s="103" t="s">
        <v>468</v>
      </c>
      <c r="E35" s="92" t="str">
        <f t="shared" si="0"/>
        <v/>
      </c>
      <c r="G35" s="103" t="s">
        <v>1636</v>
      </c>
      <c r="K35" s="92" t="str">
        <f t="shared" si="1"/>
        <v/>
      </c>
    </row>
    <row r="36" spans="1:11" x14ac:dyDescent="0.15">
      <c r="A36" s="103">
        <v>40954</v>
      </c>
      <c r="B36" t="s">
        <v>142</v>
      </c>
      <c r="C36" t="s">
        <v>459</v>
      </c>
      <c r="D36" s="92">
        <v>9600</v>
      </c>
      <c r="E36" s="92">
        <f>IF(D36="","",D36)</f>
        <v>9600</v>
      </c>
      <c r="G36" s="103">
        <v>40918</v>
      </c>
      <c r="H36" t="s">
        <v>77</v>
      </c>
      <c r="I36" t="s">
        <v>453</v>
      </c>
      <c r="J36" s="92">
        <v>44800</v>
      </c>
      <c r="K36" s="92">
        <f>IF(J36="","",J36)</f>
        <v>44800</v>
      </c>
    </row>
    <row r="37" spans="1:11" x14ac:dyDescent="0.15">
      <c r="A37" s="103">
        <v>40967</v>
      </c>
      <c r="B37" t="s">
        <v>456</v>
      </c>
      <c r="C37" t="s">
        <v>460</v>
      </c>
      <c r="D37" s="92">
        <v>43600</v>
      </c>
      <c r="E37" s="92">
        <f t="shared" si="0"/>
        <v>53200</v>
      </c>
      <c r="G37" s="103">
        <v>40918</v>
      </c>
      <c r="H37" t="s">
        <v>77</v>
      </c>
      <c r="I37" t="s">
        <v>454</v>
      </c>
      <c r="J37" s="92">
        <v>51600</v>
      </c>
      <c r="K37" s="92">
        <f t="shared" si="1"/>
        <v>96400</v>
      </c>
    </row>
    <row r="38" spans="1:11" x14ac:dyDescent="0.15">
      <c r="A38" s="103">
        <v>40984</v>
      </c>
      <c r="B38" t="s">
        <v>77</v>
      </c>
      <c r="C38" t="s">
        <v>461</v>
      </c>
      <c r="D38" s="92">
        <v>11200</v>
      </c>
      <c r="E38" s="92">
        <f t="shared" si="0"/>
        <v>64400</v>
      </c>
      <c r="G38" s="103">
        <v>40918</v>
      </c>
      <c r="H38" t="s">
        <v>77</v>
      </c>
      <c r="I38" t="s">
        <v>455</v>
      </c>
      <c r="J38" s="92">
        <v>32800</v>
      </c>
      <c r="K38" s="92">
        <f t="shared" si="1"/>
        <v>129200</v>
      </c>
    </row>
    <row r="39" spans="1:11" x14ac:dyDescent="0.15">
      <c r="A39" s="103">
        <v>40984</v>
      </c>
      <c r="B39" t="s">
        <v>77</v>
      </c>
      <c r="C39" t="s">
        <v>462</v>
      </c>
      <c r="D39" s="92">
        <v>7400</v>
      </c>
      <c r="E39" s="92">
        <f t="shared" si="0"/>
        <v>71800</v>
      </c>
      <c r="G39" s="103">
        <v>40926</v>
      </c>
      <c r="H39" t="s">
        <v>456</v>
      </c>
      <c r="I39" t="s">
        <v>457</v>
      </c>
      <c r="J39" s="92">
        <v>28400</v>
      </c>
      <c r="K39" s="92">
        <f t="shared" si="1"/>
        <v>157600</v>
      </c>
    </row>
    <row r="40" spans="1:11" x14ac:dyDescent="0.15">
      <c r="A40" s="103">
        <v>40984</v>
      </c>
      <c r="B40" t="s">
        <v>77</v>
      </c>
      <c r="C40" t="s">
        <v>463</v>
      </c>
      <c r="D40" s="92">
        <v>25600</v>
      </c>
      <c r="E40" s="92">
        <f t="shared" si="0"/>
        <v>97400</v>
      </c>
      <c r="G40" s="103">
        <v>40994</v>
      </c>
      <c r="H40" t="s">
        <v>409</v>
      </c>
      <c r="I40" t="s">
        <v>464</v>
      </c>
      <c r="J40" s="92">
        <v>4600</v>
      </c>
      <c r="K40" s="92">
        <f t="shared" si="1"/>
        <v>162200</v>
      </c>
    </row>
    <row r="41" spans="1:11" x14ac:dyDescent="0.15">
      <c r="A41" s="103">
        <v>40994</v>
      </c>
      <c r="B41" t="s">
        <v>409</v>
      </c>
      <c r="C41" t="s">
        <v>467</v>
      </c>
      <c r="D41" s="92">
        <v>6400</v>
      </c>
      <c r="E41" s="92">
        <f t="shared" si="0"/>
        <v>103800</v>
      </c>
      <c r="G41" s="103">
        <v>40994</v>
      </c>
      <c r="H41" t="s">
        <v>409</v>
      </c>
      <c r="I41" t="s">
        <v>465</v>
      </c>
      <c r="J41" s="92">
        <v>2000</v>
      </c>
      <c r="K41" s="92">
        <f t="shared" si="1"/>
        <v>164200</v>
      </c>
    </row>
    <row r="42" spans="1:11" x14ac:dyDescent="0.15">
      <c r="A42" s="103">
        <v>41074</v>
      </c>
      <c r="B42" t="s">
        <v>94</v>
      </c>
      <c r="C42" t="s">
        <v>469</v>
      </c>
      <c r="D42" s="92">
        <v>2400</v>
      </c>
      <c r="E42" s="92">
        <f t="shared" si="0"/>
        <v>106200</v>
      </c>
      <c r="G42" s="103">
        <v>40994</v>
      </c>
      <c r="H42" t="s">
        <v>409</v>
      </c>
      <c r="I42" t="s">
        <v>466</v>
      </c>
      <c r="J42" s="92">
        <v>4000</v>
      </c>
      <c r="K42" s="92">
        <f t="shared" si="1"/>
        <v>168200</v>
      </c>
    </row>
    <row r="43" spans="1:11" x14ac:dyDescent="0.15">
      <c r="A43" s="103">
        <v>41079</v>
      </c>
      <c r="B43" t="s">
        <v>77</v>
      </c>
      <c r="C43" t="s">
        <v>470</v>
      </c>
      <c r="D43" s="92">
        <v>88200</v>
      </c>
      <c r="E43" s="92">
        <f t="shared" si="0"/>
        <v>194400</v>
      </c>
      <c r="K43" s="92" t="str">
        <f t="shared" si="1"/>
        <v/>
      </c>
    </row>
    <row r="44" spans="1:11" x14ac:dyDescent="0.15">
      <c r="A44" s="103">
        <v>41082</v>
      </c>
      <c r="B44" t="s">
        <v>456</v>
      </c>
      <c r="C44" t="s">
        <v>471</v>
      </c>
      <c r="D44" s="92">
        <v>25600</v>
      </c>
      <c r="E44" s="92">
        <f t="shared" si="0"/>
        <v>220000</v>
      </c>
      <c r="K44" s="92" t="str">
        <f t="shared" si="1"/>
        <v/>
      </c>
    </row>
    <row r="45" spans="1:11" x14ac:dyDescent="0.15">
      <c r="A45" s="103">
        <v>41082</v>
      </c>
      <c r="B45" t="s">
        <v>456</v>
      </c>
      <c r="C45" t="s">
        <v>472</v>
      </c>
      <c r="D45" s="92">
        <v>25600</v>
      </c>
      <c r="E45" s="92">
        <f t="shared" si="0"/>
        <v>245600</v>
      </c>
      <c r="K45" s="92" t="str">
        <f t="shared" si="1"/>
        <v/>
      </c>
    </row>
    <row r="46" spans="1:11" x14ac:dyDescent="0.15">
      <c r="A46" s="103">
        <v>41082</v>
      </c>
      <c r="B46" t="s">
        <v>456</v>
      </c>
      <c r="C46" t="s">
        <v>473</v>
      </c>
      <c r="D46" s="92">
        <v>12800</v>
      </c>
      <c r="E46" s="92">
        <f t="shared" si="0"/>
        <v>258400</v>
      </c>
      <c r="K46" s="92" t="str">
        <f t="shared" si="1"/>
        <v/>
      </c>
    </row>
    <row r="47" spans="1:11" x14ac:dyDescent="0.15">
      <c r="A47" s="103">
        <v>41180</v>
      </c>
      <c r="B47" t="s">
        <v>474</v>
      </c>
      <c r="C47" t="s">
        <v>475</v>
      </c>
      <c r="D47" s="92">
        <v>6000</v>
      </c>
      <c r="E47" s="92">
        <f t="shared" si="0"/>
        <v>264400</v>
      </c>
      <c r="K47" s="92" t="str">
        <f t="shared" si="1"/>
        <v/>
      </c>
    </row>
    <row r="48" spans="1:11" x14ac:dyDescent="0.15">
      <c r="A48" s="103">
        <v>41211</v>
      </c>
      <c r="B48" t="s">
        <v>142</v>
      </c>
      <c r="C48" t="s">
        <v>476</v>
      </c>
      <c r="D48" s="92">
        <v>3200</v>
      </c>
      <c r="E48" s="92">
        <f t="shared" si="0"/>
        <v>267600</v>
      </c>
      <c r="K48" s="92" t="str">
        <f t="shared" si="1"/>
        <v/>
      </c>
    </row>
    <row r="49" spans="1:12" x14ac:dyDescent="0.15">
      <c r="A49" s="103">
        <v>41214</v>
      </c>
      <c r="B49" t="s">
        <v>321</v>
      </c>
      <c r="C49" t="s">
        <v>477</v>
      </c>
      <c r="D49" s="92">
        <v>3200</v>
      </c>
      <c r="E49" s="92">
        <f t="shared" si="0"/>
        <v>270800</v>
      </c>
      <c r="K49" s="92" t="str">
        <f t="shared" si="1"/>
        <v/>
      </c>
    </row>
    <row r="50" spans="1:12" x14ac:dyDescent="0.15">
      <c r="A50" s="103">
        <v>41249</v>
      </c>
      <c r="B50" t="s">
        <v>478</v>
      </c>
      <c r="C50" t="s">
        <v>479</v>
      </c>
      <c r="D50" s="92">
        <v>7800</v>
      </c>
      <c r="E50" s="92">
        <f t="shared" si="0"/>
        <v>278600</v>
      </c>
      <c r="K50" s="92" t="str">
        <f t="shared" si="1"/>
        <v/>
      </c>
    </row>
    <row r="51" spans="1:12" x14ac:dyDescent="0.15">
      <c r="A51" s="103">
        <v>41250</v>
      </c>
      <c r="B51" t="s">
        <v>94</v>
      </c>
      <c r="C51" t="s">
        <v>480</v>
      </c>
      <c r="D51" s="92">
        <v>4000</v>
      </c>
      <c r="E51" s="92">
        <f t="shared" si="0"/>
        <v>282600</v>
      </c>
      <c r="K51" s="92" t="str">
        <f t="shared" si="1"/>
        <v/>
      </c>
    </row>
    <row r="52" spans="1:12" x14ac:dyDescent="0.15">
      <c r="A52" s="103">
        <v>41257</v>
      </c>
      <c r="B52" t="s">
        <v>94</v>
      </c>
      <c r="C52" t="s">
        <v>481</v>
      </c>
      <c r="D52" s="92">
        <v>38400</v>
      </c>
      <c r="E52" s="92">
        <f t="shared" si="0"/>
        <v>321000</v>
      </c>
      <c r="K52" s="92" t="str">
        <f t="shared" si="1"/>
        <v/>
      </c>
    </row>
    <row r="53" spans="1:12" x14ac:dyDescent="0.15">
      <c r="A53" s="103">
        <v>41268</v>
      </c>
      <c r="B53" t="s">
        <v>321</v>
      </c>
      <c r="C53" t="s">
        <v>482</v>
      </c>
      <c r="D53" s="92">
        <v>2400</v>
      </c>
      <c r="E53" s="92">
        <f t="shared" si="0"/>
        <v>323400</v>
      </c>
      <c r="K53" s="92" t="str">
        <f t="shared" si="1"/>
        <v/>
      </c>
    </row>
    <row r="54" spans="1:12" x14ac:dyDescent="0.15">
      <c r="A54" s="103">
        <v>41269</v>
      </c>
      <c r="B54" t="s">
        <v>419</v>
      </c>
      <c r="C54" t="s">
        <v>483</v>
      </c>
      <c r="D54" s="92">
        <v>48800</v>
      </c>
      <c r="E54" s="92">
        <f t="shared" si="0"/>
        <v>372200</v>
      </c>
      <c r="K54" s="92" t="str">
        <f t="shared" si="1"/>
        <v/>
      </c>
    </row>
    <row r="55" spans="1:12" x14ac:dyDescent="0.15">
      <c r="A55" s="103">
        <v>41269</v>
      </c>
      <c r="B55" t="s">
        <v>77</v>
      </c>
      <c r="C55" t="s">
        <v>484</v>
      </c>
      <c r="D55" s="92">
        <v>28800</v>
      </c>
      <c r="E55" s="92">
        <f t="shared" si="0"/>
        <v>401000</v>
      </c>
      <c r="K55" s="92" t="str">
        <f t="shared" si="1"/>
        <v/>
      </c>
    </row>
    <row r="56" spans="1:12" x14ac:dyDescent="0.15">
      <c r="A56" s="103">
        <v>41269</v>
      </c>
      <c r="B56" t="s">
        <v>77</v>
      </c>
      <c r="C56" t="s">
        <v>485</v>
      </c>
      <c r="D56" s="92">
        <v>19800</v>
      </c>
      <c r="E56" s="92">
        <f t="shared" si="0"/>
        <v>420800</v>
      </c>
      <c r="K56" s="92" t="str">
        <f t="shared" si="1"/>
        <v/>
      </c>
    </row>
    <row r="57" spans="1:12" x14ac:dyDescent="0.15">
      <c r="A57" s="103">
        <v>41269</v>
      </c>
      <c r="B57" t="s">
        <v>77</v>
      </c>
      <c r="C57" t="s">
        <v>486</v>
      </c>
      <c r="D57" s="92">
        <v>10800</v>
      </c>
      <c r="E57" s="92">
        <f t="shared" si="0"/>
        <v>431600</v>
      </c>
      <c r="K57" s="92" t="str">
        <f t="shared" si="1"/>
        <v/>
      </c>
    </row>
    <row r="58" spans="1:12" x14ac:dyDescent="0.15">
      <c r="A58" s="103">
        <v>41269</v>
      </c>
      <c r="B58" t="s">
        <v>77</v>
      </c>
      <c r="C58" t="s">
        <v>487</v>
      </c>
      <c r="D58" s="92">
        <v>38400</v>
      </c>
      <c r="E58" s="92">
        <f t="shared" si="0"/>
        <v>470000</v>
      </c>
      <c r="K58" s="92" t="str">
        <f t="shared" si="1"/>
        <v/>
      </c>
    </row>
    <row r="59" spans="1:12" x14ac:dyDescent="0.15">
      <c r="A59" s="103">
        <v>41269</v>
      </c>
      <c r="B59" t="s">
        <v>77</v>
      </c>
      <c r="C59" t="s">
        <v>488</v>
      </c>
      <c r="D59" s="92">
        <v>46800</v>
      </c>
      <c r="E59" s="92">
        <f t="shared" si="0"/>
        <v>516800</v>
      </c>
      <c r="K59" s="92" t="str">
        <f t="shared" si="1"/>
        <v/>
      </c>
    </row>
    <row r="60" spans="1:12" x14ac:dyDescent="0.15">
      <c r="A60" s="103">
        <v>41269</v>
      </c>
      <c r="B60" t="s">
        <v>77</v>
      </c>
      <c r="C60" t="s">
        <v>489</v>
      </c>
      <c r="D60" s="92">
        <v>29600</v>
      </c>
      <c r="E60" s="92">
        <f t="shared" si="0"/>
        <v>546400</v>
      </c>
      <c r="K60" s="92" t="str">
        <f t="shared" si="1"/>
        <v/>
      </c>
    </row>
    <row r="61" spans="1:12" x14ac:dyDescent="0.15">
      <c r="A61" s="103">
        <v>41270</v>
      </c>
      <c r="B61" t="s">
        <v>142</v>
      </c>
      <c r="C61" t="s">
        <v>490</v>
      </c>
      <c r="D61" s="92">
        <v>2800</v>
      </c>
      <c r="E61" s="92">
        <f t="shared" si="0"/>
        <v>549200</v>
      </c>
      <c r="K61" s="92" t="str">
        <f t="shared" si="1"/>
        <v/>
      </c>
    </row>
    <row r="62" spans="1:12" x14ac:dyDescent="0.15">
      <c r="A62" s="103">
        <v>41271</v>
      </c>
      <c r="B62" t="s">
        <v>446</v>
      </c>
      <c r="C62" t="s">
        <v>491</v>
      </c>
      <c r="D62" s="92">
        <v>76800</v>
      </c>
      <c r="E62" s="92">
        <f t="shared" si="0"/>
        <v>626000</v>
      </c>
      <c r="K62" s="92" t="str">
        <f t="shared" si="1"/>
        <v/>
      </c>
    </row>
    <row r="63" spans="1:12" x14ac:dyDescent="0.15">
      <c r="E63" s="92" t="str">
        <f t="shared" si="0"/>
        <v/>
      </c>
      <c r="K63" s="92" t="str">
        <f t="shared" si="1"/>
        <v/>
      </c>
    </row>
    <row r="64" spans="1:12" ht="14.25" thickBot="1" x14ac:dyDescent="0.2">
      <c r="A64" s="120"/>
      <c r="B64" s="119"/>
      <c r="C64" s="119"/>
      <c r="D64" s="116"/>
      <c r="E64" s="116" t="str">
        <f t="shared" si="0"/>
        <v/>
      </c>
      <c r="F64" s="119"/>
      <c r="G64" s="120"/>
      <c r="H64" s="119"/>
      <c r="I64" s="119"/>
      <c r="J64" s="116"/>
      <c r="K64" s="116" t="str">
        <f t="shared" si="1"/>
        <v/>
      </c>
      <c r="L64" s="2"/>
    </row>
    <row r="65" spans="1:12" ht="14.25" thickTop="1" x14ac:dyDescent="0.15">
      <c r="A65" s="103" t="s">
        <v>492</v>
      </c>
      <c r="E65" s="92" t="str">
        <f t="shared" si="0"/>
        <v/>
      </c>
      <c r="G65" s="103" t="s">
        <v>1635</v>
      </c>
      <c r="K65" s="92" t="str">
        <f t="shared" si="1"/>
        <v/>
      </c>
      <c r="L65" s="2"/>
    </row>
    <row r="66" spans="1:12" x14ac:dyDescent="0.15">
      <c r="A66" s="103">
        <v>41339</v>
      </c>
      <c r="B66" t="s">
        <v>497</v>
      </c>
      <c r="C66" t="s">
        <v>498</v>
      </c>
      <c r="D66" s="92">
        <v>49400</v>
      </c>
      <c r="E66" s="92">
        <f>IF(D66="","",D66)</f>
        <v>49400</v>
      </c>
      <c r="G66" s="103">
        <v>41290</v>
      </c>
      <c r="H66" t="s">
        <v>77</v>
      </c>
      <c r="I66" t="s">
        <v>493</v>
      </c>
      <c r="J66" s="92">
        <v>43600</v>
      </c>
      <c r="K66" s="92">
        <f>IF(J66="","",J66)</f>
        <v>43600</v>
      </c>
    </row>
    <row r="67" spans="1:12" x14ac:dyDescent="0.15">
      <c r="A67" s="103">
        <v>41344</v>
      </c>
      <c r="B67" t="s">
        <v>142</v>
      </c>
      <c r="C67" t="s">
        <v>499</v>
      </c>
      <c r="D67" s="92">
        <v>9600</v>
      </c>
      <c r="E67" s="92">
        <f t="shared" si="0"/>
        <v>59000</v>
      </c>
      <c r="G67" s="103">
        <v>41291</v>
      </c>
      <c r="H67" t="s">
        <v>77</v>
      </c>
      <c r="I67" t="s">
        <v>494</v>
      </c>
      <c r="J67" s="92">
        <v>49800</v>
      </c>
      <c r="K67" s="92">
        <f t="shared" si="1"/>
        <v>93400</v>
      </c>
    </row>
    <row r="68" spans="1:12" x14ac:dyDescent="0.15">
      <c r="A68" s="103">
        <v>41460</v>
      </c>
      <c r="B68" t="s">
        <v>407</v>
      </c>
      <c r="C68" t="s">
        <v>503</v>
      </c>
      <c r="D68" s="92">
        <v>63600</v>
      </c>
      <c r="E68" s="92">
        <f t="shared" si="0"/>
        <v>122600</v>
      </c>
      <c r="G68" s="103">
        <v>41331</v>
      </c>
      <c r="H68" t="s">
        <v>495</v>
      </c>
      <c r="I68" t="s">
        <v>496</v>
      </c>
      <c r="J68" s="92">
        <v>25800</v>
      </c>
      <c r="K68" s="92">
        <f t="shared" si="1"/>
        <v>119200</v>
      </c>
    </row>
    <row r="69" spans="1:12" x14ac:dyDescent="0.15">
      <c r="A69" s="103">
        <v>41467</v>
      </c>
      <c r="B69" t="s">
        <v>321</v>
      </c>
      <c r="C69" t="s">
        <v>504</v>
      </c>
      <c r="D69" s="92">
        <v>3200</v>
      </c>
      <c r="E69" s="92">
        <f t="shared" si="0"/>
        <v>125800</v>
      </c>
      <c r="G69" s="103">
        <v>41344</v>
      </c>
      <c r="H69" t="s">
        <v>409</v>
      </c>
      <c r="I69" t="s">
        <v>500</v>
      </c>
      <c r="J69" s="92">
        <v>4800</v>
      </c>
      <c r="K69" s="92">
        <f t="shared" si="1"/>
        <v>124000</v>
      </c>
    </row>
    <row r="70" spans="1:12" x14ac:dyDescent="0.15">
      <c r="A70" s="103">
        <v>41480</v>
      </c>
      <c r="B70" t="s">
        <v>142</v>
      </c>
      <c r="C70" t="s">
        <v>505</v>
      </c>
      <c r="D70" s="92">
        <v>2400</v>
      </c>
      <c r="E70" s="92">
        <f t="shared" si="0"/>
        <v>128200</v>
      </c>
      <c r="G70" s="103">
        <v>41344</v>
      </c>
      <c r="H70" t="s">
        <v>409</v>
      </c>
      <c r="I70" t="s">
        <v>501</v>
      </c>
      <c r="J70" s="92">
        <v>2000</v>
      </c>
      <c r="K70" s="92">
        <f t="shared" si="1"/>
        <v>126000</v>
      </c>
    </row>
    <row r="71" spans="1:12" x14ac:dyDescent="0.15">
      <c r="A71" s="103">
        <v>41487</v>
      </c>
      <c r="B71" t="s">
        <v>77</v>
      </c>
      <c r="C71" t="s">
        <v>506</v>
      </c>
      <c r="D71" s="92">
        <v>88200</v>
      </c>
      <c r="E71" s="92">
        <f t="shared" si="0"/>
        <v>216400</v>
      </c>
      <c r="G71" s="103">
        <v>41344</v>
      </c>
      <c r="H71" t="s">
        <v>409</v>
      </c>
      <c r="I71" t="s">
        <v>502</v>
      </c>
      <c r="J71" s="92">
        <v>3200</v>
      </c>
      <c r="K71" s="92">
        <f t="shared" si="1"/>
        <v>129200</v>
      </c>
    </row>
    <row r="72" spans="1:12" x14ac:dyDescent="0.15">
      <c r="A72" s="103">
        <v>41519</v>
      </c>
      <c r="B72" t="s">
        <v>77</v>
      </c>
      <c r="C72" t="s">
        <v>507</v>
      </c>
      <c r="D72" s="92">
        <v>44400</v>
      </c>
      <c r="E72" s="92">
        <f t="shared" si="0"/>
        <v>260800</v>
      </c>
      <c r="K72" s="92" t="str">
        <f t="shared" si="1"/>
        <v/>
      </c>
    </row>
    <row r="73" spans="1:12" x14ac:dyDescent="0.15">
      <c r="A73" s="103">
        <v>41536</v>
      </c>
      <c r="B73" t="s">
        <v>94</v>
      </c>
      <c r="C73" t="s">
        <v>508</v>
      </c>
      <c r="D73" s="92">
        <v>2400</v>
      </c>
      <c r="E73" s="92">
        <f t="shared" ref="E73:E136" si="2">IF(D73="","",D73+E72)</f>
        <v>263200</v>
      </c>
      <c r="K73" s="92" t="str">
        <f t="shared" ref="K73:K132" si="3">IF(J73="","",J73+K72)</f>
        <v/>
      </c>
    </row>
    <row r="74" spans="1:12" x14ac:dyDescent="0.15">
      <c r="A74" s="103">
        <v>41550</v>
      </c>
      <c r="B74" t="s">
        <v>474</v>
      </c>
      <c r="C74" t="s">
        <v>509</v>
      </c>
      <c r="D74" s="92">
        <v>2400</v>
      </c>
      <c r="E74" s="92">
        <f t="shared" si="2"/>
        <v>265600</v>
      </c>
      <c r="K74" s="92" t="str">
        <f t="shared" si="3"/>
        <v/>
      </c>
    </row>
    <row r="75" spans="1:12" x14ac:dyDescent="0.15">
      <c r="A75" s="103">
        <v>41604</v>
      </c>
      <c r="B75" t="s">
        <v>321</v>
      </c>
      <c r="C75" t="s">
        <v>510</v>
      </c>
      <c r="D75" s="92">
        <v>3200</v>
      </c>
      <c r="E75" s="92">
        <f t="shared" si="2"/>
        <v>268800</v>
      </c>
      <c r="K75" s="92" t="str">
        <f t="shared" si="3"/>
        <v/>
      </c>
    </row>
    <row r="76" spans="1:12" x14ac:dyDescent="0.15">
      <c r="A76" s="103">
        <v>41632</v>
      </c>
      <c r="B76" t="s">
        <v>77</v>
      </c>
      <c r="C76" t="s">
        <v>511</v>
      </c>
      <c r="D76" s="92">
        <v>25600</v>
      </c>
      <c r="E76" s="92">
        <f t="shared" si="2"/>
        <v>294400</v>
      </c>
      <c r="K76" s="92" t="str">
        <f t="shared" si="3"/>
        <v/>
      </c>
    </row>
    <row r="77" spans="1:12" x14ac:dyDescent="0.15">
      <c r="A77" s="103">
        <v>41632</v>
      </c>
      <c r="B77" t="s">
        <v>77</v>
      </c>
      <c r="C77" t="s">
        <v>512</v>
      </c>
      <c r="D77" s="92">
        <v>46800</v>
      </c>
      <c r="E77" s="92">
        <f t="shared" si="2"/>
        <v>341200</v>
      </c>
      <c r="K77" s="92" t="str">
        <f t="shared" si="3"/>
        <v/>
      </c>
    </row>
    <row r="78" spans="1:12" x14ac:dyDescent="0.15">
      <c r="A78" s="103">
        <v>41632</v>
      </c>
      <c r="B78" t="s">
        <v>77</v>
      </c>
      <c r="C78" t="s">
        <v>513</v>
      </c>
      <c r="D78" s="92">
        <v>19400</v>
      </c>
      <c r="E78" s="92">
        <f t="shared" si="2"/>
        <v>360600</v>
      </c>
      <c r="K78" s="92" t="str">
        <f t="shared" si="3"/>
        <v/>
      </c>
    </row>
    <row r="79" spans="1:12" x14ac:dyDescent="0.15">
      <c r="A79" s="103">
        <v>41632</v>
      </c>
      <c r="B79" t="s">
        <v>77</v>
      </c>
      <c r="C79" t="s">
        <v>514</v>
      </c>
      <c r="D79" s="92">
        <v>45600</v>
      </c>
      <c r="E79" s="92">
        <f t="shared" si="2"/>
        <v>406200</v>
      </c>
      <c r="K79" s="92" t="str">
        <f t="shared" si="3"/>
        <v/>
      </c>
    </row>
    <row r="80" spans="1:12" x14ac:dyDescent="0.15">
      <c r="A80" s="103">
        <v>41632</v>
      </c>
      <c r="B80" t="s">
        <v>77</v>
      </c>
      <c r="C80" t="s">
        <v>515</v>
      </c>
      <c r="D80" s="92">
        <v>35400</v>
      </c>
      <c r="E80" s="92">
        <f t="shared" si="2"/>
        <v>441600</v>
      </c>
      <c r="K80" s="92" t="str">
        <f t="shared" si="3"/>
        <v/>
      </c>
    </row>
    <row r="81" spans="1:11" x14ac:dyDescent="0.15">
      <c r="A81" s="103">
        <v>41632</v>
      </c>
      <c r="B81" t="s">
        <v>77</v>
      </c>
      <c r="C81" t="s">
        <v>516</v>
      </c>
      <c r="D81" s="92">
        <v>51600</v>
      </c>
      <c r="E81" s="92">
        <f t="shared" si="2"/>
        <v>493200</v>
      </c>
      <c r="K81" s="92" t="str">
        <f t="shared" si="3"/>
        <v/>
      </c>
    </row>
    <row r="82" spans="1:11" x14ac:dyDescent="0.15">
      <c r="A82" s="103">
        <v>41632</v>
      </c>
      <c r="B82" t="s">
        <v>77</v>
      </c>
      <c r="C82" t="s">
        <v>517</v>
      </c>
      <c r="D82" s="92">
        <v>38400</v>
      </c>
      <c r="E82" s="92">
        <f t="shared" si="2"/>
        <v>531600</v>
      </c>
      <c r="K82" s="92" t="str">
        <f t="shared" si="3"/>
        <v/>
      </c>
    </row>
    <row r="83" spans="1:11" x14ac:dyDescent="0.15">
      <c r="A83" s="103">
        <v>41633</v>
      </c>
      <c r="B83" t="s">
        <v>142</v>
      </c>
      <c r="C83" t="s">
        <v>518</v>
      </c>
      <c r="D83" s="92">
        <v>2400</v>
      </c>
      <c r="E83" s="92">
        <f t="shared" si="2"/>
        <v>534000</v>
      </c>
      <c r="K83" s="92" t="str">
        <f t="shared" si="3"/>
        <v/>
      </c>
    </row>
    <row r="84" spans="1:11" x14ac:dyDescent="0.15">
      <c r="A84" s="103">
        <v>41634</v>
      </c>
      <c r="B84" t="s">
        <v>142</v>
      </c>
      <c r="C84" t="s">
        <v>519</v>
      </c>
      <c r="D84" s="92">
        <v>7800</v>
      </c>
      <c r="E84" s="92">
        <f t="shared" si="2"/>
        <v>541800</v>
      </c>
      <c r="K84" s="92" t="str">
        <f t="shared" si="3"/>
        <v/>
      </c>
    </row>
    <row r="85" spans="1:11" x14ac:dyDescent="0.15">
      <c r="A85" s="103">
        <v>41634</v>
      </c>
      <c r="B85" t="s">
        <v>446</v>
      </c>
      <c r="C85" t="s">
        <v>520</v>
      </c>
      <c r="D85" s="92">
        <v>76800</v>
      </c>
      <c r="E85" s="92">
        <f t="shared" si="2"/>
        <v>618600</v>
      </c>
      <c r="K85" s="92" t="str">
        <f t="shared" si="3"/>
        <v/>
      </c>
    </row>
    <row r="86" spans="1:11" x14ac:dyDescent="0.15">
      <c r="A86" s="103">
        <v>42000</v>
      </c>
      <c r="B86" t="s">
        <v>495</v>
      </c>
      <c r="C86" t="s">
        <v>521</v>
      </c>
      <c r="D86" s="92">
        <v>30600</v>
      </c>
      <c r="E86" s="92">
        <f t="shared" si="2"/>
        <v>649200</v>
      </c>
      <c r="K86" s="92" t="str">
        <f t="shared" si="3"/>
        <v/>
      </c>
    </row>
    <row r="87" spans="1:11" x14ac:dyDescent="0.15">
      <c r="E87" s="92" t="str">
        <f t="shared" si="2"/>
        <v/>
      </c>
      <c r="K87" s="92" t="str">
        <f t="shared" si="3"/>
        <v/>
      </c>
    </row>
    <row r="88" spans="1:11" ht="14.25" thickBot="1" x14ac:dyDescent="0.2">
      <c r="A88" s="120"/>
      <c r="B88" s="119"/>
      <c r="C88" s="119"/>
      <c r="D88" s="116"/>
      <c r="E88" s="116" t="str">
        <f t="shared" si="2"/>
        <v/>
      </c>
      <c r="F88" s="119"/>
      <c r="G88" s="120"/>
      <c r="H88" s="119"/>
      <c r="I88" s="119"/>
      <c r="J88" s="116"/>
      <c r="K88" s="116" t="str">
        <f t="shared" si="3"/>
        <v/>
      </c>
    </row>
    <row r="89" spans="1:11" ht="14.25" thickTop="1" x14ac:dyDescent="0.15">
      <c r="A89" s="103" t="s">
        <v>522</v>
      </c>
      <c r="E89" s="92" t="str">
        <f t="shared" si="2"/>
        <v/>
      </c>
      <c r="G89" s="103" t="s">
        <v>1634</v>
      </c>
      <c r="K89" s="92" t="str">
        <f t="shared" si="3"/>
        <v/>
      </c>
    </row>
    <row r="90" spans="1:11" x14ac:dyDescent="0.15">
      <c r="A90" s="103">
        <v>41723</v>
      </c>
      <c r="B90" t="s">
        <v>77</v>
      </c>
      <c r="C90" t="s">
        <v>524</v>
      </c>
      <c r="D90" s="92">
        <v>48200</v>
      </c>
      <c r="E90" s="92">
        <f>IF(D90="","",D90)</f>
        <v>48200</v>
      </c>
      <c r="G90" s="103">
        <v>41687</v>
      </c>
      <c r="H90" t="s">
        <v>419</v>
      </c>
      <c r="I90" t="s">
        <v>523</v>
      </c>
      <c r="J90" s="92">
        <v>24600</v>
      </c>
      <c r="K90" s="92">
        <f>IF(J90="","",J90)</f>
        <v>24600</v>
      </c>
    </row>
    <row r="91" spans="1:11" x14ac:dyDescent="0.15">
      <c r="A91" s="103">
        <v>41726</v>
      </c>
      <c r="B91" t="s">
        <v>497</v>
      </c>
      <c r="C91" t="s">
        <v>525</v>
      </c>
      <c r="D91" s="92">
        <v>42800</v>
      </c>
      <c r="E91" s="92">
        <f t="shared" si="2"/>
        <v>91000</v>
      </c>
      <c r="G91" s="103">
        <v>41726</v>
      </c>
      <c r="H91" t="s">
        <v>409</v>
      </c>
      <c r="I91" t="s">
        <v>527</v>
      </c>
      <c r="J91" s="92">
        <v>9600</v>
      </c>
      <c r="K91" s="92">
        <f t="shared" si="3"/>
        <v>34200</v>
      </c>
    </row>
    <row r="92" spans="1:11" x14ac:dyDescent="0.15">
      <c r="A92" s="103">
        <v>41726</v>
      </c>
      <c r="B92" t="s">
        <v>142</v>
      </c>
      <c r="C92" t="s">
        <v>526</v>
      </c>
      <c r="D92" s="92">
        <v>9600</v>
      </c>
      <c r="E92" s="92">
        <f t="shared" si="2"/>
        <v>100600</v>
      </c>
      <c r="G92" s="103">
        <v>41726</v>
      </c>
      <c r="H92" t="s">
        <v>409</v>
      </c>
      <c r="I92" t="s">
        <v>528</v>
      </c>
      <c r="J92" s="92">
        <v>4800</v>
      </c>
      <c r="K92" s="92">
        <f t="shared" si="3"/>
        <v>39000</v>
      </c>
    </row>
    <row r="93" spans="1:11" x14ac:dyDescent="0.15">
      <c r="A93" s="103">
        <v>41771</v>
      </c>
      <c r="B93" t="s">
        <v>142</v>
      </c>
      <c r="C93" t="s">
        <v>534</v>
      </c>
      <c r="D93" s="92">
        <v>14000</v>
      </c>
      <c r="E93" s="92">
        <f t="shared" si="2"/>
        <v>114600</v>
      </c>
      <c r="G93" s="103">
        <v>41726</v>
      </c>
      <c r="H93" t="s">
        <v>529</v>
      </c>
      <c r="I93" t="s">
        <v>530</v>
      </c>
      <c r="J93" s="92">
        <v>6000</v>
      </c>
      <c r="K93" s="92">
        <f t="shared" si="3"/>
        <v>45000</v>
      </c>
    </row>
    <row r="94" spans="1:11" x14ac:dyDescent="0.15">
      <c r="A94" s="103">
        <v>41771</v>
      </c>
      <c r="B94" t="s">
        <v>142</v>
      </c>
      <c r="C94" t="s">
        <v>535</v>
      </c>
      <c r="D94" s="92">
        <v>2600</v>
      </c>
      <c r="E94" s="92">
        <f t="shared" si="2"/>
        <v>117200</v>
      </c>
      <c r="G94" s="103">
        <v>41726</v>
      </c>
      <c r="H94" t="s">
        <v>529</v>
      </c>
      <c r="I94" t="s">
        <v>531</v>
      </c>
      <c r="J94" s="92">
        <v>2800</v>
      </c>
      <c r="K94" s="92">
        <f t="shared" si="3"/>
        <v>47800</v>
      </c>
    </row>
    <row r="95" spans="1:11" x14ac:dyDescent="0.15">
      <c r="A95" s="103">
        <v>41785</v>
      </c>
      <c r="B95" t="s">
        <v>407</v>
      </c>
      <c r="C95" t="s">
        <v>408</v>
      </c>
      <c r="D95" s="92">
        <v>63600</v>
      </c>
      <c r="E95" s="92">
        <f t="shared" si="2"/>
        <v>180800</v>
      </c>
      <c r="G95" s="103">
        <v>41726</v>
      </c>
      <c r="H95" t="s">
        <v>529</v>
      </c>
      <c r="I95" t="s">
        <v>532</v>
      </c>
      <c r="J95" s="92">
        <v>3200</v>
      </c>
      <c r="K95" s="92">
        <f t="shared" si="3"/>
        <v>51000</v>
      </c>
    </row>
    <row r="96" spans="1:11" x14ac:dyDescent="0.15">
      <c r="A96" s="103">
        <v>41789</v>
      </c>
      <c r="B96" t="s">
        <v>409</v>
      </c>
      <c r="C96" t="s">
        <v>410</v>
      </c>
      <c r="D96" s="92">
        <v>2000</v>
      </c>
      <c r="E96" s="92">
        <f t="shared" si="2"/>
        <v>182800</v>
      </c>
      <c r="G96" s="103">
        <v>41729</v>
      </c>
      <c r="H96" t="s">
        <v>419</v>
      </c>
      <c r="I96" t="s">
        <v>533</v>
      </c>
      <c r="J96" s="92">
        <v>4000</v>
      </c>
      <c r="K96" s="92">
        <f t="shared" si="3"/>
        <v>55000</v>
      </c>
    </row>
    <row r="97" spans="1:11" x14ac:dyDescent="0.15">
      <c r="A97" s="103">
        <v>41792</v>
      </c>
      <c r="B97" t="s">
        <v>321</v>
      </c>
      <c r="C97" t="s">
        <v>411</v>
      </c>
      <c r="D97" s="92">
        <v>3200</v>
      </c>
      <c r="E97" s="92">
        <f t="shared" si="2"/>
        <v>186000</v>
      </c>
      <c r="K97" s="92" t="str">
        <f t="shared" si="3"/>
        <v/>
      </c>
    </row>
    <row r="98" spans="1:11" x14ac:dyDescent="0.15">
      <c r="A98" s="103">
        <v>41891</v>
      </c>
      <c r="B98" t="s">
        <v>77</v>
      </c>
      <c r="C98" t="s">
        <v>412</v>
      </c>
      <c r="D98" s="92">
        <v>42200</v>
      </c>
      <c r="E98" s="92">
        <f t="shared" si="2"/>
        <v>228200</v>
      </c>
      <c r="K98" s="92" t="str">
        <f t="shared" si="3"/>
        <v/>
      </c>
    </row>
    <row r="99" spans="1:11" x14ac:dyDescent="0.15">
      <c r="A99" s="103">
        <v>41907</v>
      </c>
      <c r="B99" t="s">
        <v>94</v>
      </c>
      <c r="C99" t="s">
        <v>413</v>
      </c>
      <c r="D99" s="92">
        <v>2400</v>
      </c>
      <c r="E99" s="92">
        <f t="shared" si="2"/>
        <v>230600</v>
      </c>
      <c r="K99" s="92" t="str">
        <f t="shared" si="3"/>
        <v/>
      </c>
    </row>
    <row r="100" spans="1:11" x14ac:dyDescent="0.15">
      <c r="A100" s="103">
        <v>41907</v>
      </c>
      <c r="B100" t="s">
        <v>77</v>
      </c>
      <c r="C100" t="s">
        <v>414</v>
      </c>
      <c r="D100" s="92">
        <v>88200</v>
      </c>
      <c r="E100" s="92">
        <f t="shared" si="2"/>
        <v>318800</v>
      </c>
      <c r="K100" s="92" t="str">
        <f t="shared" si="3"/>
        <v/>
      </c>
    </row>
    <row r="101" spans="1:11" x14ac:dyDescent="0.15">
      <c r="A101" s="103">
        <v>41927</v>
      </c>
      <c r="B101" t="s">
        <v>147</v>
      </c>
      <c r="C101" t="s">
        <v>536</v>
      </c>
      <c r="D101" s="92">
        <v>4800</v>
      </c>
      <c r="E101" s="92">
        <f t="shared" si="2"/>
        <v>323600</v>
      </c>
      <c r="K101" s="92" t="str">
        <f t="shared" si="3"/>
        <v/>
      </c>
    </row>
    <row r="102" spans="1:11" x14ac:dyDescent="0.15">
      <c r="A102" s="103">
        <v>41956</v>
      </c>
      <c r="B102" t="s">
        <v>142</v>
      </c>
      <c r="C102" t="s">
        <v>537</v>
      </c>
      <c r="D102" s="92">
        <v>4000</v>
      </c>
      <c r="E102" s="92">
        <f t="shared" si="2"/>
        <v>327600</v>
      </c>
      <c r="K102" s="92" t="str">
        <f t="shared" si="3"/>
        <v/>
      </c>
    </row>
    <row r="103" spans="1:11" x14ac:dyDescent="0.15">
      <c r="A103" s="103">
        <v>41960</v>
      </c>
      <c r="B103" t="s">
        <v>446</v>
      </c>
      <c r="C103" t="s">
        <v>538</v>
      </c>
      <c r="D103" s="92">
        <v>76800</v>
      </c>
      <c r="E103" s="92">
        <f t="shared" si="2"/>
        <v>404400</v>
      </c>
      <c r="K103" s="92" t="str">
        <f t="shared" si="3"/>
        <v/>
      </c>
    </row>
    <row r="104" spans="1:11" x14ac:dyDescent="0.15">
      <c r="A104" s="103">
        <v>41961</v>
      </c>
      <c r="B104" t="s">
        <v>142</v>
      </c>
      <c r="C104" t="s">
        <v>539</v>
      </c>
      <c r="D104" s="92">
        <v>7000</v>
      </c>
      <c r="E104" s="92">
        <f t="shared" si="2"/>
        <v>411400</v>
      </c>
      <c r="K104" s="92" t="str">
        <f t="shared" si="3"/>
        <v/>
      </c>
    </row>
    <row r="105" spans="1:11" x14ac:dyDescent="0.15">
      <c r="A105" s="103">
        <v>41999</v>
      </c>
      <c r="B105" t="s">
        <v>77</v>
      </c>
      <c r="C105" t="s">
        <v>540</v>
      </c>
      <c r="D105" s="92">
        <v>31000</v>
      </c>
      <c r="E105" s="92">
        <f t="shared" si="2"/>
        <v>442400</v>
      </c>
      <c r="K105" s="92" t="str">
        <f t="shared" si="3"/>
        <v/>
      </c>
    </row>
    <row r="106" spans="1:11" x14ac:dyDescent="0.15">
      <c r="A106" s="103">
        <v>41999</v>
      </c>
      <c r="B106" t="s">
        <v>77</v>
      </c>
      <c r="C106" t="s">
        <v>541</v>
      </c>
      <c r="D106" s="92">
        <v>20400</v>
      </c>
      <c r="E106" s="92">
        <f t="shared" si="2"/>
        <v>462800</v>
      </c>
      <c r="K106" s="92" t="str">
        <f t="shared" si="3"/>
        <v/>
      </c>
    </row>
    <row r="107" spans="1:11" x14ac:dyDescent="0.15">
      <c r="A107" s="103">
        <v>41999</v>
      </c>
      <c r="B107" t="s">
        <v>77</v>
      </c>
      <c r="C107" t="s">
        <v>542</v>
      </c>
      <c r="D107" s="92">
        <v>49800</v>
      </c>
      <c r="E107" s="92">
        <f t="shared" si="2"/>
        <v>512600</v>
      </c>
      <c r="K107" s="92" t="str">
        <f t="shared" si="3"/>
        <v/>
      </c>
    </row>
    <row r="108" spans="1:11" x14ac:dyDescent="0.15">
      <c r="A108" s="103">
        <v>41999</v>
      </c>
      <c r="B108" t="s">
        <v>77</v>
      </c>
      <c r="C108" t="s">
        <v>543</v>
      </c>
      <c r="D108" s="92">
        <v>36600</v>
      </c>
      <c r="E108" s="92">
        <f t="shared" si="2"/>
        <v>549200</v>
      </c>
      <c r="K108" s="92" t="str">
        <f t="shared" si="3"/>
        <v/>
      </c>
    </row>
    <row r="109" spans="1:11" x14ac:dyDescent="0.15">
      <c r="A109" s="103">
        <v>41999</v>
      </c>
      <c r="B109" t="s">
        <v>77</v>
      </c>
      <c r="C109" t="s">
        <v>544</v>
      </c>
      <c r="D109" s="92">
        <v>50400</v>
      </c>
      <c r="E109" s="92">
        <f t="shared" si="2"/>
        <v>599600</v>
      </c>
      <c r="K109" s="92" t="str">
        <f t="shared" si="3"/>
        <v/>
      </c>
    </row>
    <row r="110" spans="1:11" x14ac:dyDescent="0.15">
      <c r="A110" s="103">
        <v>41999</v>
      </c>
      <c r="B110" t="s">
        <v>77</v>
      </c>
      <c r="C110" t="s">
        <v>545</v>
      </c>
      <c r="D110" s="92">
        <v>38400</v>
      </c>
      <c r="E110" s="92">
        <f t="shared" si="2"/>
        <v>638000</v>
      </c>
      <c r="K110" s="92" t="str">
        <f t="shared" si="3"/>
        <v/>
      </c>
    </row>
    <row r="111" spans="1:11" x14ac:dyDescent="0.15">
      <c r="A111" s="103">
        <v>41999</v>
      </c>
      <c r="B111" t="s">
        <v>77</v>
      </c>
      <c r="C111" t="s">
        <v>415</v>
      </c>
      <c r="D111" s="92">
        <v>19200</v>
      </c>
      <c r="E111" s="92">
        <f t="shared" si="2"/>
        <v>657200</v>
      </c>
      <c r="K111" s="92" t="str">
        <f t="shared" si="3"/>
        <v/>
      </c>
    </row>
    <row r="112" spans="1:11" x14ac:dyDescent="0.15">
      <c r="A112" s="103">
        <v>41997</v>
      </c>
      <c r="B112" t="s">
        <v>416</v>
      </c>
      <c r="C112" t="s">
        <v>417</v>
      </c>
      <c r="D112" s="92">
        <v>2400</v>
      </c>
      <c r="E112" s="92">
        <f t="shared" si="2"/>
        <v>659600</v>
      </c>
      <c r="K112" s="92" t="str">
        <f t="shared" si="3"/>
        <v/>
      </c>
    </row>
    <row r="113" spans="1:11" x14ac:dyDescent="0.15">
      <c r="E113" s="92" t="str">
        <f t="shared" si="2"/>
        <v/>
      </c>
      <c r="K113" s="92" t="str">
        <f t="shared" si="3"/>
        <v/>
      </c>
    </row>
    <row r="114" spans="1:11" ht="14.25" thickBot="1" x14ac:dyDescent="0.2">
      <c r="A114" s="120"/>
      <c r="B114" s="119"/>
      <c r="C114" s="119"/>
      <c r="D114" s="116"/>
      <c r="E114" s="116" t="str">
        <f>IF(D114="","",D114+E113)</f>
        <v/>
      </c>
      <c r="F114" s="119"/>
      <c r="G114" s="120"/>
      <c r="H114" s="119"/>
      <c r="I114" s="119"/>
      <c r="J114" s="116"/>
      <c r="K114" s="116" t="str">
        <f>IF(J114="","",J114+K113)</f>
        <v/>
      </c>
    </row>
    <row r="115" spans="1:11" ht="14.25" thickTop="1" x14ac:dyDescent="0.15">
      <c r="A115" s="103" t="s">
        <v>546</v>
      </c>
      <c r="E115" s="92" t="str">
        <f>IF(D115="","",D115+E114)</f>
        <v/>
      </c>
      <c r="G115" s="103" t="s">
        <v>1633</v>
      </c>
      <c r="K115" s="92" t="str">
        <f>IF(J115="","",J115+K114)</f>
        <v/>
      </c>
    </row>
    <row r="116" spans="1:11" x14ac:dyDescent="0.15">
      <c r="A116" s="103">
        <v>42051</v>
      </c>
      <c r="B116" t="s">
        <v>142</v>
      </c>
      <c r="C116" t="s">
        <v>418</v>
      </c>
      <c r="D116" s="92">
        <v>11200</v>
      </c>
      <c r="E116" s="92">
        <f>IF(D116="","",D116)</f>
        <v>11200</v>
      </c>
      <c r="G116" s="103">
        <v>42037</v>
      </c>
      <c r="H116" t="s">
        <v>416</v>
      </c>
      <c r="I116" t="s">
        <v>1631</v>
      </c>
      <c r="J116" s="92">
        <v>3200</v>
      </c>
      <c r="K116" s="92">
        <f>IF(J116="","",J116)</f>
        <v>3200</v>
      </c>
    </row>
    <row r="117" spans="1:11" x14ac:dyDescent="0.15">
      <c r="A117" s="103">
        <v>42135</v>
      </c>
      <c r="B117" t="s">
        <v>142</v>
      </c>
      <c r="C117" t="s">
        <v>423</v>
      </c>
      <c r="D117" s="92">
        <v>8400</v>
      </c>
      <c r="E117" s="92">
        <f t="shared" si="2"/>
        <v>19600</v>
      </c>
      <c r="G117" s="103">
        <v>42044</v>
      </c>
      <c r="H117" t="s">
        <v>321</v>
      </c>
      <c r="I117" t="s">
        <v>355</v>
      </c>
      <c r="J117" s="92">
        <v>2400</v>
      </c>
      <c r="K117" s="92">
        <f t="shared" si="3"/>
        <v>5600</v>
      </c>
    </row>
    <row r="118" spans="1:11" x14ac:dyDescent="0.15">
      <c r="A118" s="103">
        <v>42177</v>
      </c>
      <c r="B118" t="s">
        <v>321</v>
      </c>
      <c r="C118" t="s">
        <v>424</v>
      </c>
      <c r="D118" s="92">
        <v>3200</v>
      </c>
      <c r="E118" s="92">
        <f t="shared" si="2"/>
        <v>22800</v>
      </c>
      <c r="G118" s="103">
        <v>42065</v>
      </c>
      <c r="H118" t="s">
        <v>419</v>
      </c>
      <c r="I118" t="s">
        <v>420</v>
      </c>
      <c r="J118" s="92">
        <v>29800</v>
      </c>
      <c r="K118" s="92">
        <f t="shared" si="3"/>
        <v>35400</v>
      </c>
    </row>
    <row r="119" spans="1:11" x14ac:dyDescent="0.15">
      <c r="A119" s="103">
        <v>42178</v>
      </c>
      <c r="B119" t="s">
        <v>407</v>
      </c>
      <c r="C119" t="s">
        <v>425</v>
      </c>
      <c r="D119" s="92">
        <v>63400</v>
      </c>
      <c r="E119" s="92">
        <f t="shared" si="2"/>
        <v>86200</v>
      </c>
      <c r="G119" s="103">
        <v>42089</v>
      </c>
      <c r="H119" t="s">
        <v>142</v>
      </c>
      <c r="I119" t="s">
        <v>421</v>
      </c>
      <c r="J119" s="92">
        <v>2800</v>
      </c>
      <c r="K119" s="92">
        <f t="shared" si="3"/>
        <v>38200</v>
      </c>
    </row>
    <row r="120" spans="1:11" x14ac:dyDescent="0.15">
      <c r="A120" s="103">
        <v>42184</v>
      </c>
      <c r="B120" t="s">
        <v>77</v>
      </c>
      <c r="C120" t="s">
        <v>426</v>
      </c>
      <c r="D120" s="92">
        <v>47400</v>
      </c>
      <c r="E120" s="92">
        <f t="shared" si="2"/>
        <v>133600</v>
      </c>
      <c r="G120" s="103">
        <v>42089</v>
      </c>
      <c r="H120" t="s">
        <v>409</v>
      </c>
      <c r="I120" t="s">
        <v>422</v>
      </c>
      <c r="J120" s="92">
        <v>4800</v>
      </c>
      <c r="K120" s="92">
        <f t="shared" si="3"/>
        <v>43000</v>
      </c>
    </row>
    <row r="121" spans="1:11" x14ac:dyDescent="0.15">
      <c r="A121" s="103">
        <v>42241</v>
      </c>
      <c r="B121" t="s">
        <v>77</v>
      </c>
      <c r="C121" t="s">
        <v>1502</v>
      </c>
      <c r="D121" s="92">
        <v>95600</v>
      </c>
      <c r="E121" s="92">
        <f t="shared" si="2"/>
        <v>229200</v>
      </c>
      <c r="K121" s="92" t="str">
        <f t="shared" si="3"/>
        <v/>
      </c>
    </row>
    <row r="122" spans="1:11" x14ac:dyDescent="0.15">
      <c r="A122" s="103">
        <v>42254</v>
      </c>
      <c r="B122" t="s">
        <v>94</v>
      </c>
      <c r="C122" t="s">
        <v>1515</v>
      </c>
      <c r="D122" s="92">
        <v>2400</v>
      </c>
      <c r="E122" s="92">
        <f t="shared" si="2"/>
        <v>231600</v>
      </c>
      <c r="K122" s="92" t="str">
        <f t="shared" si="3"/>
        <v/>
      </c>
    </row>
    <row r="123" spans="1:11" x14ac:dyDescent="0.15">
      <c r="A123" s="103">
        <v>42282</v>
      </c>
      <c r="B123" t="s">
        <v>409</v>
      </c>
      <c r="C123" t="s">
        <v>1519</v>
      </c>
      <c r="D123" s="92">
        <v>2000</v>
      </c>
      <c r="E123" s="92">
        <f t="shared" si="2"/>
        <v>233600</v>
      </c>
      <c r="K123" s="92" t="str">
        <f t="shared" si="3"/>
        <v/>
      </c>
    </row>
    <row r="124" spans="1:11" x14ac:dyDescent="0.15">
      <c r="A124" s="103">
        <v>42299</v>
      </c>
      <c r="B124" t="s">
        <v>1527</v>
      </c>
      <c r="C124" t="s">
        <v>1528</v>
      </c>
      <c r="D124" s="92">
        <v>46800</v>
      </c>
      <c r="E124" s="92">
        <f t="shared" si="2"/>
        <v>280400</v>
      </c>
      <c r="K124" s="92" t="str">
        <f t="shared" si="3"/>
        <v/>
      </c>
    </row>
    <row r="125" spans="1:11" x14ac:dyDescent="0.15">
      <c r="A125" s="103">
        <v>42300</v>
      </c>
      <c r="B125" t="s">
        <v>94</v>
      </c>
      <c r="C125" t="s">
        <v>1533</v>
      </c>
      <c r="D125" s="92">
        <v>4800</v>
      </c>
      <c r="E125" s="92">
        <f t="shared" si="2"/>
        <v>285200</v>
      </c>
      <c r="K125" s="92" t="str">
        <f t="shared" si="3"/>
        <v/>
      </c>
    </row>
    <row r="126" spans="1:11" x14ac:dyDescent="0.15">
      <c r="A126" s="103">
        <v>42314</v>
      </c>
      <c r="B126" t="s">
        <v>446</v>
      </c>
      <c r="C126" t="s">
        <v>1538</v>
      </c>
      <c r="D126" s="92">
        <v>76800</v>
      </c>
      <c r="E126" s="92">
        <f t="shared" si="2"/>
        <v>362000</v>
      </c>
      <c r="K126" s="92" t="str">
        <f t="shared" si="3"/>
        <v/>
      </c>
    </row>
    <row r="127" spans="1:11" x14ac:dyDescent="0.15">
      <c r="A127" s="103">
        <v>42332</v>
      </c>
      <c r="B127" t="s">
        <v>1552</v>
      </c>
      <c r="C127" t="s">
        <v>1553</v>
      </c>
      <c r="D127" s="92">
        <v>4000</v>
      </c>
      <c r="E127" s="92">
        <f t="shared" si="2"/>
        <v>366000</v>
      </c>
      <c r="K127" s="92" t="str">
        <f t="shared" si="3"/>
        <v/>
      </c>
    </row>
    <row r="128" spans="1:11" x14ac:dyDescent="0.15">
      <c r="A128" s="103">
        <v>42335</v>
      </c>
      <c r="B128" t="s">
        <v>1558</v>
      </c>
      <c r="C128" t="s">
        <v>1544</v>
      </c>
      <c r="D128" s="92">
        <v>32000</v>
      </c>
      <c r="E128" s="92">
        <f t="shared" si="2"/>
        <v>398000</v>
      </c>
      <c r="K128" s="92" t="str">
        <f t="shared" si="3"/>
        <v/>
      </c>
    </row>
    <row r="129" spans="1:11" x14ac:dyDescent="0.15">
      <c r="A129" s="103">
        <v>42355</v>
      </c>
      <c r="B129" t="s">
        <v>321</v>
      </c>
      <c r="C129" t="s">
        <v>1561</v>
      </c>
      <c r="D129" s="92">
        <v>3200</v>
      </c>
      <c r="E129" s="92">
        <f t="shared" si="2"/>
        <v>401200</v>
      </c>
      <c r="K129" s="92" t="str">
        <f t="shared" si="3"/>
        <v/>
      </c>
    </row>
    <row r="130" spans="1:11" x14ac:dyDescent="0.15">
      <c r="A130" s="103">
        <v>42368</v>
      </c>
      <c r="B130" t="s">
        <v>409</v>
      </c>
      <c r="C130" t="s">
        <v>1618</v>
      </c>
      <c r="D130" s="92">
        <v>4800</v>
      </c>
      <c r="E130" s="92">
        <f t="shared" si="2"/>
        <v>406000</v>
      </c>
      <c r="K130" s="92" t="str">
        <f t="shared" si="3"/>
        <v/>
      </c>
    </row>
    <row r="131" spans="1:11" x14ac:dyDescent="0.15">
      <c r="A131" s="103">
        <v>42368</v>
      </c>
      <c r="B131" t="s">
        <v>142</v>
      </c>
      <c r="C131" t="s">
        <v>1621</v>
      </c>
      <c r="D131" s="92">
        <v>2800</v>
      </c>
      <c r="E131" s="92">
        <f t="shared" si="2"/>
        <v>408800</v>
      </c>
      <c r="K131" s="92" t="str">
        <f t="shared" si="3"/>
        <v/>
      </c>
    </row>
    <row r="132" spans="1:11" x14ac:dyDescent="0.15">
      <c r="E132" s="92" t="str">
        <f t="shared" si="2"/>
        <v/>
      </c>
      <c r="K132" s="92" t="str">
        <f t="shared" si="3"/>
        <v/>
      </c>
    </row>
    <row r="133" spans="1:11" ht="14.25" thickBot="1" x14ac:dyDescent="0.2">
      <c r="A133" s="120"/>
      <c r="B133" s="119"/>
      <c r="C133" s="119"/>
      <c r="D133" s="116"/>
      <c r="E133" s="116" t="str">
        <f>IF(D133="","",D133+E132)</f>
        <v/>
      </c>
      <c r="F133" s="119"/>
      <c r="G133" s="120"/>
      <c r="H133" s="119"/>
      <c r="I133" s="119"/>
      <c r="J133" s="116"/>
      <c r="K133" s="116" t="str">
        <f>IF(J133="","",J133+K132)</f>
        <v/>
      </c>
    </row>
    <row r="134" spans="1:11" ht="14.25" thickTop="1" x14ac:dyDescent="0.15">
      <c r="A134" s="103" t="s">
        <v>1630</v>
      </c>
      <c r="E134" s="92" t="str">
        <f>IF(D134="","",D134+E133)</f>
        <v/>
      </c>
      <c r="G134" s="103" t="s">
        <v>1632</v>
      </c>
      <c r="K134" s="92" t="str">
        <f>IF(J134="","",J134+K133)</f>
        <v/>
      </c>
    </row>
    <row r="135" spans="1:11" x14ac:dyDescent="0.15">
      <c r="A135" s="103">
        <v>42419</v>
      </c>
      <c r="B135" t="s">
        <v>497</v>
      </c>
      <c r="C135" t="s">
        <v>1667</v>
      </c>
      <c r="D135" s="92">
        <v>48200</v>
      </c>
      <c r="E135" s="92">
        <f>IF(D135="","",D135)</f>
        <v>48200</v>
      </c>
      <c r="G135" s="103">
        <v>42390</v>
      </c>
      <c r="H135" t="s">
        <v>142</v>
      </c>
      <c r="I135" t="s">
        <v>1694</v>
      </c>
      <c r="J135" s="92">
        <v>2800</v>
      </c>
      <c r="K135" s="92">
        <f>IF(J135="","",J135)</f>
        <v>2800</v>
      </c>
    </row>
    <row r="136" spans="1:11" x14ac:dyDescent="0.15">
      <c r="A136" s="103">
        <v>42485</v>
      </c>
      <c r="B136" t="s">
        <v>142</v>
      </c>
      <c r="C136" t="s">
        <v>1716</v>
      </c>
      <c r="D136" s="92">
        <v>11200</v>
      </c>
      <c r="E136" s="92">
        <f t="shared" si="2"/>
        <v>59400</v>
      </c>
      <c r="G136" s="103">
        <v>42520</v>
      </c>
      <c r="H136" t="s">
        <v>142</v>
      </c>
      <c r="I136" t="s">
        <v>1730</v>
      </c>
      <c r="J136" s="92">
        <v>8000</v>
      </c>
      <c r="K136" s="92">
        <f>IF(J136="","",J136+K135)</f>
        <v>10800</v>
      </c>
    </row>
    <row r="137" spans="1:11" x14ac:dyDescent="0.15">
      <c r="A137" s="103">
        <v>42516</v>
      </c>
      <c r="B137" t="s">
        <v>409</v>
      </c>
      <c r="C137" t="s">
        <v>1726</v>
      </c>
      <c r="D137" s="92">
        <v>8400</v>
      </c>
      <c r="E137" s="92">
        <f t="shared" ref="E137:E201" si="4">IF(D137="","",D137+E136)</f>
        <v>67800</v>
      </c>
      <c r="G137" s="103">
        <v>42730</v>
      </c>
      <c r="H137" t="s">
        <v>77</v>
      </c>
      <c r="I137" t="s">
        <v>1837</v>
      </c>
      <c r="J137" s="92">
        <v>50200</v>
      </c>
      <c r="K137" s="92">
        <f t="shared" ref="K137:K183" si="5">IF(J137="","",J137+K136)</f>
        <v>61000</v>
      </c>
    </row>
    <row r="138" spans="1:11" x14ac:dyDescent="0.15">
      <c r="A138" s="103">
        <v>42520</v>
      </c>
      <c r="B138" t="s">
        <v>419</v>
      </c>
      <c r="C138" t="s">
        <v>1544</v>
      </c>
      <c r="D138" s="92">
        <v>32000</v>
      </c>
      <c r="E138" s="92">
        <f t="shared" si="4"/>
        <v>99800</v>
      </c>
      <c r="G138" s="103">
        <v>42730</v>
      </c>
      <c r="H138" t="s">
        <v>77</v>
      </c>
      <c r="I138" t="s">
        <v>1839</v>
      </c>
      <c r="J138" s="92">
        <v>19200</v>
      </c>
      <c r="K138" s="92">
        <f t="shared" si="5"/>
        <v>80200</v>
      </c>
    </row>
    <row r="139" spans="1:11" x14ac:dyDescent="0.15">
      <c r="A139" s="103">
        <v>42522</v>
      </c>
      <c r="B139" t="s">
        <v>407</v>
      </c>
      <c r="C139" t="s">
        <v>1732</v>
      </c>
      <c r="D139" s="92">
        <v>63200</v>
      </c>
      <c r="E139" s="92">
        <f t="shared" si="4"/>
        <v>163000</v>
      </c>
      <c r="G139" s="103">
        <v>42730</v>
      </c>
      <c r="H139" t="s">
        <v>77</v>
      </c>
      <c r="I139" t="s">
        <v>1841</v>
      </c>
      <c r="J139" s="92">
        <v>36200</v>
      </c>
      <c r="K139" s="92">
        <f t="shared" si="5"/>
        <v>116400</v>
      </c>
    </row>
    <row r="140" spans="1:11" x14ac:dyDescent="0.15">
      <c r="A140" s="103">
        <v>42542</v>
      </c>
      <c r="B140" t="s">
        <v>142</v>
      </c>
      <c r="C140" t="s">
        <v>1744</v>
      </c>
      <c r="D140" s="92">
        <v>2000</v>
      </c>
      <c r="E140" s="92">
        <f t="shared" si="4"/>
        <v>165000</v>
      </c>
      <c r="G140" s="103">
        <v>42730</v>
      </c>
      <c r="H140" t="s">
        <v>77</v>
      </c>
      <c r="I140" t="s">
        <v>1843</v>
      </c>
      <c r="J140" s="92">
        <v>25400</v>
      </c>
      <c r="K140" s="92">
        <f t="shared" si="5"/>
        <v>141800</v>
      </c>
    </row>
    <row r="141" spans="1:11" x14ac:dyDescent="0.15">
      <c r="A141" s="103">
        <v>42557</v>
      </c>
      <c r="B141" t="s">
        <v>321</v>
      </c>
      <c r="C141" t="s">
        <v>1747</v>
      </c>
      <c r="D141" s="92">
        <v>6400</v>
      </c>
      <c r="E141" s="92">
        <f t="shared" si="4"/>
        <v>171400</v>
      </c>
      <c r="G141" s="103">
        <v>42730</v>
      </c>
      <c r="H141" t="s">
        <v>77</v>
      </c>
      <c r="I141" t="s">
        <v>1845</v>
      </c>
      <c r="J141" s="92">
        <v>10400</v>
      </c>
      <c r="K141" s="92">
        <f t="shared" si="5"/>
        <v>152200</v>
      </c>
    </row>
    <row r="142" spans="1:11" x14ac:dyDescent="0.15">
      <c r="A142" s="103">
        <v>42579</v>
      </c>
      <c r="B142" t="s">
        <v>409</v>
      </c>
      <c r="C142" t="s">
        <v>1749</v>
      </c>
      <c r="D142" s="92">
        <v>47600</v>
      </c>
      <c r="E142" s="92">
        <f t="shared" si="4"/>
        <v>219000</v>
      </c>
      <c r="G142" s="103">
        <v>42730</v>
      </c>
      <c r="H142" t="s">
        <v>77</v>
      </c>
      <c r="I142" t="s">
        <v>1848</v>
      </c>
      <c r="J142" s="92">
        <v>45800</v>
      </c>
      <c r="K142" s="92">
        <f t="shared" si="5"/>
        <v>198000</v>
      </c>
    </row>
    <row r="143" spans="1:11" x14ac:dyDescent="0.15">
      <c r="A143" s="103">
        <v>42579</v>
      </c>
      <c r="B143" t="s">
        <v>409</v>
      </c>
      <c r="C143" t="s">
        <v>1751</v>
      </c>
      <c r="D143" s="92">
        <v>101800</v>
      </c>
      <c r="E143" s="92">
        <f t="shared" si="4"/>
        <v>320800</v>
      </c>
      <c r="G143" s="103">
        <v>42730</v>
      </c>
      <c r="H143" t="s">
        <v>77</v>
      </c>
      <c r="I143" t="s">
        <v>1850</v>
      </c>
      <c r="J143" s="92">
        <v>38600</v>
      </c>
      <c r="K143" s="92">
        <f t="shared" si="5"/>
        <v>236600</v>
      </c>
    </row>
    <row r="144" spans="1:11" x14ac:dyDescent="0.15">
      <c r="A144" s="103">
        <v>42640</v>
      </c>
      <c r="B144" t="s">
        <v>1775</v>
      </c>
      <c r="C144" t="s">
        <v>1768</v>
      </c>
      <c r="D144" s="92">
        <v>40600</v>
      </c>
      <c r="E144" s="92">
        <f t="shared" si="4"/>
        <v>361400</v>
      </c>
      <c r="G144" s="103">
        <v>42730</v>
      </c>
      <c r="H144" t="s">
        <v>77</v>
      </c>
      <c r="I144" t="s">
        <v>1852</v>
      </c>
      <c r="J144" s="92">
        <v>57200</v>
      </c>
      <c r="K144" s="92">
        <f t="shared" si="5"/>
        <v>293800</v>
      </c>
    </row>
    <row r="145" spans="1:12" x14ac:dyDescent="0.15">
      <c r="A145" s="103">
        <v>42664</v>
      </c>
      <c r="B145" t="s">
        <v>409</v>
      </c>
      <c r="C145" t="s">
        <v>1780</v>
      </c>
      <c r="D145">
        <v>8800</v>
      </c>
      <c r="E145" s="92">
        <f t="shared" si="4"/>
        <v>370200</v>
      </c>
      <c r="F145" s="92">
        <f>IF(E145="","",E145+E144)</f>
        <v>731600</v>
      </c>
      <c r="G145" s="103">
        <v>42730</v>
      </c>
      <c r="H145" s="103" t="s">
        <v>77</v>
      </c>
      <c r="I145" t="s">
        <v>1854</v>
      </c>
      <c r="J145">
        <v>38400</v>
      </c>
      <c r="K145" s="92">
        <f t="shared" si="5"/>
        <v>332200</v>
      </c>
      <c r="L145" s="92"/>
    </row>
    <row r="146" spans="1:12" x14ac:dyDescent="0.15">
      <c r="A146" s="103">
        <v>42683</v>
      </c>
      <c r="B146" t="s">
        <v>409</v>
      </c>
      <c r="C146" t="s">
        <v>1789</v>
      </c>
      <c r="D146" s="92">
        <v>4800</v>
      </c>
      <c r="E146" s="92">
        <f t="shared" si="4"/>
        <v>375000</v>
      </c>
      <c r="K146" s="92" t="str">
        <f t="shared" si="5"/>
        <v/>
      </c>
    </row>
    <row r="147" spans="1:12" x14ac:dyDescent="0.15">
      <c r="A147" s="103">
        <v>42683</v>
      </c>
      <c r="B147" t="s">
        <v>409</v>
      </c>
      <c r="C147" t="s">
        <v>1791</v>
      </c>
      <c r="D147" s="92">
        <v>2400</v>
      </c>
      <c r="E147" s="92">
        <f t="shared" si="4"/>
        <v>377400</v>
      </c>
      <c r="K147" s="92" t="str">
        <f t="shared" si="5"/>
        <v/>
      </c>
    </row>
    <row r="148" spans="1:12" x14ac:dyDescent="0.15">
      <c r="A148" s="103">
        <v>42684</v>
      </c>
      <c r="B148" t="s">
        <v>1792</v>
      </c>
      <c r="C148" t="s">
        <v>1784</v>
      </c>
      <c r="D148" s="92">
        <v>1800</v>
      </c>
      <c r="E148" s="92">
        <f t="shared" si="4"/>
        <v>379200</v>
      </c>
      <c r="K148" s="92" t="str">
        <f t="shared" si="5"/>
        <v/>
      </c>
    </row>
    <row r="149" spans="1:12" x14ac:dyDescent="0.15">
      <c r="A149" s="103">
        <v>42704</v>
      </c>
      <c r="B149" t="s">
        <v>712</v>
      </c>
      <c r="C149" t="s">
        <v>1796</v>
      </c>
      <c r="D149" s="92">
        <v>4000</v>
      </c>
      <c r="E149" s="92">
        <f t="shared" si="4"/>
        <v>383200</v>
      </c>
      <c r="K149" s="92" t="str">
        <f t="shared" si="5"/>
        <v/>
      </c>
    </row>
    <row r="150" spans="1:12" x14ac:dyDescent="0.15">
      <c r="A150" s="103">
        <v>42705</v>
      </c>
      <c r="B150" t="s">
        <v>94</v>
      </c>
      <c r="C150" t="s">
        <v>1800</v>
      </c>
      <c r="D150" s="92">
        <v>76800</v>
      </c>
      <c r="E150" s="92">
        <f t="shared" si="4"/>
        <v>460000</v>
      </c>
      <c r="K150" s="92" t="str">
        <f t="shared" si="5"/>
        <v/>
      </c>
    </row>
    <row r="151" spans="1:12" x14ac:dyDescent="0.15">
      <c r="A151" s="103">
        <v>42709</v>
      </c>
      <c r="B151" t="s">
        <v>321</v>
      </c>
      <c r="C151" t="s">
        <v>1804</v>
      </c>
      <c r="D151" s="92">
        <v>3200</v>
      </c>
      <c r="E151" s="92">
        <f t="shared" si="4"/>
        <v>463200</v>
      </c>
      <c r="K151" s="92" t="str">
        <f t="shared" si="5"/>
        <v/>
      </c>
    </row>
    <row r="152" spans="1:12" x14ac:dyDescent="0.15">
      <c r="A152" s="103">
        <v>42730</v>
      </c>
      <c r="B152" t="s">
        <v>77</v>
      </c>
      <c r="C152" t="s">
        <v>1809</v>
      </c>
      <c r="D152" s="92">
        <v>50400</v>
      </c>
      <c r="E152" s="92">
        <f t="shared" si="4"/>
        <v>513600</v>
      </c>
      <c r="K152" s="92" t="str">
        <f t="shared" si="5"/>
        <v/>
      </c>
    </row>
    <row r="153" spans="1:12" x14ac:dyDescent="0.15">
      <c r="A153" s="103">
        <v>42730</v>
      </c>
      <c r="B153" t="s">
        <v>77</v>
      </c>
      <c r="C153" t="s">
        <v>1813</v>
      </c>
      <c r="D153" s="92">
        <v>32000</v>
      </c>
      <c r="E153" s="92">
        <f t="shared" si="4"/>
        <v>545600</v>
      </c>
      <c r="K153" s="92" t="str">
        <f t="shared" si="5"/>
        <v/>
      </c>
    </row>
    <row r="154" spans="1:12" x14ac:dyDescent="0.15">
      <c r="A154" s="103">
        <v>42730</v>
      </c>
      <c r="B154" t="s">
        <v>77</v>
      </c>
      <c r="C154" t="s">
        <v>1817</v>
      </c>
      <c r="D154" s="92">
        <v>40400</v>
      </c>
      <c r="E154" s="92">
        <f t="shared" si="4"/>
        <v>586000</v>
      </c>
      <c r="K154" s="92" t="str">
        <f t="shared" si="5"/>
        <v/>
      </c>
    </row>
    <row r="155" spans="1:12" x14ac:dyDescent="0.15">
      <c r="A155" s="103">
        <v>42730</v>
      </c>
      <c r="B155" t="s">
        <v>77</v>
      </c>
      <c r="C155" t="s">
        <v>1819</v>
      </c>
      <c r="D155" s="92">
        <v>25600</v>
      </c>
      <c r="E155" s="92">
        <f t="shared" si="4"/>
        <v>611600</v>
      </c>
      <c r="K155" s="92" t="str">
        <f t="shared" si="5"/>
        <v/>
      </c>
    </row>
    <row r="156" spans="1:12" x14ac:dyDescent="0.15">
      <c r="A156" s="103">
        <v>42730</v>
      </c>
      <c r="B156" t="s">
        <v>77</v>
      </c>
      <c r="C156" t="s">
        <v>1823</v>
      </c>
      <c r="D156" s="92">
        <v>10200</v>
      </c>
      <c r="E156" s="92">
        <f t="shared" si="4"/>
        <v>621800</v>
      </c>
      <c r="K156" s="92" t="str">
        <f t="shared" si="5"/>
        <v/>
      </c>
    </row>
    <row r="157" spans="1:12" x14ac:dyDescent="0.15">
      <c r="A157" s="103">
        <v>42730</v>
      </c>
      <c r="B157" t="s">
        <v>77</v>
      </c>
      <c r="C157" t="s">
        <v>1827</v>
      </c>
      <c r="D157" s="92">
        <v>48200</v>
      </c>
      <c r="E157" s="92">
        <f t="shared" si="4"/>
        <v>670000</v>
      </c>
      <c r="K157" s="92" t="str">
        <f t="shared" si="5"/>
        <v/>
      </c>
    </row>
    <row r="158" spans="1:12" x14ac:dyDescent="0.15">
      <c r="A158" s="103">
        <v>42730</v>
      </c>
      <c r="B158" t="s">
        <v>77</v>
      </c>
      <c r="C158" t="s">
        <v>1854</v>
      </c>
      <c r="D158" s="92">
        <v>38400</v>
      </c>
      <c r="E158" s="92">
        <f t="shared" si="4"/>
        <v>708400</v>
      </c>
      <c r="K158" s="92" t="str">
        <f t="shared" si="5"/>
        <v/>
      </c>
    </row>
    <row r="159" spans="1:12" x14ac:dyDescent="0.15">
      <c r="A159" s="103">
        <v>42730</v>
      </c>
      <c r="B159" t="s">
        <v>77</v>
      </c>
      <c r="C159" t="s">
        <v>1858</v>
      </c>
      <c r="D159" s="92">
        <v>61000</v>
      </c>
      <c r="E159" s="92">
        <f t="shared" si="4"/>
        <v>769400</v>
      </c>
      <c r="K159" s="92" t="str">
        <f t="shared" si="5"/>
        <v/>
      </c>
    </row>
    <row r="160" spans="1:12" x14ac:dyDescent="0.15">
      <c r="E160" s="92" t="str">
        <f t="shared" si="4"/>
        <v/>
      </c>
      <c r="K160" s="92" t="str">
        <f t="shared" si="5"/>
        <v/>
      </c>
    </row>
    <row r="161" spans="1:11" ht="14.25" thickBot="1" x14ac:dyDescent="0.2">
      <c r="A161" s="120"/>
      <c r="B161" s="119"/>
      <c r="C161" s="119"/>
      <c r="D161" s="116"/>
      <c r="E161" s="116" t="str">
        <f t="shared" si="4"/>
        <v/>
      </c>
      <c r="F161" s="119"/>
      <c r="G161" s="120"/>
      <c r="H161" s="119"/>
      <c r="I161" s="119"/>
      <c r="J161" s="116"/>
      <c r="K161" s="116" t="str">
        <f t="shared" si="5"/>
        <v/>
      </c>
    </row>
    <row r="162" spans="1:11" ht="14.25" thickTop="1" x14ac:dyDescent="0.15">
      <c r="A162" s="103" t="s">
        <v>1759</v>
      </c>
      <c r="E162" s="92" t="str">
        <f t="shared" si="4"/>
        <v/>
      </c>
    </row>
    <row r="163" spans="1:11" x14ac:dyDescent="0.15">
      <c r="A163" s="103">
        <v>42776</v>
      </c>
      <c r="B163" t="s">
        <v>142</v>
      </c>
      <c r="C163" t="s">
        <v>1941</v>
      </c>
      <c r="D163" s="92">
        <v>11200</v>
      </c>
      <c r="E163" s="92">
        <f>IF(D163="","",D163)</f>
        <v>11200</v>
      </c>
      <c r="G163" s="103">
        <v>42825</v>
      </c>
      <c r="H163" t="s">
        <v>456</v>
      </c>
      <c r="I163" t="s">
        <v>1694</v>
      </c>
      <c r="J163" s="92">
        <v>2800</v>
      </c>
      <c r="K163" s="92">
        <f>IF(J163="","",J163)</f>
        <v>2800</v>
      </c>
    </row>
    <row r="164" spans="1:11" x14ac:dyDescent="0.15">
      <c r="A164" s="103">
        <v>42801</v>
      </c>
      <c r="B164" t="s">
        <v>409</v>
      </c>
      <c r="C164" t="s">
        <v>1954</v>
      </c>
      <c r="D164" s="92">
        <v>1800</v>
      </c>
      <c r="E164" s="92">
        <f>IF(D164="","",D164+E163)</f>
        <v>13000</v>
      </c>
      <c r="G164" s="103">
        <v>42825</v>
      </c>
      <c r="H164" t="s">
        <v>456</v>
      </c>
      <c r="I164" t="s">
        <v>1965</v>
      </c>
      <c r="J164" s="92">
        <v>2800</v>
      </c>
      <c r="K164" s="92">
        <f>IF(J164="","",J164+K163)</f>
        <v>5600</v>
      </c>
    </row>
    <row r="165" spans="1:11" x14ac:dyDescent="0.15">
      <c r="A165" s="103">
        <v>42828</v>
      </c>
      <c r="B165" t="s">
        <v>497</v>
      </c>
      <c r="C165" t="s">
        <v>1970</v>
      </c>
      <c r="D165" s="92">
        <v>46200</v>
      </c>
      <c r="E165" s="92">
        <f t="shared" si="4"/>
        <v>59200</v>
      </c>
      <c r="G165" s="103">
        <v>42853</v>
      </c>
      <c r="H165" t="s">
        <v>419</v>
      </c>
      <c r="I165" t="s">
        <v>1989</v>
      </c>
      <c r="J165" s="92">
        <v>4800</v>
      </c>
      <c r="K165" s="92">
        <f t="shared" si="5"/>
        <v>10400</v>
      </c>
    </row>
    <row r="166" spans="1:11" x14ac:dyDescent="0.15">
      <c r="A166" s="103">
        <v>42885</v>
      </c>
      <c r="B166" t="s">
        <v>407</v>
      </c>
      <c r="C166" t="s">
        <v>1991</v>
      </c>
      <c r="D166" s="92">
        <v>63400</v>
      </c>
      <c r="E166" s="92">
        <f t="shared" si="4"/>
        <v>122600</v>
      </c>
      <c r="K166" s="92" t="str">
        <f t="shared" si="5"/>
        <v/>
      </c>
    </row>
    <row r="167" spans="1:11" x14ac:dyDescent="0.15">
      <c r="A167" s="103">
        <v>42894</v>
      </c>
      <c r="B167" t="s">
        <v>409</v>
      </c>
      <c r="C167" t="s">
        <v>2015</v>
      </c>
      <c r="D167" s="92">
        <v>4800</v>
      </c>
      <c r="E167" s="92">
        <f t="shared" si="4"/>
        <v>127400</v>
      </c>
      <c r="K167" s="92" t="str">
        <f t="shared" si="5"/>
        <v/>
      </c>
    </row>
    <row r="168" spans="1:11" x14ac:dyDescent="0.15">
      <c r="A168" s="103">
        <v>42894</v>
      </c>
      <c r="B168" t="s">
        <v>409</v>
      </c>
      <c r="C168" t="s">
        <v>2017</v>
      </c>
      <c r="D168" s="92">
        <v>8400</v>
      </c>
      <c r="E168" s="92">
        <f t="shared" si="4"/>
        <v>135800</v>
      </c>
      <c r="K168" s="92" t="str">
        <f t="shared" si="5"/>
        <v/>
      </c>
    </row>
    <row r="169" spans="1:11" x14ac:dyDescent="0.15">
      <c r="A169" s="103">
        <v>42898</v>
      </c>
      <c r="B169" t="s">
        <v>321</v>
      </c>
      <c r="C169" t="s">
        <v>2018</v>
      </c>
      <c r="D169" s="92">
        <v>4000</v>
      </c>
      <c r="E169" s="92">
        <f t="shared" si="4"/>
        <v>139800</v>
      </c>
      <c r="K169" s="92" t="str">
        <f t="shared" si="5"/>
        <v/>
      </c>
    </row>
    <row r="170" spans="1:11" x14ac:dyDescent="0.15">
      <c r="A170" s="103">
        <v>42912</v>
      </c>
      <c r="B170" t="s">
        <v>419</v>
      </c>
      <c r="C170" t="s">
        <v>2008</v>
      </c>
      <c r="D170" s="92">
        <v>32000</v>
      </c>
      <c r="E170" s="92">
        <f t="shared" si="4"/>
        <v>171800</v>
      </c>
      <c r="K170" s="92" t="str">
        <f t="shared" si="5"/>
        <v/>
      </c>
    </row>
    <row r="171" spans="1:11" x14ac:dyDescent="0.15">
      <c r="A171" s="103">
        <v>42936</v>
      </c>
      <c r="B171" t="s">
        <v>77</v>
      </c>
      <c r="C171" t="s">
        <v>2020</v>
      </c>
      <c r="D171" s="92">
        <v>109200</v>
      </c>
      <c r="E171" s="92">
        <f t="shared" si="4"/>
        <v>281000</v>
      </c>
      <c r="K171" s="92" t="str">
        <f t="shared" si="5"/>
        <v/>
      </c>
    </row>
    <row r="172" spans="1:11" x14ac:dyDescent="0.15">
      <c r="A172" s="103">
        <v>43005</v>
      </c>
      <c r="B172" t="s">
        <v>142</v>
      </c>
      <c r="C172" t="s">
        <v>2268</v>
      </c>
      <c r="D172" s="92">
        <v>2400</v>
      </c>
      <c r="E172" s="92">
        <f t="shared" si="4"/>
        <v>283400</v>
      </c>
      <c r="K172" s="92" t="str">
        <f t="shared" si="5"/>
        <v/>
      </c>
    </row>
    <row r="173" spans="1:11" x14ac:dyDescent="0.15">
      <c r="A173" s="103">
        <v>43005</v>
      </c>
      <c r="B173" t="s">
        <v>2270</v>
      </c>
      <c r="C173" t="s">
        <v>2271</v>
      </c>
      <c r="D173" s="92">
        <v>42200</v>
      </c>
      <c r="E173" s="92">
        <f t="shared" si="4"/>
        <v>325600</v>
      </c>
      <c r="K173" s="92" t="str">
        <f t="shared" si="5"/>
        <v/>
      </c>
    </row>
    <row r="174" spans="1:11" x14ac:dyDescent="0.15">
      <c r="A174" s="103">
        <v>43010</v>
      </c>
      <c r="B174" t="s">
        <v>2266</v>
      </c>
      <c r="C174" t="s">
        <v>2264</v>
      </c>
      <c r="D174" s="92">
        <v>52200</v>
      </c>
      <c r="E174" s="92">
        <f t="shared" si="4"/>
        <v>377800</v>
      </c>
      <c r="K174" s="92" t="str">
        <f t="shared" si="5"/>
        <v/>
      </c>
    </row>
    <row r="175" spans="1:11" x14ac:dyDescent="0.15">
      <c r="A175" s="103">
        <v>41935</v>
      </c>
      <c r="B175" t="s">
        <v>142</v>
      </c>
      <c r="C175" t="s">
        <v>2273</v>
      </c>
      <c r="D175" s="92">
        <v>12800</v>
      </c>
      <c r="E175" s="92">
        <f t="shared" si="4"/>
        <v>390600</v>
      </c>
      <c r="K175" s="92" t="str">
        <f t="shared" si="5"/>
        <v/>
      </c>
    </row>
    <row r="176" spans="1:11" x14ac:dyDescent="0.15">
      <c r="A176" s="103">
        <v>43038</v>
      </c>
      <c r="B176" t="s">
        <v>409</v>
      </c>
      <c r="C176" t="s">
        <v>2276</v>
      </c>
      <c r="D176" s="92">
        <v>8000</v>
      </c>
      <c r="E176" s="92">
        <f t="shared" si="4"/>
        <v>398600</v>
      </c>
      <c r="K176" s="92" t="str">
        <f t="shared" si="5"/>
        <v/>
      </c>
    </row>
    <row r="177" spans="1:11" x14ac:dyDescent="0.15">
      <c r="A177" s="103">
        <v>43039</v>
      </c>
      <c r="B177" t="s">
        <v>2280</v>
      </c>
      <c r="C177" t="s">
        <v>2394</v>
      </c>
      <c r="D177" s="92">
        <v>2800</v>
      </c>
      <c r="E177" s="92">
        <f t="shared" si="4"/>
        <v>401400</v>
      </c>
      <c r="K177" s="92" t="str">
        <f t="shared" si="5"/>
        <v/>
      </c>
    </row>
    <row r="178" spans="1:11" x14ac:dyDescent="0.15">
      <c r="A178" s="103">
        <v>43073</v>
      </c>
      <c r="B178" t="s">
        <v>321</v>
      </c>
      <c r="C178" t="s">
        <v>2849</v>
      </c>
      <c r="D178" s="92">
        <v>5200</v>
      </c>
      <c r="E178" s="92">
        <f t="shared" si="4"/>
        <v>406600</v>
      </c>
      <c r="K178" s="92" t="str">
        <f t="shared" si="5"/>
        <v/>
      </c>
    </row>
    <row r="179" spans="1:11" x14ac:dyDescent="0.15">
      <c r="A179" s="103">
        <v>43080</v>
      </c>
      <c r="B179" t="s">
        <v>416</v>
      </c>
      <c r="C179" t="s">
        <v>2285</v>
      </c>
      <c r="D179" s="92">
        <v>2800</v>
      </c>
      <c r="E179" s="92">
        <f t="shared" si="4"/>
        <v>409400</v>
      </c>
      <c r="K179" s="92" t="str">
        <f t="shared" si="5"/>
        <v/>
      </c>
    </row>
    <row r="180" spans="1:11" x14ac:dyDescent="0.15">
      <c r="A180" s="103">
        <v>43089</v>
      </c>
      <c r="B180" t="s">
        <v>145</v>
      </c>
      <c r="C180" t="s">
        <v>2290</v>
      </c>
      <c r="D180" s="92">
        <v>4000</v>
      </c>
      <c r="E180" s="92">
        <f t="shared" si="4"/>
        <v>413400</v>
      </c>
      <c r="K180" s="92" t="str">
        <f t="shared" si="5"/>
        <v/>
      </c>
    </row>
    <row r="181" spans="1:11" x14ac:dyDescent="0.15">
      <c r="A181" s="103">
        <v>43089</v>
      </c>
      <c r="B181" t="s">
        <v>142</v>
      </c>
      <c r="C181" t="s">
        <v>2293</v>
      </c>
      <c r="D181" s="92">
        <v>2800</v>
      </c>
      <c r="E181" s="92">
        <f t="shared" si="4"/>
        <v>416200</v>
      </c>
      <c r="K181" s="92" t="str">
        <f t="shared" si="5"/>
        <v/>
      </c>
    </row>
    <row r="182" spans="1:11" x14ac:dyDescent="0.15">
      <c r="E182" s="92" t="str">
        <f t="shared" si="4"/>
        <v/>
      </c>
      <c r="K182" s="92" t="str">
        <f t="shared" si="5"/>
        <v/>
      </c>
    </row>
    <row r="183" spans="1:11" x14ac:dyDescent="0.15">
      <c r="E183" s="92" t="str">
        <f t="shared" si="4"/>
        <v/>
      </c>
      <c r="K183" s="92" t="str">
        <f t="shared" si="5"/>
        <v/>
      </c>
    </row>
    <row r="184" spans="1:11" ht="14.25" thickBot="1" x14ac:dyDescent="0.2">
      <c r="A184" s="120"/>
      <c r="B184" s="119"/>
      <c r="C184" s="119"/>
      <c r="D184" s="116"/>
      <c r="E184" s="116" t="str">
        <f>IF(D184="","",D184+E183)</f>
        <v/>
      </c>
      <c r="F184" s="119"/>
      <c r="G184" s="120"/>
      <c r="H184" s="119"/>
      <c r="I184" s="119"/>
      <c r="J184" s="116"/>
      <c r="K184" s="116" t="str">
        <f>IF(J184="","",J184+K183)</f>
        <v/>
      </c>
    </row>
    <row r="185" spans="1:11" ht="14.25" thickTop="1" x14ac:dyDescent="0.15">
      <c r="A185" s="103" t="s">
        <v>1760</v>
      </c>
      <c r="E185" s="92" t="str">
        <f>IF(D185="","",D185+E184)</f>
        <v/>
      </c>
    </row>
    <row r="186" spans="1:11" x14ac:dyDescent="0.15">
      <c r="A186" s="103">
        <v>43144</v>
      </c>
      <c r="B186" t="s">
        <v>497</v>
      </c>
      <c r="C186" t="s">
        <v>2397</v>
      </c>
      <c r="D186" s="92">
        <v>59200</v>
      </c>
      <c r="E186" s="92">
        <f>IF(D186="","",D186)</f>
        <v>59200</v>
      </c>
      <c r="G186" s="103">
        <v>43180</v>
      </c>
      <c r="H186" t="s">
        <v>77</v>
      </c>
      <c r="I186" t="s">
        <v>2481</v>
      </c>
      <c r="J186" s="92">
        <v>49400</v>
      </c>
      <c r="K186" s="92">
        <f>IF(J186="","",J186)</f>
        <v>49400</v>
      </c>
    </row>
    <row r="187" spans="1:11" x14ac:dyDescent="0.15">
      <c r="A187" s="103">
        <v>43164</v>
      </c>
      <c r="B187" t="s">
        <v>2266</v>
      </c>
      <c r="C187" t="s">
        <v>2402</v>
      </c>
      <c r="D187" s="92">
        <v>56400</v>
      </c>
      <c r="E187" s="92">
        <f>IF(D187="","",D187+E186)</f>
        <v>115600</v>
      </c>
      <c r="G187" s="103">
        <v>43180</v>
      </c>
      <c r="H187" t="s">
        <v>77</v>
      </c>
      <c r="I187" t="s">
        <v>2483</v>
      </c>
      <c r="J187" s="92">
        <v>28800</v>
      </c>
      <c r="K187" s="92">
        <f>IF(J187="","",J187+K186)</f>
        <v>78200</v>
      </c>
    </row>
    <row r="188" spans="1:11" x14ac:dyDescent="0.15">
      <c r="A188" s="103">
        <v>43178</v>
      </c>
      <c r="B188" t="s">
        <v>142</v>
      </c>
      <c r="C188" t="s">
        <v>2480</v>
      </c>
      <c r="D188" s="92">
        <v>11200</v>
      </c>
      <c r="E188" s="92">
        <f t="shared" si="4"/>
        <v>126800</v>
      </c>
      <c r="G188" s="103">
        <v>43180</v>
      </c>
      <c r="H188" t="s">
        <v>77</v>
      </c>
      <c r="I188" t="s">
        <v>2484</v>
      </c>
      <c r="J188" s="92">
        <v>40600</v>
      </c>
      <c r="K188" s="92">
        <f t="shared" ref="K188:K205" si="6">IF(J188="","",J188+K187)</f>
        <v>118800</v>
      </c>
    </row>
    <row r="189" spans="1:11" x14ac:dyDescent="0.15">
      <c r="A189" s="103">
        <v>43188</v>
      </c>
      <c r="B189" t="s">
        <v>94</v>
      </c>
      <c r="C189" t="s">
        <v>2478</v>
      </c>
      <c r="D189" s="92">
        <v>76800</v>
      </c>
      <c r="E189" s="92">
        <f t="shared" si="4"/>
        <v>203600</v>
      </c>
      <c r="G189" s="103">
        <v>43180</v>
      </c>
      <c r="H189" t="s">
        <v>77</v>
      </c>
      <c r="I189" t="s">
        <v>2486</v>
      </c>
      <c r="J189" s="92">
        <v>27200</v>
      </c>
      <c r="K189" s="92">
        <f t="shared" si="6"/>
        <v>146000</v>
      </c>
    </row>
    <row r="190" spans="1:11" x14ac:dyDescent="0.15">
      <c r="A190" s="103">
        <v>43252</v>
      </c>
      <c r="B190" t="s">
        <v>321</v>
      </c>
      <c r="C190" t="s">
        <v>2596</v>
      </c>
      <c r="D190" s="92">
        <v>5200</v>
      </c>
      <c r="E190" s="92">
        <f t="shared" si="4"/>
        <v>208800</v>
      </c>
      <c r="G190" s="103">
        <v>43180</v>
      </c>
      <c r="H190" t="s">
        <v>77</v>
      </c>
      <c r="I190" t="s">
        <v>2488</v>
      </c>
      <c r="J190" s="92">
        <v>9200</v>
      </c>
      <c r="K190" s="92">
        <f t="shared" si="6"/>
        <v>155200</v>
      </c>
    </row>
    <row r="191" spans="1:11" x14ac:dyDescent="0.15">
      <c r="A191" s="103">
        <v>43287</v>
      </c>
      <c r="B191" t="s">
        <v>456</v>
      </c>
      <c r="C191" t="s">
        <v>2601</v>
      </c>
      <c r="D191" s="92">
        <v>63400</v>
      </c>
      <c r="E191" s="92">
        <f t="shared" si="4"/>
        <v>272200</v>
      </c>
      <c r="G191" s="103">
        <v>43180</v>
      </c>
      <c r="H191" t="s">
        <v>77</v>
      </c>
      <c r="I191" t="s">
        <v>2490</v>
      </c>
      <c r="J191" s="92">
        <v>49200</v>
      </c>
      <c r="K191" s="92">
        <f t="shared" si="6"/>
        <v>204400</v>
      </c>
    </row>
    <row r="192" spans="1:11" x14ac:dyDescent="0.15">
      <c r="A192" s="103">
        <v>43291</v>
      </c>
      <c r="B192" t="s">
        <v>409</v>
      </c>
      <c r="C192" t="s">
        <v>2604</v>
      </c>
      <c r="D192" s="92">
        <v>1800</v>
      </c>
      <c r="E192" s="92">
        <f t="shared" si="4"/>
        <v>274000</v>
      </c>
      <c r="G192" s="103">
        <v>43180</v>
      </c>
      <c r="H192" t="s">
        <v>77</v>
      </c>
      <c r="I192" t="s">
        <v>2492</v>
      </c>
      <c r="J192" s="92">
        <v>53600</v>
      </c>
      <c r="K192" s="92">
        <f t="shared" si="6"/>
        <v>258000</v>
      </c>
    </row>
    <row r="193" spans="1:11" x14ac:dyDescent="0.15">
      <c r="A193" s="103">
        <v>43388</v>
      </c>
      <c r="B193" t="s">
        <v>2270</v>
      </c>
      <c r="C193" t="s">
        <v>2631</v>
      </c>
      <c r="D193" s="92">
        <v>39200</v>
      </c>
      <c r="E193" s="92">
        <f t="shared" si="4"/>
        <v>313200</v>
      </c>
      <c r="G193" s="103">
        <v>43180</v>
      </c>
      <c r="H193" t="s">
        <v>77</v>
      </c>
      <c r="I193" t="s">
        <v>2494</v>
      </c>
      <c r="J193" s="92">
        <v>46000</v>
      </c>
      <c r="K193" s="92">
        <f t="shared" si="6"/>
        <v>304000</v>
      </c>
    </row>
    <row r="194" spans="1:11" x14ac:dyDescent="0.15">
      <c r="A194" s="103">
        <v>43391</v>
      </c>
      <c r="B194" t="s">
        <v>142</v>
      </c>
      <c r="C194" t="s">
        <v>2614</v>
      </c>
      <c r="D194" s="92">
        <v>7600</v>
      </c>
      <c r="E194" s="92">
        <f t="shared" si="4"/>
        <v>320800</v>
      </c>
      <c r="G194" s="103">
        <v>43181</v>
      </c>
      <c r="H194" t="s">
        <v>77</v>
      </c>
      <c r="I194" t="s">
        <v>2498</v>
      </c>
      <c r="J194" s="92">
        <v>800</v>
      </c>
      <c r="K194" s="92">
        <f t="shared" si="6"/>
        <v>304800</v>
      </c>
    </row>
    <row r="195" spans="1:11" x14ac:dyDescent="0.15">
      <c r="A195" s="103">
        <v>43423</v>
      </c>
      <c r="B195" t="s">
        <v>446</v>
      </c>
      <c r="C195" t="s">
        <v>2619</v>
      </c>
      <c r="D195" s="92">
        <v>76800</v>
      </c>
      <c r="E195" s="92">
        <f t="shared" si="4"/>
        <v>397600</v>
      </c>
      <c r="K195" s="92" t="str">
        <f t="shared" si="6"/>
        <v/>
      </c>
    </row>
    <row r="196" spans="1:11" x14ac:dyDescent="0.15">
      <c r="A196" s="103">
        <v>43440</v>
      </c>
      <c r="B196" t="s">
        <v>321</v>
      </c>
      <c r="C196" t="s">
        <v>2622</v>
      </c>
      <c r="D196" s="92">
        <v>4000</v>
      </c>
      <c r="E196" s="92">
        <f t="shared" si="4"/>
        <v>401600</v>
      </c>
    </row>
    <row r="197" spans="1:11" x14ac:dyDescent="0.15">
      <c r="A197" s="103">
        <v>43451</v>
      </c>
      <c r="B197" s="2" t="s">
        <v>1510</v>
      </c>
      <c r="C197" s="2" t="s">
        <v>2712</v>
      </c>
      <c r="D197" s="92">
        <v>34400</v>
      </c>
      <c r="E197" s="92">
        <f t="shared" si="4"/>
        <v>436000</v>
      </c>
    </row>
    <row r="198" spans="1:11" x14ac:dyDescent="0.15">
      <c r="A198" s="103">
        <v>43453</v>
      </c>
      <c r="B198" s="2" t="s">
        <v>1510</v>
      </c>
      <c r="C198" s="2" t="s">
        <v>2713</v>
      </c>
      <c r="D198" s="92">
        <v>54000</v>
      </c>
      <c r="E198" s="92">
        <f t="shared" si="4"/>
        <v>490000</v>
      </c>
    </row>
    <row r="199" spans="1:11" x14ac:dyDescent="0.15">
      <c r="A199" s="103">
        <v>43453</v>
      </c>
      <c r="B199" t="s">
        <v>77</v>
      </c>
      <c r="C199" t="s">
        <v>2714</v>
      </c>
      <c r="D199" s="92">
        <v>0</v>
      </c>
      <c r="E199" s="92">
        <f t="shared" si="4"/>
        <v>490000</v>
      </c>
    </row>
    <row r="200" spans="1:11" x14ac:dyDescent="0.15">
      <c r="A200" s="103">
        <v>43453</v>
      </c>
      <c r="B200" t="s">
        <v>77</v>
      </c>
      <c r="C200" t="s">
        <v>2696</v>
      </c>
      <c r="D200" s="92">
        <v>32000</v>
      </c>
      <c r="E200" s="92">
        <f t="shared" si="4"/>
        <v>522000</v>
      </c>
    </row>
    <row r="201" spans="1:11" x14ac:dyDescent="0.15">
      <c r="A201" s="103">
        <v>43453</v>
      </c>
      <c r="B201" t="s">
        <v>77</v>
      </c>
      <c r="C201" t="s">
        <v>2697</v>
      </c>
      <c r="D201" s="92">
        <v>40600</v>
      </c>
      <c r="E201" s="92">
        <f t="shared" si="4"/>
        <v>562600</v>
      </c>
      <c r="F201" s="2"/>
      <c r="G201" s="122"/>
      <c r="H201" s="2"/>
      <c r="I201" s="2"/>
      <c r="J201" s="115"/>
      <c r="K201" s="115"/>
    </row>
    <row r="202" spans="1:11" x14ac:dyDescent="0.15">
      <c r="A202" s="103">
        <v>43453</v>
      </c>
      <c r="B202" t="s">
        <v>77</v>
      </c>
      <c r="C202" t="s">
        <v>2698</v>
      </c>
      <c r="D202" s="92">
        <v>26400</v>
      </c>
      <c r="E202" s="92">
        <f t="shared" ref="E202:E211" si="7">IF(D202="","",D202+E201)</f>
        <v>589000</v>
      </c>
      <c r="F202" s="2"/>
      <c r="G202" s="122"/>
      <c r="H202" s="2"/>
      <c r="I202" s="2"/>
      <c r="J202" s="115"/>
      <c r="K202" s="115"/>
    </row>
    <row r="203" spans="1:11" x14ac:dyDescent="0.15">
      <c r="A203" s="103">
        <v>43453</v>
      </c>
      <c r="B203" t="s">
        <v>77</v>
      </c>
      <c r="C203" t="s">
        <v>2699</v>
      </c>
      <c r="D203" s="92">
        <v>10400</v>
      </c>
      <c r="E203" s="92">
        <f t="shared" si="7"/>
        <v>599400</v>
      </c>
    </row>
    <row r="204" spans="1:11" x14ac:dyDescent="0.15">
      <c r="A204" s="103">
        <v>43453</v>
      </c>
      <c r="B204" t="s">
        <v>77</v>
      </c>
      <c r="C204" t="s">
        <v>2700</v>
      </c>
      <c r="D204" s="92">
        <v>98600</v>
      </c>
      <c r="E204" s="92">
        <f t="shared" si="7"/>
        <v>698000</v>
      </c>
      <c r="K204" s="92" t="str">
        <f t="shared" si="6"/>
        <v/>
      </c>
    </row>
    <row r="205" spans="1:11" x14ac:dyDescent="0.15">
      <c r="A205" s="103">
        <v>43453</v>
      </c>
      <c r="B205" t="s">
        <v>77</v>
      </c>
      <c r="C205" t="s">
        <v>2701</v>
      </c>
      <c r="D205" s="92">
        <v>46400</v>
      </c>
      <c r="E205" s="92">
        <f t="shared" si="7"/>
        <v>744400</v>
      </c>
      <c r="K205" s="92" t="str">
        <f t="shared" si="6"/>
        <v/>
      </c>
    </row>
    <row r="206" spans="1:11" x14ac:dyDescent="0.15">
      <c r="A206" s="103">
        <v>43453</v>
      </c>
      <c r="B206" t="s">
        <v>2270</v>
      </c>
      <c r="C206" t="s">
        <v>2715</v>
      </c>
      <c r="D206" s="92">
        <v>0</v>
      </c>
      <c r="E206" s="92">
        <f t="shared" si="7"/>
        <v>744400</v>
      </c>
      <c r="K206" s="92" t="str">
        <f t="shared" ref="K206:K212" si="8">IF(J206="","",J206+K205)</f>
        <v/>
      </c>
    </row>
    <row r="207" spans="1:11" x14ac:dyDescent="0.15">
      <c r="A207" s="103">
        <v>43453</v>
      </c>
      <c r="B207" t="s">
        <v>77</v>
      </c>
      <c r="C207" t="s">
        <v>2704</v>
      </c>
      <c r="D207" s="92">
        <v>53800</v>
      </c>
      <c r="E207" s="92">
        <f t="shared" si="7"/>
        <v>798200</v>
      </c>
      <c r="K207" s="92" t="str">
        <f t="shared" si="8"/>
        <v/>
      </c>
    </row>
    <row r="208" spans="1:11" x14ac:dyDescent="0.15">
      <c r="A208" s="103">
        <v>43453</v>
      </c>
      <c r="B208" t="s">
        <v>77</v>
      </c>
      <c r="C208" t="s">
        <v>2705</v>
      </c>
      <c r="D208" s="92">
        <v>45000</v>
      </c>
      <c r="E208" s="92">
        <f t="shared" si="7"/>
        <v>843200</v>
      </c>
      <c r="K208" s="92" t="str">
        <f t="shared" si="8"/>
        <v/>
      </c>
    </row>
    <row r="209" spans="1:11" x14ac:dyDescent="0.15">
      <c r="A209" s="103">
        <v>43461</v>
      </c>
      <c r="B209" t="s">
        <v>409</v>
      </c>
      <c r="C209" t="s">
        <v>2707</v>
      </c>
      <c r="D209" s="92">
        <v>8400</v>
      </c>
      <c r="E209" s="92">
        <f t="shared" si="7"/>
        <v>851600</v>
      </c>
      <c r="K209" s="92" t="str">
        <f t="shared" si="8"/>
        <v/>
      </c>
    </row>
    <row r="210" spans="1:11" x14ac:dyDescent="0.15">
      <c r="A210" s="103">
        <v>43461</v>
      </c>
      <c r="B210" t="s">
        <v>409</v>
      </c>
      <c r="C210" t="s">
        <v>2717</v>
      </c>
      <c r="D210" s="92">
        <v>2800</v>
      </c>
      <c r="E210" s="92">
        <f t="shared" si="7"/>
        <v>854400</v>
      </c>
      <c r="K210" s="92" t="str">
        <f t="shared" si="8"/>
        <v/>
      </c>
    </row>
    <row r="211" spans="1:11" x14ac:dyDescent="0.15">
      <c r="A211" s="103">
        <v>43461</v>
      </c>
      <c r="B211" t="s">
        <v>142</v>
      </c>
      <c r="C211" t="s">
        <v>2708</v>
      </c>
      <c r="D211" s="92">
        <v>2800</v>
      </c>
      <c r="E211" s="92">
        <f t="shared" si="7"/>
        <v>857200</v>
      </c>
      <c r="K211" s="92" t="str">
        <f t="shared" si="8"/>
        <v/>
      </c>
    </row>
    <row r="212" spans="1:11" x14ac:dyDescent="0.15">
      <c r="A212" s="103" t="s">
        <v>3039</v>
      </c>
      <c r="E212" s="92" t="str">
        <f>IF(D212="","",D212+E211)</f>
        <v/>
      </c>
      <c r="K212" s="92" t="str">
        <f t="shared" si="8"/>
        <v/>
      </c>
    </row>
    <row r="213" spans="1:11" x14ac:dyDescent="0.15">
      <c r="A213" s="103">
        <v>43516</v>
      </c>
      <c r="B213" t="s">
        <v>2765</v>
      </c>
      <c r="C213" t="s">
        <v>2766</v>
      </c>
      <c r="D213" s="92">
        <v>11400</v>
      </c>
      <c r="E213" s="92">
        <f>IF(D213="","",D213)</f>
        <v>11400</v>
      </c>
      <c r="G213" s="103">
        <v>43475</v>
      </c>
      <c r="H213" t="s">
        <v>142</v>
      </c>
      <c r="I213" t="s">
        <v>2278</v>
      </c>
      <c r="J213" s="92">
        <v>2800</v>
      </c>
      <c r="K213" s="92">
        <f>IF(J213="","",J213)</f>
        <v>2800</v>
      </c>
    </row>
    <row r="214" spans="1:11" x14ac:dyDescent="0.15">
      <c r="A214" s="103">
        <v>43535</v>
      </c>
      <c r="B214" t="s">
        <v>2776</v>
      </c>
      <c r="C214" t="s">
        <v>2777</v>
      </c>
      <c r="D214" s="92">
        <v>57000</v>
      </c>
      <c r="E214" s="92">
        <f>IF(D214="","",D214+E213)</f>
        <v>68400</v>
      </c>
      <c r="G214" s="103">
        <v>43475</v>
      </c>
      <c r="H214" t="s">
        <v>142</v>
      </c>
      <c r="I214" t="s">
        <v>2742</v>
      </c>
      <c r="J214" s="92">
        <v>2800</v>
      </c>
      <c r="K214" s="92">
        <f>IF(J214="","",J214+K213)</f>
        <v>5600</v>
      </c>
    </row>
    <row r="215" spans="1:11" x14ac:dyDescent="0.15">
      <c r="A215" s="103">
        <v>43608</v>
      </c>
      <c r="B215" t="s">
        <v>2615</v>
      </c>
      <c r="C215" t="s">
        <v>2808</v>
      </c>
      <c r="D215" s="92">
        <v>4800</v>
      </c>
      <c r="E215" s="92">
        <f t="shared" ref="E215:E220" si="9">IF(D215="","",D215+E214)</f>
        <v>73200</v>
      </c>
      <c r="G215" s="103">
        <v>43475</v>
      </c>
      <c r="H215" t="s">
        <v>94</v>
      </c>
      <c r="I215" t="s">
        <v>2747</v>
      </c>
      <c r="J215" s="92">
        <v>4000</v>
      </c>
      <c r="K215" s="92">
        <f t="shared" ref="K215:K243" si="10">IF(J215="","",J215+K214)</f>
        <v>9600</v>
      </c>
    </row>
    <row r="216" spans="1:11" x14ac:dyDescent="0.15">
      <c r="A216" s="103">
        <v>43616</v>
      </c>
      <c r="B216" t="s">
        <v>2806</v>
      </c>
      <c r="C216" t="s">
        <v>2807</v>
      </c>
      <c r="D216" s="92">
        <v>4400</v>
      </c>
      <c r="E216" s="92">
        <f t="shared" si="9"/>
        <v>77600</v>
      </c>
      <c r="G216" s="103">
        <v>43488</v>
      </c>
      <c r="H216" t="s">
        <v>142</v>
      </c>
      <c r="I216" t="s">
        <v>2751</v>
      </c>
      <c r="J216" s="92">
        <v>2800</v>
      </c>
      <c r="K216" s="92">
        <f t="shared" si="10"/>
        <v>12400</v>
      </c>
    </row>
    <row r="217" spans="1:11" x14ac:dyDescent="0.15">
      <c r="A217" s="103">
        <v>43648</v>
      </c>
      <c r="B217" t="s">
        <v>2615</v>
      </c>
      <c r="C217" t="s">
        <v>2820</v>
      </c>
      <c r="D217" s="92">
        <v>1800</v>
      </c>
      <c r="E217" s="92">
        <f t="shared" si="9"/>
        <v>79400</v>
      </c>
      <c r="G217" s="103">
        <v>43488</v>
      </c>
      <c r="H217" t="s">
        <v>142</v>
      </c>
      <c r="I217" t="s">
        <v>2846</v>
      </c>
      <c r="J217" s="92">
        <v>4800</v>
      </c>
      <c r="K217" s="92">
        <f t="shared" si="10"/>
        <v>17200</v>
      </c>
    </row>
    <row r="218" spans="1:11" x14ac:dyDescent="0.15">
      <c r="A218" s="103">
        <v>43656</v>
      </c>
      <c r="B218" t="s">
        <v>2822</v>
      </c>
      <c r="C218" t="s">
        <v>2821</v>
      </c>
      <c r="D218" s="92">
        <v>63400</v>
      </c>
      <c r="E218" s="92">
        <f t="shared" si="9"/>
        <v>142800</v>
      </c>
      <c r="G218" s="103">
        <v>43571</v>
      </c>
      <c r="H218" t="s">
        <v>409</v>
      </c>
      <c r="I218" t="s">
        <v>2789</v>
      </c>
      <c r="J218" s="92">
        <v>4800</v>
      </c>
      <c r="K218" s="92">
        <f t="shared" si="10"/>
        <v>22000</v>
      </c>
    </row>
    <row r="219" spans="1:11" x14ac:dyDescent="0.15">
      <c r="A219" s="103">
        <v>43663</v>
      </c>
      <c r="B219" t="s">
        <v>2823</v>
      </c>
      <c r="C219" t="s">
        <v>2824</v>
      </c>
      <c r="D219" s="92">
        <v>100400</v>
      </c>
      <c r="E219" s="92">
        <f t="shared" si="9"/>
        <v>243200</v>
      </c>
      <c r="G219" s="103">
        <v>43608</v>
      </c>
      <c r="H219" t="s">
        <v>409</v>
      </c>
      <c r="I219" t="s">
        <v>2988</v>
      </c>
      <c r="J219" s="92">
        <v>4800</v>
      </c>
      <c r="K219" s="92">
        <f t="shared" si="10"/>
        <v>26800</v>
      </c>
    </row>
    <row r="220" spans="1:11" x14ac:dyDescent="0.15">
      <c r="A220" s="103">
        <v>43698</v>
      </c>
      <c r="B220" t="s">
        <v>2615</v>
      </c>
      <c r="C220" t="s">
        <v>2825</v>
      </c>
      <c r="D220" s="92">
        <v>8400</v>
      </c>
      <c r="E220" s="92">
        <f t="shared" si="9"/>
        <v>251600</v>
      </c>
      <c r="G220" s="103">
        <v>43616</v>
      </c>
      <c r="H220" t="s">
        <v>321</v>
      </c>
      <c r="I220" t="s">
        <v>2596</v>
      </c>
      <c r="J220" s="92">
        <v>4400</v>
      </c>
      <c r="K220" s="92">
        <f t="shared" si="10"/>
        <v>31200</v>
      </c>
    </row>
    <row r="221" spans="1:11" x14ac:dyDescent="0.15">
      <c r="A221" s="103">
        <v>43725</v>
      </c>
      <c r="B221" t="s">
        <v>2827</v>
      </c>
      <c r="C221" t="s">
        <v>2828</v>
      </c>
      <c r="D221" s="92">
        <v>47400</v>
      </c>
      <c r="E221" s="92">
        <f>IF(D221="","",D221+E220)</f>
        <v>299000</v>
      </c>
      <c r="H221" t="s">
        <v>142</v>
      </c>
      <c r="I221" t="s">
        <v>2751</v>
      </c>
      <c r="J221" s="92">
        <v>2800</v>
      </c>
      <c r="K221" s="92">
        <f t="shared" si="10"/>
        <v>34000</v>
      </c>
    </row>
    <row r="222" spans="1:11" x14ac:dyDescent="0.15">
      <c r="A222" s="103">
        <v>43725</v>
      </c>
      <c r="B222" t="s">
        <v>2829</v>
      </c>
      <c r="C222" t="s">
        <v>2830</v>
      </c>
      <c r="D222" s="92">
        <v>24200</v>
      </c>
      <c r="E222" s="92">
        <f>IF(D222="","",D222+E221)</f>
        <v>323200</v>
      </c>
      <c r="H222" t="s">
        <v>142</v>
      </c>
      <c r="I222" t="s">
        <v>2757</v>
      </c>
      <c r="J222" s="92">
        <v>4800</v>
      </c>
      <c r="K222" s="92">
        <f t="shared" si="10"/>
        <v>38800</v>
      </c>
    </row>
    <row r="223" spans="1:11" x14ac:dyDescent="0.15">
      <c r="A223" s="103">
        <v>43732</v>
      </c>
      <c r="B223" t="s">
        <v>1510</v>
      </c>
      <c r="C223" s="2" t="s">
        <v>2667</v>
      </c>
      <c r="D223" s="92">
        <v>39400</v>
      </c>
      <c r="E223" s="92">
        <f>IF(D223="","",D223+E222)</f>
        <v>362600</v>
      </c>
    </row>
    <row r="224" spans="1:11" x14ac:dyDescent="0.15">
      <c r="A224" s="103">
        <v>43766</v>
      </c>
      <c r="B224" t="s">
        <v>2838</v>
      </c>
      <c r="C224" s="2" t="s">
        <v>2837</v>
      </c>
      <c r="D224" s="92">
        <v>2800</v>
      </c>
      <c r="E224" s="92">
        <f>IF(D224="","",D224+E223)</f>
        <v>365400</v>
      </c>
    </row>
    <row r="225" spans="1:11" x14ac:dyDescent="0.15">
      <c r="A225" s="103">
        <v>43766</v>
      </c>
      <c r="B225" t="s">
        <v>2839</v>
      </c>
      <c r="C225" s="2" t="s">
        <v>2841</v>
      </c>
      <c r="D225" s="92">
        <v>8000</v>
      </c>
      <c r="E225" s="92">
        <f>IF(D225="","",D225+E224)</f>
        <v>373400</v>
      </c>
    </row>
    <row r="226" spans="1:11" x14ac:dyDescent="0.15">
      <c r="A226" s="103">
        <v>43774</v>
      </c>
      <c r="B226" t="s">
        <v>2845</v>
      </c>
      <c r="C226" s="2" t="s">
        <v>2847</v>
      </c>
      <c r="D226" s="92">
        <v>4000</v>
      </c>
      <c r="E226" s="92">
        <f t="shared" ref="E226:E277" si="11">IF(D226="","",D226+E225)</f>
        <v>377400</v>
      </c>
      <c r="K226" s="92" t="str">
        <f t="shared" si="10"/>
        <v/>
      </c>
    </row>
    <row r="227" spans="1:11" x14ac:dyDescent="0.15">
      <c r="A227" s="103">
        <v>43785</v>
      </c>
      <c r="B227" t="s">
        <v>2848</v>
      </c>
      <c r="C227" t="s">
        <v>2850</v>
      </c>
      <c r="D227" s="92">
        <v>76800</v>
      </c>
      <c r="E227" s="92">
        <f t="shared" si="11"/>
        <v>454200</v>
      </c>
      <c r="K227" s="92" t="str">
        <f t="shared" si="10"/>
        <v/>
      </c>
    </row>
    <row r="228" spans="1:11" x14ac:dyDescent="0.15">
      <c r="A228" s="103">
        <v>43801</v>
      </c>
      <c r="B228" t="s">
        <v>1683</v>
      </c>
      <c r="C228" t="s">
        <v>2851</v>
      </c>
      <c r="D228" s="92">
        <v>4200</v>
      </c>
      <c r="E228" s="92">
        <f t="shared" si="11"/>
        <v>458400</v>
      </c>
      <c r="K228" s="92" t="str">
        <f t="shared" si="10"/>
        <v/>
      </c>
    </row>
    <row r="229" spans="1:11" x14ac:dyDescent="0.15">
      <c r="A229" s="103">
        <v>43814</v>
      </c>
      <c r="B229" t="s">
        <v>2921</v>
      </c>
      <c r="C229" t="s">
        <v>2906</v>
      </c>
      <c r="D229" s="92">
        <v>2800</v>
      </c>
      <c r="E229" s="92">
        <f t="shared" si="11"/>
        <v>461200</v>
      </c>
      <c r="K229" s="92" t="str">
        <f t="shared" si="10"/>
        <v/>
      </c>
    </row>
    <row r="230" spans="1:11" x14ac:dyDescent="0.15">
      <c r="A230" s="103">
        <v>43819</v>
      </c>
      <c r="B230" s="2" t="s">
        <v>2922</v>
      </c>
      <c r="C230" s="2" t="s">
        <v>2907</v>
      </c>
      <c r="D230" s="92">
        <v>49000</v>
      </c>
      <c r="E230" s="92">
        <f t="shared" si="11"/>
        <v>510200</v>
      </c>
      <c r="K230" s="92" t="str">
        <f t="shared" si="10"/>
        <v/>
      </c>
    </row>
    <row r="231" spans="1:11" x14ac:dyDescent="0.15">
      <c r="A231" s="103">
        <v>43819</v>
      </c>
      <c r="B231" s="2" t="s">
        <v>2923</v>
      </c>
      <c r="C231" s="2" t="s">
        <v>2914</v>
      </c>
      <c r="D231" s="92">
        <v>27000</v>
      </c>
      <c r="E231" s="92">
        <f t="shared" si="11"/>
        <v>537200</v>
      </c>
      <c r="K231" s="92" t="str">
        <f t="shared" si="10"/>
        <v/>
      </c>
    </row>
    <row r="232" spans="1:11" x14ac:dyDescent="0.15">
      <c r="A232" s="103">
        <v>43819</v>
      </c>
      <c r="B232" s="2" t="s">
        <v>2923</v>
      </c>
      <c r="C232" s="2" t="s">
        <v>2915</v>
      </c>
      <c r="D232" s="92">
        <v>38000</v>
      </c>
      <c r="E232" s="92">
        <f t="shared" si="11"/>
        <v>575200</v>
      </c>
      <c r="K232" s="92" t="str">
        <f t="shared" si="10"/>
        <v/>
      </c>
    </row>
    <row r="233" spans="1:11" x14ac:dyDescent="0.15">
      <c r="A233" s="103">
        <v>43819</v>
      </c>
      <c r="B233" s="2" t="s">
        <v>2923</v>
      </c>
      <c r="C233" s="2" t="s">
        <v>2916</v>
      </c>
      <c r="D233" s="92">
        <v>10200</v>
      </c>
      <c r="E233" s="92">
        <f t="shared" si="11"/>
        <v>585400</v>
      </c>
      <c r="K233" s="92" t="str">
        <f t="shared" si="10"/>
        <v/>
      </c>
    </row>
    <row r="234" spans="1:11" x14ac:dyDescent="0.15">
      <c r="A234" s="103">
        <v>43819</v>
      </c>
      <c r="B234" s="2" t="s">
        <v>2922</v>
      </c>
      <c r="C234" s="2" t="s">
        <v>2918</v>
      </c>
      <c r="D234" s="92">
        <v>42000</v>
      </c>
      <c r="E234" s="92">
        <f t="shared" si="11"/>
        <v>627400</v>
      </c>
      <c r="K234" s="92" t="str">
        <f t="shared" si="10"/>
        <v/>
      </c>
    </row>
    <row r="235" spans="1:11" x14ac:dyDescent="0.15">
      <c r="A235" s="103">
        <v>43819</v>
      </c>
      <c r="B235" s="2" t="s">
        <v>2923</v>
      </c>
      <c r="C235" s="2" t="s">
        <v>2919</v>
      </c>
      <c r="D235" s="92">
        <v>48400</v>
      </c>
      <c r="E235" s="92">
        <f t="shared" si="11"/>
        <v>675800</v>
      </c>
      <c r="K235" s="92" t="str">
        <f t="shared" si="10"/>
        <v/>
      </c>
    </row>
    <row r="236" spans="1:11" x14ac:dyDescent="0.15">
      <c r="A236" s="103">
        <v>43819</v>
      </c>
      <c r="B236" s="2" t="s">
        <v>2923</v>
      </c>
      <c r="C236" s="2" t="s">
        <v>2920</v>
      </c>
      <c r="D236" s="92">
        <v>47000</v>
      </c>
      <c r="E236" s="92">
        <f t="shared" si="11"/>
        <v>722800</v>
      </c>
      <c r="K236" s="92" t="str">
        <f t="shared" si="10"/>
        <v/>
      </c>
    </row>
    <row r="237" spans="1:11" x14ac:dyDescent="0.15">
      <c r="A237" s="103" t="s">
        <v>2897</v>
      </c>
      <c r="B237" s="2"/>
      <c r="C237" s="2"/>
      <c r="E237" s="92" t="str">
        <f t="shared" si="11"/>
        <v/>
      </c>
      <c r="K237" s="92" t="str">
        <f t="shared" si="10"/>
        <v/>
      </c>
    </row>
    <row r="238" spans="1:11" x14ac:dyDescent="0.15">
      <c r="A238" s="103">
        <v>43866</v>
      </c>
      <c r="B238" s="2" t="s">
        <v>3045</v>
      </c>
      <c r="C238" s="2" t="s">
        <v>3043</v>
      </c>
      <c r="D238" s="92">
        <v>11200</v>
      </c>
      <c r="E238" s="92">
        <f>IF(D238="","",D238)</f>
        <v>11200</v>
      </c>
      <c r="G238" s="122">
        <v>43864</v>
      </c>
      <c r="H238" s="2" t="s">
        <v>1681</v>
      </c>
      <c r="I238" t="s">
        <v>2896</v>
      </c>
      <c r="J238" s="92">
        <v>4000</v>
      </c>
      <c r="K238" s="92">
        <f>IF(J238="","",J238)</f>
        <v>4000</v>
      </c>
    </row>
    <row r="239" spans="1:11" x14ac:dyDescent="0.15">
      <c r="A239" s="103">
        <v>43873</v>
      </c>
      <c r="B239" s="2" t="s">
        <v>2776</v>
      </c>
      <c r="C239" s="2" t="s">
        <v>3046</v>
      </c>
      <c r="D239" s="92">
        <v>50600</v>
      </c>
      <c r="E239" s="92">
        <f t="shared" si="11"/>
        <v>61800</v>
      </c>
      <c r="G239" s="103">
        <v>43879</v>
      </c>
      <c r="H239" t="s">
        <v>1687</v>
      </c>
      <c r="I239" t="s">
        <v>3036</v>
      </c>
      <c r="J239" s="92">
        <v>3000</v>
      </c>
      <c r="K239" s="92">
        <f t="shared" si="10"/>
        <v>7000</v>
      </c>
    </row>
    <row r="240" spans="1:11" x14ac:dyDescent="0.15">
      <c r="A240" s="103">
        <v>43878</v>
      </c>
      <c r="B240" s="2" t="s">
        <v>3048</v>
      </c>
      <c r="C240" s="2" t="s">
        <v>3047</v>
      </c>
      <c r="D240" s="92">
        <v>50600</v>
      </c>
      <c r="E240" s="92">
        <f t="shared" si="11"/>
        <v>112400</v>
      </c>
      <c r="K240" s="92" t="str">
        <f t="shared" si="10"/>
        <v/>
      </c>
    </row>
    <row r="241" spans="1:11" x14ac:dyDescent="0.15">
      <c r="A241" s="103">
        <v>44064</v>
      </c>
      <c r="B241" s="2" t="s">
        <v>3065</v>
      </c>
      <c r="C241" s="2" t="s">
        <v>3066</v>
      </c>
      <c r="D241" s="92">
        <v>47600</v>
      </c>
      <c r="E241" s="92">
        <f t="shared" si="11"/>
        <v>160000</v>
      </c>
      <c r="K241" s="92" t="str">
        <f t="shared" si="10"/>
        <v/>
      </c>
    </row>
    <row r="242" spans="1:11" x14ac:dyDescent="0.15">
      <c r="A242" s="103">
        <v>44141</v>
      </c>
      <c r="B242" s="2" t="s">
        <v>2615</v>
      </c>
      <c r="C242" s="2" t="s">
        <v>3073</v>
      </c>
      <c r="D242" s="92">
        <v>2000</v>
      </c>
      <c r="E242" s="92">
        <f t="shared" si="11"/>
        <v>162000</v>
      </c>
      <c r="K242" s="92" t="str">
        <f t="shared" si="10"/>
        <v/>
      </c>
    </row>
    <row r="243" spans="1:11" x14ac:dyDescent="0.15">
      <c r="A243" s="103" t="s">
        <v>2899</v>
      </c>
      <c r="B243" s="2"/>
      <c r="C243" s="2"/>
      <c r="E243" s="92" t="str">
        <f t="shared" si="11"/>
        <v/>
      </c>
      <c r="K243" s="92" t="str">
        <f t="shared" si="10"/>
        <v/>
      </c>
    </row>
    <row r="244" spans="1:11" x14ac:dyDescent="0.15">
      <c r="A244" s="103">
        <v>44309</v>
      </c>
      <c r="B244" s="2" t="s">
        <v>142</v>
      </c>
      <c r="C244" s="2" t="s">
        <v>3343</v>
      </c>
      <c r="D244" s="92">
        <v>10400</v>
      </c>
      <c r="E244" s="92">
        <f>IF(D244="","",D244)</f>
        <v>10400</v>
      </c>
      <c r="G244" s="103">
        <v>44621</v>
      </c>
      <c r="H244" t="s">
        <v>142</v>
      </c>
      <c r="I244" t="s">
        <v>3331</v>
      </c>
      <c r="J244" s="92">
        <v>2800</v>
      </c>
      <c r="K244" s="92">
        <f>IF(J244="","",J244)</f>
        <v>2800</v>
      </c>
    </row>
    <row r="245" spans="1:11" x14ac:dyDescent="0.15">
      <c r="A245" s="103">
        <v>44398</v>
      </c>
      <c r="B245" s="2" t="s">
        <v>409</v>
      </c>
      <c r="C245" s="2" t="s">
        <v>3215</v>
      </c>
      <c r="D245" s="92">
        <v>2000</v>
      </c>
      <c r="E245" s="92">
        <f t="shared" si="11"/>
        <v>12400</v>
      </c>
      <c r="G245" s="103">
        <v>44637</v>
      </c>
      <c r="H245" t="s">
        <v>142</v>
      </c>
      <c r="I245" t="s">
        <v>3336</v>
      </c>
      <c r="J245" s="92">
        <v>6400</v>
      </c>
      <c r="K245" s="92">
        <f t="shared" ref="K245:K264" si="12">IF(J245="","",J245+K244)</f>
        <v>9200</v>
      </c>
    </row>
    <row r="246" spans="1:11" x14ac:dyDescent="0.15">
      <c r="A246" s="103">
        <v>44505</v>
      </c>
      <c r="B246" s="2" t="s">
        <v>409</v>
      </c>
      <c r="C246" s="2" t="s">
        <v>3234</v>
      </c>
      <c r="D246" s="92">
        <v>3200</v>
      </c>
      <c r="E246" s="92">
        <f t="shared" si="11"/>
        <v>15600</v>
      </c>
      <c r="K246" s="92" t="str">
        <f t="shared" si="12"/>
        <v/>
      </c>
    </row>
    <row r="247" spans="1:11" x14ac:dyDescent="0.15">
      <c r="A247" s="103">
        <v>44505</v>
      </c>
      <c r="B247" s="2" t="s">
        <v>409</v>
      </c>
      <c r="C247" s="2" t="s">
        <v>3232</v>
      </c>
      <c r="D247" s="92">
        <v>6400</v>
      </c>
      <c r="E247" s="92">
        <f t="shared" si="11"/>
        <v>22000</v>
      </c>
      <c r="K247" s="92" t="str">
        <f t="shared" si="12"/>
        <v/>
      </c>
    </row>
    <row r="248" spans="1:11" x14ac:dyDescent="0.15">
      <c r="A248" s="103">
        <v>44510</v>
      </c>
      <c r="B248" s="2" t="s">
        <v>446</v>
      </c>
      <c r="C248" s="2" t="s">
        <v>3233</v>
      </c>
      <c r="D248" s="92">
        <v>75800</v>
      </c>
      <c r="E248" s="92">
        <f t="shared" si="11"/>
        <v>97800</v>
      </c>
      <c r="K248" s="92" t="str">
        <f t="shared" si="12"/>
        <v/>
      </c>
    </row>
    <row r="249" spans="1:11" x14ac:dyDescent="0.15">
      <c r="A249" s="103">
        <v>44540</v>
      </c>
      <c r="B249" s="2" t="s">
        <v>409</v>
      </c>
      <c r="C249" s="2" t="s">
        <v>3347</v>
      </c>
      <c r="D249" s="92">
        <v>4000</v>
      </c>
      <c r="E249" s="92">
        <f t="shared" si="11"/>
        <v>101800</v>
      </c>
      <c r="K249" s="92" t="str">
        <f t="shared" si="12"/>
        <v/>
      </c>
    </row>
    <row r="250" spans="1:11" x14ac:dyDescent="0.15">
      <c r="A250" s="103">
        <v>44617</v>
      </c>
      <c r="B250" s="2" t="s">
        <v>142</v>
      </c>
      <c r="C250" s="2" t="s">
        <v>3330</v>
      </c>
      <c r="D250" s="92">
        <v>10400</v>
      </c>
      <c r="E250" s="92">
        <f t="shared" si="11"/>
        <v>112200</v>
      </c>
      <c r="K250" s="92" t="str">
        <f t="shared" si="12"/>
        <v/>
      </c>
    </row>
    <row r="251" spans="1:11" x14ac:dyDescent="0.15">
      <c r="A251" s="103" t="s">
        <v>3369</v>
      </c>
      <c r="B251" s="2"/>
      <c r="C251" s="2"/>
      <c r="E251" s="92" t="str">
        <f>IF(D251="","",D251)</f>
        <v/>
      </c>
      <c r="K251" s="92" t="str">
        <f t="shared" si="12"/>
        <v/>
      </c>
    </row>
    <row r="252" spans="1:11" x14ac:dyDescent="0.15">
      <c r="B252" s="2"/>
      <c r="C252" s="2"/>
      <c r="E252" s="92" t="str">
        <f>IF(D252="","",D252)</f>
        <v/>
      </c>
      <c r="K252" s="92" t="str">
        <f t="shared" si="12"/>
        <v/>
      </c>
    </row>
    <row r="253" spans="1:11" x14ac:dyDescent="0.15">
      <c r="B253" s="2"/>
      <c r="C253" s="2"/>
      <c r="E253" s="92" t="str">
        <f t="shared" si="11"/>
        <v/>
      </c>
      <c r="K253" s="92" t="str">
        <f t="shared" si="12"/>
        <v/>
      </c>
    </row>
    <row r="254" spans="1:11" x14ac:dyDescent="0.15">
      <c r="B254" s="2"/>
      <c r="C254" s="2"/>
      <c r="E254" s="92" t="str">
        <f t="shared" si="11"/>
        <v/>
      </c>
      <c r="K254" s="92" t="str">
        <f t="shared" si="12"/>
        <v/>
      </c>
    </row>
    <row r="255" spans="1:11" x14ac:dyDescent="0.15">
      <c r="B255" s="2"/>
      <c r="C255" s="2"/>
      <c r="E255" s="92" t="str">
        <f t="shared" si="11"/>
        <v/>
      </c>
      <c r="K255" s="92" t="str">
        <f t="shared" si="12"/>
        <v/>
      </c>
    </row>
    <row r="256" spans="1:11" x14ac:dyDescent="0.15">
      <c r="B256" s="2"/>
      <c r="C256" s="2"/>
      <c r="E256" s="92" t="str">
        <f t="shared" si="11"/>
        <v/>
      </c>
      <c r="K256" s="92" t="str">
        <f t="shared" si="12"/>
        <v/>
      </c>
    </row>
    <row r="257" spans="2:11" x14ac:dyDescent="0.15">
      <c r="B257" s="2"/>
      <c r="C257" s="2"/>
      <c r="E257" s="92" t="str">
        <f t="shared" si="11"/>
        <v/>
      </c>
      <c r="K257" s="92" t="str">
        <f t="shared" si="12"/>
        <v/>
      </c>
    </row>
    <row r="258" spans="2:11" x14ac:dyDescent="0.15">
      <c r="B258" s="2"/>
      <c r="C258" s="2"/>
      <c r="E258" s="92" t="str">
        <f t="shared" si="11"/>
        <v/>
      </c>
      <c r="K258" s="92" t="str">
        <f t="shared" si="12"/>
        <v/>
      </c>
    </row>
    <row r="259" spans="2:11" x14ac:dyDescent="0.15">
      <c r="B259" s="2"/>
      <c r="C259" s="2"/>
      <c r="E259" s="92" t="str">
        <f t="shared" si="11"/>
        <v/>
      </c>
      <c r="K259" s="92" t="str">
        <f t="shared" si="12"/>
        <v/>
      </c>
    </row>
    <row r="260" spans="2:11" x14ac:dyDescent="0.15">
      <c r="B260" s="2"/>
      <c r="C260" s="2"/>
      <c r="E260" s="92" t="str">
        <f t="shared" si="11"/>
        <v/>
      </c>
      <c r="K260" s="92" t="str">
        <f t="shared" si="12"/>
        <v/>
      </c>
    </row>
    <row r="261" spans="2:11" x14ac:dyDescent="0.15">
      <c r="B261" s="2"/>
      <c r="C261" s="2"/>
      <c r="E261" s="92" t="str">
        <f t="shared" si="11"/>
        <v/>
      </c>
      <c r="K261" s="92" t="str">
        <f t="shared" si="12"/>
        <v/>
      </c>
    </row>
    <row r="262" spans="2:11" x14ac:dyDescent="0.15">
      <c r="B262" s="2"/>
      <c r="C262" s="2"/>
      <c r="E262" s="92" t="str">
        <f t="shared" si="11"/>
        <v/>
      </c>
      <c r="K262" s="92" t="str">
        <f t="shared" si="12"/>
        <v/>
      </c>
    </row>
    <row r="263" spans="2:11" x14ac:dyDescent="0.15">
      <c r="B263" s="2"/>
      <c r="C263" s="2"/>
      <c r="E263" s="92" t="str">
        <f t="shared" si="11"/>
        <v/>
      </c>
      <c r="K263" s="92" t="str">
        <f t="shared" si="12"/>
        <v/>
      </c>
    </row>
    <row r="264" spans="2:11" x14ac:dyDescent="0.15">
      <c r="E264" s="92" t="str">
        <f t="shared" si="11"/>
        <v/>
      </c>
      <c r="K264" s="92" t="str">
        <f t="shared" si="12"/>
        <v/>
      </c>
    </row>
    <row r="265" spans="2:11" x14ac:dyDescent="0.15">
      <c r="E265" s="92" t="str">
        <f t="shared" si="11"/>
        <v/>
      </c>
      <c r="K265" s="92" t="str">
        <f t="shared" ref="K265:K328" si="13">IF(J265="","",J265+K264)</f>
        <v/>
      </c>
    </row>
    <row r="266" spans="2:11" x14ac:dyDescent="0.15">
      <c r="E266" s="92" t="str">
        <f t="shared" si="11"/>
        <v/>
      </c>
      <c r="K266" s="92" t="str">
        <f t="shared" si="13"/>
        <v/>
      </c>
    </row>
    <row r="267" spans="2:11" x14ac:dyDescent="0.15">
      <c r="E267" s="92" t="str">
        <f t="shared" si="11"/>
        <v/>
      </c>
      <c r="K267" s="92" t="str">
        <f t="shared" si="13"/>
        <v/>
      </c>
    </row>
    <row r="268" spans="2:11" x14ac:dyDescent="0.15">
      <c r="E268" s="92" t="str">
        <f t="shared" si="11"/>
        <v/>
      </c>
      <c r="K268" s="92" t="str">
        <f t="shared" si="13"/>
        <v/>
      </c>
    </row>
    <row r="269" spans="2:11" x14ac:dyDescent="0.15">
      <c r="E269" s="92" t="str">
        <f t="shared" si="11"/>
        <v/>
      </c>
      <c r="K269" s="92" t="str">
        <f t="shared" si="13"/>
        <v/>
      </c>
    </row>
    <row r="270" spans="2:11" x14ac:dyDescent="0.15">
      <c r="E270" s="92" t="str">
        <f t="shared" si="11"/>
        <v/>
      </c>
      <c r="K270" s="92" t="str">
        <f t="shared" si="13"/>
        <v/>
      </c>
    </row>
    <row r="271" spans="2:11" x14ac:dyDescent="0.15">
      <c r="E271" s="92" t="str">
        <f t="shared" si="11"/>
        <v/>
      </c>
      <c r="K271" s="92" t="str">
        <f t="shared" si="13"/>
        <v/>
      </c>
    </row>
    <row r="272" spans="2:11" x14ac:dyDescent="0.15">
      <c r="E272" s="92" t="str">
        <f t="shared" si="11"/>
        <v/>
      </c>
      <c r="K272" s="92" t="str">
        <f t="shared" si="13"/>
        <v/>
      </c>
    </row>
    <row r="273" spans="5:11" x14ac:dyDescent="0.15">
      <c r="E273" s="92" t="str">
        <f t="shared" si="11"/>
        <v/>
      </c>
      <c r="K273" s="92" t="str">
        <f t="shared" si="13"/>
        <v/>
      </c>
    </row>
    <row r="274" spans="5:11" x14ac:dyDescent="0.15">
      <c r="E274" s="92" t="str">
        <f t="shared" si="11"/>
        <v/>
      </c>
      <c r="K274" s="92" t="str">
        <f t="shared" si="13"/>
        <v/>
      </c>
    </row>
    <row r="275" spans="5:11" x14ac:dyDescent="0.15">
      <c r="E275" s="92" t="str">
        <f t="shared" si="11"/>
        <v/>
      </c>
      <c r="K275" s="92" t="str">
        <f t="shared" si="13"/>
        <v/>
      </c>
    </row>
    <row r="276" spans="5:11" x14ac:dyDescent="0.15">
      <c r="E276" s="92" t="str">
        <f t="shared" si="11"/>
        <v/>
      </c>
      <c r="K276" s="92" t="str">
        <f t="shared" si="13"/>
        <v/>
      </c>
    </row>
    <row r="277" spans="5:11" x14ac:dyDescent="0.15">
      <c r="E277" s="92" t="str">
        <f t="shared" si="11"/>
        <v/>
      </c>
      <c r="K277" s="92" t="str">
        <f t="shared" si="13"/>
        <v/>
      </c>
    </row>
    <row r="278" spans="5:11" x14ac:dyDescent="0.15">
      <c r="K278" s="92" t="str">
        <f t="shared" si="13"/>
        <v/>
      </c>
    </row>
    <row r="279" spans="5:11" x14ac:dyDescent="0.15">
      <c r="K279" s="92" t="str">
        <f t="shared" si="13"/>
        <v/>
      </c>
    </row>
    <row r="280" spans="5:11" x14ac:dyDescent="0.15">
      <c r="K280" s="92" t="str">
        <f t="shared" si="13"/>
        <v/>
      </c>
    </row>
    <row r="281" spans="5:11" x14ac:dyDescent="0.15">
      <c r="K281" s="92" t="str">
        <f t="shared" si="13"/>
        <v/>
      </c>
    </row>
    <row r="282" spans="5:11" x14ac:dyDescent="0.15">
      <c r="K282" s="92" t="str">
        <f t="shared" si="13"/>
        <v/>
      </c>
    </row>
    <row r="283" spans="5:11" x14ac:dyDescent="0.15">
      <c r="K283" s="92" t="str">
        <f t="shared" si="13"/>
        <v/>
      </c>
    </row>
    <row r="284" spans="5:11" x14ac:dyDescent="0.15">
      <c r="K284" s="92" t="str">
        <f t="shared" si="13"/>
        <v/>
      </c>
    </row>
    <row r="285" spans="5:11" x14ac:dyDescent="0.15">
      <c r="K285" s="92" t="str">
        <f t="shared" si="13"/>
        <v/>
      </c>
    </row>
    <row r="286" spans="5:11" x14ac:dyDescent="0.15">
      <c r="K286" s="92" t="str">
        <f t="shared" si="13"/>
        <v/>
      </c>
    </row>
    <row r="287" spans="5:11" x14ac:dyDescent="0.15">
      <c r="K287" s="92" t="str">
        <f t="shared" si="13"/>
        <v/>
      </c>
    </row>
    <row r="288" spans="5:11" x14ac:dyDescent="0.15">
      <c r="K288" s="92" t="str">
        <f t="shared" si="13"/>
        <v/>
      </c>
    </row>
    <row r="289" spans="5:11" x14ac:dyDescent="0.15">
      <c r="K289" s="92" t="str">
        <f t="shared" si="13"/>
        <v/>
      </c>
    </row>
    <row r="290" spans="5:11" x14ac:dyDescent="0.15">
      <c r="K290" s="92" t="str">
        <f t="shared" si="13"/>
        <v/>
      </c>
    </row>
    <row r="291" spans="5:11" x14ac:dyDescent="0.15">
      <c r="K291" s="92" t="str">
        <f t="shared" si="13"/>
        <v/>
      </c>
    </row>
    <row r="292" spans="5:11" x14ac:dyDescent="0.15">
      <c r="K292" s="92" t="str">
        <f t="shared" si="13"/>
        <v/>
      </c>
    </row>
    <row r="293" spans="5:11" x14ac:dyDescent="0.15">
      <c r="K293" s="92" t="str">
        <f t="shared" si="13"/>
        <v/>
      </c>
    </row>
    <row r="294" spans="5:11" x14ac:dyDescent="0.15">
      <c r="E294" s="92" t="str">
        <f t="shared" ref="E294:E328" si="14">IF(D294="","",D294+E293)</f>
        <v/>
      </c>
      <c r="K294" s="92" t="str">
        <f t="shared" si="13"/>
        <v/>
      </c>
    </row>
    <row r="295" spans="5:11" x14ac:dyDescent="0.15">
      <c r="E295" s="92" t="str">
        <f t="shared" si="14"/>
        <v/>
      </c>
      <c r="K295" s="92" t="str">
        <f t="shared" si="13"/>
        <v/>
      </c>
    </row>
    <row r="296" spans="5:11" x14ac:dyDescent="0.15">
      <c r="E296" s="92" t="str">
        <f t="shared" si="14"/>
        <v/>
      </c>
      <c r="K296" s="92" t="str">
        <f t="shared" si="13"/>
        <v/>
      </c>
    </row>
    <row r="297" spans="5:11" x14ac:dyDescent="0.15">
      <c r="E297" s="92" t="str">
        <f t="shared" si="14"/>
        <v/>
      </c>
      <c r="K297" s="92" t="str">
        <f t="shared" si="13"/>
        <v/>
      </c>
    </row>
    <row r="298" spans="5:11" x14ac:dyDescent="0.15">
      <c r="E298" s="92" t="str">
        <f t="shared" si="14"/>
        <v/>
      </c>
      <c r="K298" s="92" t="str">
        <f t="shared" si="13"/>
        <v/>
      </c>
    </row>
    <row r="299" spans="5:11" x14ac:dyDescent="0.15">
      <c r="E299" s="92" t="str">
        <f t="shared" si="14"/>
        <v/>
      </c>
      <c r="K299" s="92" t="str">
        <f t="shared" si="13"/>
        <v/>
      </c>
    </row>
    <row r="300" spans="5:11" x14ac:dyDescent="0.15">
      <c r="E300" s="92" t="str">
        <f t="shared" si="14"/>
        <v/>
      </c>
      <c r="K300" s="92" t="str">
        <f t="shared" si="13"/>
        <v/>
      </c>
    </row>
    <row r="301" spans="5:11" x14ac:dyDescent="0.15">
      <c r="E301" s="92" t="str">
        <f t="shared" si="14"/>
        <v/>
      </c>
      <c r="K301" s="92" t="str">
        <f t="shared" si="13"/>
        <v/>
      </c>
    </row>
    <row r="302" spans="5:11" x14ac:dyDescent="0.15">
      <c r="E302" s="92" t="str">
        <f t="shared" si="14"/>
        <v/>
      </c>
      <c r="K302" s="92" t="str">
        <f t="shared" si="13"/>
        <v/>
      </c>
    </row>
    <row r="303" spans="5:11" x14ac:dyDescent="0.15">
      <c r="E303" s="92" t="str">
        <f t="shared" si="14"/>
        <v/>
      </c>
      <c r="K303" s="92" t="str">
        <f t="shared" si="13"/>
        <v/>
      </c>
    </row>
    <row r="304" spans="5:11" x14ac:dyDescent="0.15">
      <c r="E304" s="92" t="str">
        <f t="shared" si="14"/>
        <v/>
      </c>
      <c r="K304" s="92" t="str">
        <f t="shared" si="13"/>
        <v/>
      </c>
    </row>
    <row r="305" spans="5:11" x14ac:dyDescent="0.15">
      <c r="E305" s="92" t="str">
        <f t="shared" si="14"/>
        <v/>
      </c>
      <c r="K305" s="92" t="str">
        <f t="shared" si="13"/>
        <v/>
      </c>
    </row>
    <row r="306" spans="5:11" x14ac:dyDescent="0.15">
      <c r="E306" s="92" t="str">
        <f t="shared" si="14"/>
        <v/>
      </c>
      <c r="K306" s="92" t="str">
        <f t="shared" si="13"/>
        <v/>
      </c>
    </row>
    <row r="307" spans="5:11" x14ac:dyDescent="0.15">
      <c r="E307" s="92" t="str">
        <f t="shared" si="14"/>
        <v/>
      </c>
      <c r="K307" s="92" t="str">
        <f t="shared" si="13"/>
        <v/>
      </c>
    </row>
    <row r="308" spans="5:11" x14ac:dyDescent="0.15">
      <c r="E308" s="92" t="str">
        <f t="shared" si="14"/>
        <v/>
      </c>
      <c r="K308" s="92" t="str">
        <f t="shared" si="13"/>
        <v/>
      </c>
    </row>
    <row r="309" spans="5:11" x14ac:dyDescent="0.15">
      <c r="E309" s="92" t="str">
        <f t="shared" si="14"/>
        <v/>
      </c>
      <c r="K309" s="92" t="str">
        <f t="shared" si="13"/>
        <v/>
      </c>
    </row>
    <row r="310" spans="5:11" x14ac:dyDescent="0.15">
      <c r="E310" s="92" t="str">
        <f t="shared" si="14"/>
        <v/>
      </c>
      <c r="K310" s="92" t="str">
        <f t="shared" si="13"/>
        <v/>
      </c>
    </row>
    <row r="311" spans="5:11" x14ac:dyDescent="0.15">
      <c r="E311" s="92" t="str">
        <f t="shared" si="14"/>
        <v/>
      </c>
      <c r="K311" s="92" t="str">
        <f t="shared" si="13"/>
        <v/>
      </c>
    </row>
    <row r="312" spans="5:11" x14ac:dyDescent="0.15">
      <c r="E312" s="92" t="str">
        <f t="shared" si="14"/>
        <v/>
      </c>
      <c r="K312" s="92" t="str">
        <f t="shared" si="13"/>
        <v/>
      </c>
    </row>
    <row r="313" spans="5:11" x14ac:dyDescent="0.15">
      <c r="E313" s="92" t="str">
        <f t="shared" si="14"/>
        <v/>
      </c>
      <c r="K313" s="92" t="str">
        <f t="shared" si="13"/>
        <v/>
      </c>
    </row>
    <row r="314" spans="5:11" x14ac:dyDescent="0.15">
      <c r="E314" s="92" t="str">
        <f t="shared" si="14"/>
        <v/>
      </c>
      <c r="K314" s="92" t="str">
        <f t="shared" si="13"/>
        <v/>
      </c>
    </row>
    <row r="315" spans="5:11" x14ac:dyDescent="0.15">
      <c r="E315" s="92" t="str">
        <f t="shared" si="14"/>
        <v/>
      </c>
      <c r="K315" s="92" t="str">
        <f t="shared" si="13"/>
        <v/>
      </c>
    </row>
    <row r="316" spans="5:11" x14ac:dyDescent="0.15">
      <c r="E316" s="92" t="str">
        <f t="shared" si="14"/>
        <v/>
      </c>
      <c r="K316" s="92" t="str">
        <f t="shared" si="13"/>
        <v/>
      </c>
    </row>
    <row r="317" spans="5:11" x14ac:dyDescent="0.15">
      <c r="E317" s="92" t="str">
        <f t="shared" si="14"/>
        <v/>
      </c>
      <c r="K317" s="92" t="str">
        <f t="shared" si="13"/>
        <v/>
      </c>
    </row>
    <row r="318" spans="5:11" x14ac:dyDescent="0.15">
      <c r="E318" s="92" t="str">
        <f t="shared" si="14"/>
        <v/>
      </c>
      <c r="K318" s="92" t="str">
        <f t="shared" si="13"/>
        <v/>
      </c>
    </row>
    <row r="319" spans="5:11" x14ac:dyDescent="0.15">
      <c r="E319" s="92" t="str">
        <f t="shared" si="14"/>
        <v/>
      </c>
      <c r="K319" s="92" t="str">
        <f t="shared" si="13"/>
        <v/>
      </c>
    </row>
    <row r="320" spans="5:11" x14ac:dyDescent="0.15">
      <c r="E320" s="92" t="str">
        <f t="shared" si="14"/>
        <v/>
      </c>
      <c r="K320" s="92" t="str">
        <f t="shared" si="13"/>
        <v/>
      </c>
    </row>
    <row r="321" spans="5:11" x14ac:dyDescent="0.15">
      <c r="E321" s="92" t="str">
        <f t="shared" si="14"/>
        <v/>
      </c>
      <c r="K321" s="92" t="str">
        <f t="shared" si="13"/>
        <v/>
      </c>
    </row>
    <row r="322" spans="5:11" x14ac:dyDescent="0.15">
      <c r="E322" s="92" t="str">
        <f t="shared" si="14"/>
        <v/>
      </c>
      <c r="K322" s="92" t="str">
        <f t="shared" si="13"/>
        <v/>
      </c>
    </row>
    <row r="323" spans="5:11" x14ac:dyDescent="0.15">
      <c r="E323" s="92" t="str">
        <f t="shared" si="14"/>
        <v/>
      </c>
      <c r="K323" s="92" t="str">
        <f t="shared" si="13"/>
        <v/>
      </c>
    </row>
    <row r="324" spans="5:11" x14ac:dyDescent="0.15">
      <c r="E324" s="92" t="str">
        <f t="shared" si="14"/>
        <v/>
      </c>
      <c r="K324" s="92" t="str">
        <f t="shared" si="13"/>
        <v/>
      </c>
    </row>
    <row r="325" spans="5:11" x14ac:dyDescent="0.15">
      <c r="E325" s="92" t="str">
        <f t="shared" si="14"/>
        <v/>
      </c>
      <c r="K325" s="92" t="str">
        <f t="shared" si="13"/>
        <v/>
      </c>
    </row>
    <row r="326" spans="5:11" x14ac:dyDescent="0.15">
      <c r="E326" s="92" t="str">
        <f t="shared" si="14"/>
        <v/>
      </c>
      <c r="K326" s="92" t="str">
        <f t="shared" si="13"/>
        <v/>
      </c>
    </row>
    <row r="327" spans="5:11" x14ac:dyDescent="0.15">
      <c r="E327" s="92" t="str">
        <f t="shared" si="14"/>
        <v/>
      </c>
      <c r="K327" s="92" t="str">
        <f t="shared" si="13"/>
        <v/>
      </c>
    </row>
    <row r="328" spans="5:11" x14ac:dyDescent="0.15">
      <c r="E328" s="92" t="str">
        <f t="shared" si="14"/>
        <v/>
      </c>
      <c r="K328" s="92" t="str">
        <f t="shared" si="13"/>
        <v/>
      </c>
    </row>
    <row r="329" spans="5:11" x14ac:dyDescent="0.15">
      <c r="E329" s="92" t="str">
        <f t="shared" ref="E329:E388" si="15">IF(D329="","",D329+E328)</f>
        <v/>
      </c>
      <c r="K329" s="92" t="str">
        <f t="shared" ref="K329:K392" si="16">IF(J329="","",J329+K328)</f>
        <v/>
      </c>
    </row>
    <row r="330" spans="5:11" x14ac:dyDescent="0.15">
      <c r="E330" s="92" t="str">
        <f t="shared" si="15"/>
        <v/>
      </c>
      <c r="K330" s="92" t="str">
        <f t="shared" si="16"/>
        <v/>
      </c>
    </row>
    <row r="331" spans="5:11" x14ac:dyDescent="0.15">
      <c r="E331" s="92" t="str">
        <f t="shared" si="15"/>
        <v/>
      </c>
      <c r="K331" s="92" t="str">
        <f t="shared" si="16"/>
        <v/>
      </c>
    </row>
    <row r="332" spans="5:11" x14ac:dyDescent="0.15">
      <c r="E332" s="92" t="str">
        <f t="shared" si="15"/>
        <v/>
      </c>
      <c r="K332" s="92" t="str">
        <f t="shared" si="16"/>
        <v/>
      </c>
    </row>
    <row r="333" spans="5:11" x14ac:dyDescent="0.15">
      <c r="E333" s="92" t="str">
        <f t="shared" si="15"/>
        <v/>
      </c>
      <c r="K333" s="92" t="str">
        <f t="shared" si="16"/>
        <v/>
      </c>
    </row>
    <row r="334" spans="5:11" x14ac:dyDescent="0.15">
      <c r="E334" s="92" t="str">
        <f t="shared" si="15"/>
        <v/>
      </c>
      <c r="K334" s="92" t="str">
        <f t="shared" si="16"/>
        <v/>
      </c>
    </row>
    <row r="335" spans="5:11" x14ac:dyDescent="0.15">
      <c r="E335" s="92" t="str">
        <f t="shared" si="15"/>
        <v/>
      </c>
      <c r="K335" s="92" t="str">
        <f t="shared" si="16"/>
        <v/>
      </c>
    </row>
    <row r="336" spans="5:11" x14ac:dyDescent="0.15">
      <c r="E336" s="92" t="str">
        <f t="shared" si="15"/>
        <v/>
      </c>
      <c r="K336" s="92" t="str">
        <f t="shared" si="16"/>
        <v/>
      </c>
    </row>
    <row r="337" spans="5:11" x14ac:dyDescent="0.15">
      <c r="E337" s="92" t="str">
        <f t="shared" si="15"/>
        <v/>
      </c>
      <c r="K337" s="92" t="str">
        <f t="shared" si="16"/>
        <v/>
      </c>
    </row>
    <row r="338" spans="5:11" x14ac:dyDescent="0.15">
      <c r="E338" s="92" t="str">
        <f t="shared" si="15"/>
        <v/>
      </c>
      <c r="K338" s="92" t="str">
        <f t="shared" si="16"/>
        <v/>
      </c>
    </row>
    <row r="339" spans="5:11" x14ac:dyDescent="0.15">
      <c r="E339" s="92" t="str">
        <f t="shared" si="15"/>
        <v/>
      </c>
      <c r="K339" s="92" t="str">
        <f t="shared" si="16"/>
        <v/>
      </c>
    </row>
    <row r="340" spans="5:11" x14ac:dyDescent="0.15">
      <c r="E340" s="92" t="str">
        <f t="shared" si="15"/>
        <v/>
      </c>
      <c r="K340" s="92" t="str">
        <f t="shared" si="16"/>
        <v/>
      </c>
    </row>
    <row r="341" spans="5:11" x14ac:dyDescent="0.15">
      <c r="E341" s="92" t="str">
        <f t="shared" si="15"/>
        <v/>
      </c>
      <c r="K341" s="92" t="str">
        <f t="shared" si="16"/>
        <v/>
      </c>
    </row>
    <row r="342" spans="5:11" x14ac:dyDescent="0.15">
      <c r="E342" s="92" t="str">
        <f t="shared" si="15"/>
        <v/>
      </c>
      <c r="K342" s="92" t="str">
        <f t="shared" si="16"/>
        <v/>
      </c>
    </row>
    <row r="343" spans="5:11" x14ac:dyDescent="0.15">
      <c r="E343" s="92" t="str">
        <f t="shared" si="15"/>
        <v/>
      </c>
      <c r="K343" s="92" t="str">
        <f t="shared" si="16"/>
        <v/>
      </c>
    </row>
    <row r="344" spans="5:11" x14ac:dyDescent="0.15">
      <c r="E344" s="92" t="str">
        <f t="shared" si="15"/>
        <v/>
      </c>
      <c r="K344" s="92" t="str">
        <f t="shared" si="16"/>
        <v/>
      </c>
    </row>
    <row r="345" spans="5:11" x14ac:dyDescent="0.15">
      <c r="E345" s="92" t="str">
        <f t="shared" si="15"/>
        <v/>
      </c>
      <c r="K345" s="92" t="str">
        <f t="shared" si="16"/>
        <v/>
      </c>
    </row>
    <row r="346" spans="5:11" x14ac:dyDescent="0.15">
      <c r="E346" s="92" t="str">
        <f t="shared" si="15"/>
        <v/>
      </c>
      <c r="K346" s="92" t="str">
        <f t="shared" si="16"/>
        <v/>
      </c>
    </row>
    <row r="347" spans="5:11" x14ac:dyDescent="0.15">
      <c r="E347" s="92" t="str">
        <f t="shared" si="15"/>
        <v/>
      </c>
      <c r="K347" s="92" t="str">
        <f t="shared" si="16"/>
        <v/>
      </c>
    </row>
    <row r="348" spans="5:11" x14ac:dyDescent="0.15">
      <c r="E348" s="92" t="str">
        <f t="shared" si="15"/>
        <v/>
      </c>
      <c r="K348" s="92" t="str">
        <f t="shared" si="16"/>
        <v/>
      </c>
    </row>
    <row r="349" spans="5:11" x14ac:dyDescent="0.15">
      <c r="E349" s="92" t="str">
        <f t="shared" si="15"/>
        <v/>
      </c>
      <c r="K349" s="92" t="str">
        <f t="shared" si="16"/>
        <v/>
      </c>
    </row>
    <row r="350" spans="5:11" x14ac:dyDescent="0.15">
      <c r="E350" s="92" t="str">
        <f t="shared" si="15"/>
        <v/>
      </c>
      <c r="K350" s="92" t="str">
        <f t="shared" si="16"/>
        <v/>
      </c>
    </row>
    <row r="351" spans="5:11" x14ac:dyDescent="0.15">
      <c r="E351" s="92" t="str">
        <f t="shared" si="15"/>
        <v/>
      </c>
      <c r="K351" s="92" t="str">
        <f t="shared" si="16"/>
        <v/>
      </c>
    </row>
    <row r="352" spans="5:11" x14ac:dyDescent="0.15">
      <c r="E352" s="92" t="str">
        <f t="shared" si="15"/>
        <v/>
      </c>
      <c r="K352" s="92" t="str">
        <f t="shared" si="16"/>
        <v/>
      </c>
    </row>
    <row r="353" spans="5:11" x14ac:dyDescent="0.15">
      <c r="E353" s="92" t="str">
        <f t="shared" si="15"/>
        <v/>
      </c>
      <c r="K353" s="92" t="str">
        <f t="shared" si="16"/>
        <v/>
      </c>
    </row>
    <row r="354" spans="5:11" x14ac:dyDescent="0.15">
      <c r="E354" s="92" t="str">
        <f t="shared" si="15"/>
        <v/>
      </c>
      <c r="K354" s="92" t="str">
        <f t="shared" si="16"/>
        <v/>
      </c>
    </row>
    <row r="355" spans="5:11" x14ac:dyDescent="0.15">
      <c r="E355" s="92" t="str">
        <f t="shared" si="15"/>
        <v/>
      </c>
      <c r="K355" s="92" t="str">
        <f t="shared" si="16"/>
        <v/>
      </c>
    </row>
    <row r="356" spans="5:11" x14ac:dyDescent="0.15">
      <c r="E356" s="92" t="str">
        <f t="shared" si="15"/>
        <v/>
      </c>
      <c r="K356" s="92" t="str">
        <f t="shared" si="16"/>
        <v/>
      </c>
    </row>
    <row r="357" spans="5:11" x14ac:dyDescent="0.15">
      <c r="E357" s="92" t="str">
        <f t="shared" si="15"/>
        <v/>
      </c>
      <c r="K357" s="92" t="str">
        <f t="shared" si="16"/>
        <v/>
      </c>
    </row>
    <row r="358" spans="5:11" x14ac:dyDescent="0.15">
      <c r="E358" s="92" t="str">
        <f t="shared" si="15"/>
        <v/>
      </c>
      <c r="K358" s="92" t="str">
        <f t="shared" si="16"/>
        <v/>
      </c>
    </row>
    <row r="359" spans="5:11" x14ac:dyDescent="0.15">
      <c r="E359" s="92" t="str">
        <f t="shared" si="15"/>
        <v/>
      </c>
      <c r="K359" s="92" t="str">
        <f t="shared" si="16"/>
        <v/>
      </c>
    </row>
    <row r="360" spans="5:11" x14ac:dyDescent="0.15">
      <c r="E360" s="92" t="str">
        <f t="shared" si="15"/>
        <v/>
      </c>
      <c r="K360" s="92" t="str">
        <f t="shared" si="16"/>
        <v/>
      </c>
    </row>
    <row r="361" spans="5:11" x14ac:dyDescent="0.15">
      <c r="E361" s="92" t="str">
        <f t="shared" si="15"/>
        <v/>
      </c>
      <c r="K361" s="92" t="str">
        <f t="shared" si="16"/>
        <v/>
      </c>
    </row>
    <row r="362" spans="5:11" x14ac:dyDescent="0.15">
      <c r="E362" s="92" t="str">
        <f t="shared" si="15"/>
        <v/>
      </c>
      <c r="K362" s="92" t="str">
        <f t="shared" si="16"/>
        <v/>
      </c>
    </row>
    <row r="363" spans="5:11" x14ac:dyDescent="0.15">
      <c r="E363" s="92" t="str">
        <f t="shared" si="15"/>
        <v/>
      </c>
      <c r="K363" s="92" t="str">
        <f t="shared" si="16"/>
        <v/>
      </c>
    </row>
    <row r="364" spans="5:11" x14ac:dyDescent="0.15">
      <c r="E364" s="92" t="str">
        <f t="shared" si="15"/>
        <v/>
      </c>
      <c r="K364" s="92" t="str">
        <f t="shared" si="16"/>
        <v/>
      </c>
    </row>
    <row r="365" spans="5:11" x14ac:dyDescent="0.15">
      <c r="E365" s="92" t="str">
        <f t="shared" si="15"/>
        <v/>
      </c>
      <c r="K365" s="92" t="str">
        <f t="shared" si="16"/>
        <v/>
      </c>
    </row>
    <row r="366" spans="5:11" x14ac:dyDescent="0.15">
      <c r="E366" s="92" t="str">
        <f t="shared" si="15"/>
        <v/>
      </c>
      <c r="K366" s="92" t="str">
        <f t="shared" si="16"/>
        <v/>
      </c>
    </row>
    <row r="367" spans="5:11" x14ac:dyDescent="0.15">
      <c r="E367" s="92" t="str">
        <f t="shared" si="15"/>
        <v/>
      </c>
      <c r="K367" s="92" t="str">
        <f t="shared" si="16"/>
        <v/>
      </c>
    </row>
    <row r="368" spans="5:11" x14ac:dyDescent="0.15">
      <c r="E368" s="92" t="str">
        <f t="shared" si="15"/>
        <v/>
      </c>
      <c r="K368" s="92" t="str">
        <f t="shared" si="16"/>
        <v/>
      </c>
    </row>
    <row r="369" spans="5:11" x14ac:dyDescent="0.15">
      <c r="E369" s="92" t="str">
        <f t="shared" si="15"/>
        <v/>
      </c>
      <c r="K369" s="92" t="str">
        <f t="shared" si="16"/>
        <v/>
      </c>
    </row>
    <row r="370" spans="5:11" x14ac:dyDescent="0.15">
      <c r="E370" s="92" t="str">
        <f t="shared" si="15"/>
        <v/>
      </c>
      <c r="K370" s="92" t="str">
        <f t="shared" si="16"/>
        <v/>
      </c>
    </row>
    <row r="371" spans="5:11" x14ac:dyDescent="0.15">
      <c r="E371" s="92" t="str">
        <f t="shared" si="15"/>
        <v/>
      </c>
      <c r="K371" s="92" t="str">
        <f t="shared" si="16"/>
        <v/>
      </c>
    </row>
    <row r="372" spans="5:11" x14ac:dyDescent="0.15">
      <c r="E372" s="92" t="str">
        <f t="shared" si="15"/>
        <v/>
      </c>
      <c r="K372" s="92" t="str">
        <f t="shared" si="16"/>
        <v/>
      </c>
    </row>
    <row r="373" spans="5:11" x14ac:dyDescent="0.15">
      <c r="E373" s="92" t="str">
        <f t="shared" si="15"/>
        <v/>
      </c>
      <c r="K373" s="92" t="str">
        <f t="shared" si="16"/>
        <v/>
      </c>
    </row>
    <row r="374" spans="5:11" x14ac:dyDescent="0.15">
      <c r="E374" s="92" t="str">
        <f t="shared" si="15"/>
        <v/>
      </c>
      <c r="K374" s="92" t="str">
        <f t="shared" si="16"/>
        <v/>
      </c>
    </row>
    <row r="375" spans="5:11" x14ac:dyDescent="0.15">
      <c r="E375" s="92" t="str">
        <f t="shared" si="15"/>
        <v/>
      </c>
      <c r="K375" s="92" t="str">
        <f t="shared" si="16"/>
        <v/>
      </c>
    </row>
    <row r="376" spans="5:11" x14ac:dyDescent="0.15">
      <c r="E376" s="92" t="str">
        <f t="shared" si="15"/>
        <v/>
      </c>
      <c r="K376" s="92" t="str">
        <f t="shared" si="16"/>
        <v/>
      </c>
    </row>
    <row r="377" spans="5:11" x14ac:dyDescent="0.15">
      <c r="E377" s="92" t="str">
        <f t="shared" si="15"/>
        <v/>
      </c>
      <c r="K377" s="92" t="str">
        <f t="shared" si="16"/>
        <v/>
      </c>
    </row>
    <row r="378" spans="5:11" x14ac:dyDescent="0.15">
      <c r="E378" s="92" t="str">
        <f t="shared" si="15"/>
        <v/>
      </c>
      <c r="K378" s="92" t="str">
        <f t="shared" si="16"/>
        <v/>
      </c>
    </row>
    <row r="379" spans="5:11" x14ac:dyDescent="0.15">
      <c r="E379" s="92" t="str">
        <f t="shared" si="15"/>
        <v/>
      </c>
      <c r="K379" s="92" t="str">
        <f t="shared" si="16"/>
        <v/>
      </c>
    </row>
    <row r="380" spans="5:11" x14ac:dyDescent="0.15">
      <c r="E380" s="92" t="str">
        <f t="shared" si="15"/>
        <v/>
      </c>
      <c r="K380" s="92" t="str">
        <f t="shared" si="16"/>
        <v/>
      </c>
    </row>
    <row r="381" spans="5:11" x14ac:dyDescent="0.15">
      <c r="E381" s="92" t="str">
        <f t="shared" si="15"/>
        <v/>
      </c>
      <c r="K381" s="92" t="str">
        <f t="shared" si="16"/>
        <v/>
      </c>
    </row>
    <row r="382" spans="5:11" x14ac:dyDescent="0.15">
      <c r="E382" s="92" t="str">
        <f t="shared" si="15"/>
        <v/>
      </c>
      <c r="K382" s="92" t="str">
        <f t="shared" si="16"/>
        <v/>
      </c>
    </row>
    <row r="383" spans="5:11" x14ac:dyDescent="0.15">
      <c r="E383" s="92" t="str">
        <f t="shared" si="15"/>
        <v/>
      </c>
      <c r="K383" s="92" t="str">
        <f t="shared" si="16"/>
        <v/>
      </c>
    </row>
    <row r="384" spans="5:11" x14ac:dyDescent="0.15">
      <c r="E384" s="92" t="str">
        <f t="shared" si="15"/>
        <v/>
      </c>
      <c r="K384" s="92" t="str">
        <f t="shared" si="16"/>
        <v/>
      </c>
    </row>
    <row r="385" spans="5:11" x14ac:dyDescent="0.15">
      <c r="E385" s="92" t="str">
        <f t="shared" si="15"/>
        <v/>
      </c>
      <c r="K385" s="92" t="str">
        <f t="shared" si="16"/>
        <v/>
      </c>
    </row>
    <row r="386" spans="5:11" x14ac:dyDescent="0.15">
      <c r="E386" s="92" t="str">
        <f t="shared" si="15"/>
        <v/>
      </c>
      <c r="K386" s="92" t="str">
        <f t="shared" si="16"/>
        <v/>
      </c>
    </row>
    <row r="387" spans="5:11" x14ac:dyDescent="0.15">
      <c r="E387" s="92" t="str">
        <f t="shared" si="15"/>
        <v/>
      </c>
      <c r="K387" s="92" t="str">
        <f t="shared" si="16"/>
        <v/>
      </c>
    </row>
    <row r="388" spans="5:11" x14ac:dyDescent="0.15">
      <c r="E388" s="92" t="str">
        <f t="shared" si="15"/>
        <v/>
      </c>
      <c r="K388" s="92" t="str">
        <f t="shared" si="16"/>
        <v/>
      </c>
    </row>
    <row r="389" spans="5:11" x14ac:dyDescent="0.15">
      <c r="K389" s="92" t="str">
        <f t="shared" si="16"/>
        <v/>
      </c>
    </row>
    <row r="390" spans="5:11" x14ac:dyDescent="0.15">
      <c r="K390" s="92" t="str">
        <f t="shared" si="16"/>
        <v/>
      </c>
    </row>
    <row r="391" spans="5:11" x14ac:dyDescent="0.15">
      <c r="K391" s="92" t="str">
        <f t="shared" si="16"/>
        <v/>
      </c>
    </row>
    <row r="392" spans="5:11" x14ac:dyDescent="0.15">
      <c r="K392" s="92" t="str">
        <f t="shared" si="16"/>
        <v/>
      </c>
    </row>
    <row r="393" spans="5:11" x14ac:dyDescent="0.15">
      <c r="K393" s="92" t="str">
        <f t="shared" ref="K393:K456" si="17">IF(J393="","",J393+K392)</f>
        <v/>
      </c>
    </row>
    <row r="394" spans="5:11" x14ac:dyDescent="0.15">
      <c r="K394" s="92" t="str">
        <f t="shared" si="17"/>
        <v/>
      </c>
    </row>
    <row r="395" spans="5:11" x14ac:dyDescent="0.15">
      <c r="K395" s="92" t="str">
        <f t="shared" si="17"/>
        <v/>
      </c>
    </row>
    <row r="396" spans="5:11" x14ac:dyDescent="0.15">
      <c r="K396" s="92" t="str">
        <f t="shared" si="17"/>
        <v/>
      </c>
    </row>
    <row r="397" spans="5:11" x14ac:dyDescent="0.15">
      <c r="K397" s="92" t="str">
        <f t="shared" si="17"/>
        <v/>
      </c>
    </row>
    <row r="398" spans="5:11" x14ac:dyDescent="0.15">
      <c r="K398" s="92" t="str">
        <f t="shared" si="17"/>
        <v/>
      </c>
    </row>
    <row r="399" spans="5:11" x14ac:dyDescent="0.15">
      <c r="K399" s="92" t="str">
        <f t="shared" si="17"/>
        <v/>
      </c>
    </row>
    <row r="400" spans="5:11" x14ac:dyDescent="0.15">
      <c r="K400" s="92" t="str">
        <f t="shared" si="17"/>
        <v/>
      </c>
    </row>
    <row r="401" spans="11:11" x14ac:dyDescent="0.15">
      <c r="K401" s="92" t="str">
        <f t="shared" si="17"/>
        <v/>
      </c>
    </row>
    <row r="402" spans="11:11" x14ac:dyDescent="0.15">
      <c r="K402" s="92" t="str">
        <f t="shared" si="17"/>
        <v/>
      </c>
    </row>
    <row r="403" spans="11:11" x14ac:dyDescent="0.15">
      <c r="K403" s="92" t="str">
        <f t="shared" si="17"/>
        <v/>
      </c>
    </row>
    <row r="404" spans="11:11" x14ac:dyDescent="0.15">
      <c r="K404" s="92" t="str">
        <f t="shared" si="17"/>
        <v/>
      </c>
    </row>
    <row r="405" spans="11:11" x14ac:dyDescent="0.15">
      <c r="K405" s="92" t="str">
        <f t="shared" si="17"/>
        <v/>
      </c>
    </row>
    <row r="406" spans="11:11" x14ac:dyDescent="0.15">
      <c r="K406" s="92" t="str">
        <f t="shared" si="17"/>
        <v/>
      </c>
    </row>
    <row r="407" spans="11:11" x14ac:dyDescent="0.15">
      <c r="K407" s="92" t="str">
        <f t="shared" si="17"/>
        <v/>
      </c>
    </row>
    <row r="408" spans="11:11" x14ac:dyDescent="0.15">
      <c r="K408" s="92" t="str">
        <f t="shared" si="17"/>
        <v/>
      </c>
    </row>
    <row r="409" spans="11:11" x14ac:dyDescent="0.15">
      <c r="K409" s="92" t="str">
        <f t="shared" si="17"/>
        <v/>
      </c>
    </row>
    <row r="410" spans="11:11" x14ac:dyDescent="0.15">
      <c r="K410" s="92" t="str">
        <f t="shared" si="17"/>
        <v/>
      </c>
    </row>
    <row r="411" spans="11:11" x14ac:dyDescent="0.15">
      <c r="K411" s="92" t="str">
        <f t="shared" si="17"/>
        <v/>
      </c>
    </row>
    <row r="412" spans="11:11" x14ac:dyDescent="0.15">
      <c r="K412" s="92" t="str">
        <f t="shared" si="17"/>
        <v/>
      </c>
    </row>
    <row r="413" spans="11:11" x14ac:dyDescent="0.15">
      <c r="K413" s="92" t="str">
        <f t="shared" si="17"/>
        <v/>
      </c>
    </row>
    <row r="414" spans="11:11" x14ac:dyDescent="0.15">
      <c r="K414" s="92" t="str">
        <f t="shared" si="17"/>
        <v/>
      </c>
    </row>
    <row r="415" spans="11:11" x14ac:dyDescent="0.15">
      <c r="K415" s="92" t="str">
        <f t="shared" si="17"/>
        <v/>
      </c>
    </row>
    <row r="416" spans="11:11" x14ac:dyDescent="0.15">
      <c r="K416" s="92" t="str">
        <f t="shared" si="17"/>
        <v/>
      </c>
    </row>
    <row r="417" spans="11:11" x14ac:dyDescent="0.15">
      <c r="K417" s="92" t="str">
        <f t="shared" si="17"/>
        <v/>
      </c>
    </row>
    <row r="418" spans="11:11" x14ac:dyDescent="0.15">
      <c r="K418" s="92" t="str">
        <f t="shared" si="17"/>
        <v/>
      </c>
    </row>
    <row r="419" spans="11:11" x14ac:dyDescent="0.15">
      <c r="K419" s="92" t="str">
        <f t="shared" si="17"/>
        <v/>
      </c>
    </row>
    <row r="420" spans="11:11" x14ac:dyDescent="0.15">
      <c r="K420" s="92" t="str">
        <f t="shared" si="17"/>
        <v/>
      </c>
    </row>
    <row r="421" spans="11:11" x14ac:dyDescent="0.15">
      <c r="K421" s="92" t="str">
        <f t="shared" si="17"/>
        <v/>
      </c>
    </row>
    <row r="422" spans="11:11" x14ac:dyDescent="0.15">
      <c r="K422" s="92" t="str">
        <f t="shared" si="17"/>
        <v/>
      </c>
    </row>
    <row r="423" spans="11:11" x14ac:dyDescent="0.15">
      <c r="K423" s="92" t="str">
        <f t="shared" si="17"/>
        <v/>
      </c>
    </row>
    <row r="424" spans="11:11" x14ac:dyDescent="0.15">
      <c r="K424" s="92" t="str">
        <f t="shared" si="17"/>
        <v/>
      </c>
    </row>
    <row r="425" spans="11:11" x14ac:dyDescent="0.15">
      <c r="K425" s="92" t="str">
        <f t="shared" si="17"/>
        <v/>
      </c>
    </row>
    <row r="426" spans="11:11" x14ac:dyDescent="0.15">
      <c r="K426" s="92" t="str">
        <f t="shared" si="17"/>
        <v/>
      </c>
    </row>
    <row r="427" spans="11:11" x14ac:dyDescent="0.15">
      <c r="K427" s="92" t="str">
        <f t="shared" si="17"/>
        <v/>
      </c>
    </row>
    <row r="428" spans="11:11" x14ac:dyDescent="0.15">
      <c r="K428" s="92" t="str">
        <f t="shared" si="17"/>
        <v/>
      </c>
    </row>
    <row r="429" spans="11:11" x14ac:dyDescent="0.15">
      <c r="K429" s="92" t="str">
        <f t="shared" si="17"/>
        <v/>
      </c>
    </row>
    <row r="430" spans="11:11" x14ac:dyDescent="0.15">
      <c r="K430" s="92" t="str">
        <f t="shared" si="17"/>
        <v/>
      </c>
    </row>
    <row r="431" spans="11:11" x14ac:dyDescent="0.15">
      <c r="K431" s="92" t="str">
        <f t="shared" si="17"/>
        <v/>
      </c>
    </row>
    <row r="432" spans="11:11" x14ac:dyDescent="0.15">
      <c r="K432" s="92" t="str">
        <f t="shared" si="17"/>
        <v/>
      </c>
    </row>
    <row r="433" spans="11:11" x14ac:dyDescent="0.15">
      <c r="K433" s="92" t="str">
        <f t="shared" si="17"/>
        <v/>
      </c>
    </row>
    <row r="434" spans="11:11" x14ac:dyDescent="0.15">
      <c r="K434" s="92" t="str">
        <f t="shared" si="17"/>
        <v/>
      </c>
    </row>
    <row r="435" spans="11:11" x14ac:dyDescent="0.15">
      <c r="K435" s="92" t="str">
        <f t="shared" si="17"/>
        <v/>
      </c>
    </row>
    <row r="436" spans="11:11" x14ac:dyDescent="0.15">
      <c r="K436" s="92" t="str">
        <f t="shared" si="17"/>
        <v/>
      </c>
    </row>
    <row r="437" spans="11:11" x14ac:dyDescent="0.15">
      <c r="K437" s="92" t="str">
        <f t="shared" si="17"/>
        <v/>
      </c>
    </row>
    <row r="438" spans="11:11" x14ac:dyDescent="0.15">
      <c r="K438" s="92" t="str">
        <f t="shared" si="17"/>
        <v/>
      </c>
    </row>
    <row r="439" spans="11:11" x14ac:dyDescent="0.15">
      <c r="K439" s="92" t="str">
        <f t="shared" si="17"/>
        <v/>
      </c>
    </row>
    <row r="440" spans="11:11" x14ac:dyDescent="0.15">
      <c r="K440" s="92" t="str">
        <f t="shared" si="17"/>
        <v/>
      </c>
    </row>
    <row r="441" spans="11:11" x14ac:dyDescent="0.15">
      <c r="K441" s="92" t="str">
        <f t="shared" si="17"/>
        <v/>
      </c>
    </row>
    <row r="442" spans="11:11" x14ac:dyDescent="0.15">
      <c r="K442" s="92" t="str">
        <f t="shared" si="17"/>
        <v/>
      </c>
    </row>
    <row r="443" spans="11:11" x14ac:dyDescent="0.15">
      <c r="K443" s="92" t="str">
        <f t="shared" si="17"/>
        <v/>
      </c>
    </row>
    <row r="444" spans="11:11" x14ac:dyDescent="0.15">
      <c r="K444" s="92" t="str">
        <f t="shared" si="17"/>
        <v/>
      </c>
    </row>
    <row r="445" spans="11:11" x14ac:dyDescent="0.15">
      <c r="K445" s="92" t="str">
        <f t="shared" si="17"/>
        <v/>
      </c>
    </row>
    <row r="446" spans="11:11" x14ac:dyDescent="0.15">
      <c r="K446" s="92" t="str">
        <f t="shared" si="17"/>
        <v/>
      </c>
    </row>
    <row r="447" spans="11:11" x14ac:dyDescent="0.15">
      <c r="K447" s="92" t="str">
        <f t="shared" si="17"/>
        <v/>
      </c>
    </row>
    <row r="448" spans="11:11" x14ac:dyDescent="0.15">
      <c r="K448" s="92" t="str">
        <f t="shared" si="17"/>
        <v/>
      </c>
    </row>
    <row r="449" spans="11:11" x14ac:dyDescent="0.15">
      <c r="K449" s="92" t="str">
        <f t="shared" si="17"/>
        <v/>
      </c>
    </row>
    <row r="450" spans="11:11" x14ac:dyDescent="0.15">
      <c r="K450" s="92" t="str">
        <f t="shared" si="17"/>
        <v/>
      </c>
    </row>
    <row r="451" spans="11:11" x14ac:dyDescent="0.15">
      <c r="K451" s="92" t="str">
        <f t="shared" si="17"/>
        <v/>
      </c>
    </row>
    <row r="452" spans="11:11" x14ac:dyDescent="0.15">
      <c r="K452" s="92" t="str">
        <f t="shared" si="17"/>
        <v/>
      </c>
    </row>
    <row r="453" spans="11:11" x14ac:dyDescent="0.15">
      <c r="K453" s="92" t="str">
        <f t="shared" si="17"/>
        <v/>
      </c>
    </row>
    <row r="454" spans="11:11" x14ac:dyDescent="0.15">
      <c r="K454" s="92" t="str">
        <f t="shared" si="17"/>
        <v/>
      </c>
    </row>
    <row r="455" spans="11:11" x14ac:dyDescent="0.15">
      <c r="K455" s="92" t="str">
        <f t="shared" si="17"/>
        <v/>
      </c>
    </row>
    <row r="456" spans="11:11" x14ac:dyDescent="0.15">
      <c r="K456" s="92" t="str">
        <f t="shared" si="17"/>
        <v/>
      </c>
    </row>
    <row r="457" spans="11:11" x14ac:dyDescent="0.15">
      <c r="K457" s="92" t="str">
        <f t="shared" ref="K457:K468" si="18">IF(J457="","",J457+K456)</f>
        <v/>
      </c>
    </row>
    <row r="458" spans="11:11" x14ac:dyDescent="0.15">
      <c r="K458" s="92" t="str">
        <f t="shared" si="18"/>
        <v/>
      </c>
    </row>
    <row r="459" spans="11:11" x14ac:dyDescent="0.15">
      <c r="K459" s="92" t="str">
        <f t="shared" si="18"/>
        <v/>
      </c>
    </row>
    <row r="460" spans="11:11" x14ac:dyDescent="0.15">
      <c r="K460" s="92" t="str">
        <f t="shared" si="18"/>
        <v/>
      </c>
    </row>
    <row r="461" spans="11:11" x14ac:dyDescent="0.15">
      <c r="K461" s="92" t="str">
        <f t="shared" si="18"/>
        <v/>
      </c>
    </row>
    <row r="462" spans="11:11" x14ac:dyDescent="0.15">
      <c r="K462" s="92" t="str">
        <f t="shared" si="18"/>
        <v/>
      </c>
    </row>
    <row r="463" spans="11:11" x14ac:dyDescent="0.15">
      <c r="K463" s="92" t="str">
        <f t="shared" si="18"/>
        <v/>
      </c>
    </row>
    <row r="464" spans="11:11" x14ac:dyDescent="0.15">
      <c r="K464" s="92" t="str">
        <f t="shared" si="18"/>
        <v/>
      </c>
    </row>
    <row r="465" spans="11:11" x14ac:dyDescent="0.15">
      <c r="K465" s="92" t="str">
        <f t="shared" si="18"/>
        <v/>
      </c>
    </row>
    <row r="466" spans="11:11" x14ac:dyDescent="0.15">
      <c r="K466" s="92" t="str">
        <f t="shared" si="18"/>
        <v/>
      </c>
    </row>
    <row r="467" spans="11:11" x14ac:dyDescent="0.15">
      <c r="K467" s="92" t="str">
        <f t="shared" si="18"/>
        <v/>
      </c>
    </row>
    <row r="468" spans="11:11" x14ac:dyDescent="0.15">
      <c r="K468" s="92" t="str">
        <f t="shared" si="18"/>
        <v/>
      </c>
    </row>
  </sheetData>
  <mergeCells count="2">
    <mergeCell ref="A5:E5"/>
    <mergeCell ref="G5:K5"/>
  </mergeCells>
  <phoneticPr fontId="3"/>
  <pageMargins left="0.7" right="0.7" top="0.75" bottom="0.75" header="0.3" footer="0.3"/>
  <pageSetup paperSize="9" orientation="portrait" horizontalDpi="4294967293" verticalDpi="0" r:id="rId1"/>
  <ignoredErrors>
    <ignoredError sqref="E244 E23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4" tint="0.79998168889431442"/>
  </sheetPr>
  <dimension ref="A1:N463"/>
  <sheetViews>
    <sheetView zoomScaleNormal="100" workbookViewId="0">
      <pane ySplit="6" topLeftCell="A215" activePane="bottomLeft" state="frozen"/>
      <selection pane="bottomLeft" activeCell="I213" sqref="I213"/>
    </sheetView>
  </sheetViews>
  <sheetFormatPr defaultColWidth="9" defaultRowHeight="13.5" x14ac:dyDescent="0.15"/>
  <cols>
    <col min="1" max="1" width="12.5" style="103" customWidth="1"/>
    <col min="2" max="2" width="12.5" customWidth="1"/>
    <col min="3" max="3" width="64.5" customWidth="1"/>
    <col min="4" max="5" width="10.75" style="92" customWidth="1"/>
    <col min="6" max="6" width="1.375" customWidth="1"/>
    <col min="7" max="7" width="12.5" style="103" customWidth="1"/>
    <col min="8" max="8" width="12.5" customWidth="1"/>
    <col min="9" max="9" width="64.375" customWidth="1"/>
    <col min="10" max="11" width="10.75" style="92" customWidth="1"/>
  </cols>
  <sheetData>
    <row r="1" spans="1:14" x14ac:dyDescent="0.15">
      <c r="A1"/>
      <c r="B1" s="567" t="s">
        <v>2445</v>
      </c>
      <c r="C1" s="725"/>
      <c r="D1" s="2"/>
      <c r="E1"/>
      <c r="G1" s="567" t="s">
        <v>2437</v>
      </c>
      <c r="J1"/>
      <c r="K1"/>
    </row>
    <row r="2" spans="1:14" ht="14.25" x14ac:dyDescent="0.15">
      <c r="A2" s="736" t="s">
        <v>2443</v>
      </c>
      <c r="B2" s="737">
        <v>262</v>
      </c>
      <c r="C2" s="765" t="s">
        <v>2463</v>
      </c>
      <c r="D2" s="2"/>
      <c r="E2"/>
      <c r="G2" s="654">
        <v>121</v>
      </c>
      <c r="H2" s="653" t="s">
        <v>2443</v>
      </c>
      <c r="J2"/>
      <c r="K2"/>
    </row>
    <row r="3" spans="1:14" x14ac:dyDescent="0.15">
      <c r="A3" s="736" t="s">
        <v>2444</v>
      </c>
      <c r="B3" s="737">
        <v>248</v>
      </c>
      <c r="C3" s="725"/>
      <c r="D3" s="2"/>
      <c r="E3"/>
      <c r="G3" s="654">
        <v>122</v>
      </c>
      <c r="H3" s="653" t="s">
        <v>2444</v>
      </c>
      <c r="J3"/>
      <c r="K3"/>
    </row>
    <row r="4" spans="1:14" x14ac:dyDescent="0.15">
      <c r="M4">
        <v>175</v>
      </c>
      <c r="N4">
        <v>174</v>
      </c>
    </row>
    <row r="5" spans="1:14" x14ac:dyDescent="0.15">
      <c r="A5" s="1327" t="s">
        <v>388</v>
      </c>
      <c r="B5" s="1328"/>
      <c r="C5" s="1328"/>
      <c r="D5" s="1328"/>
      <c r="E5" s="1329"/>
      <c r="G5" s="1330" t="s">
        <v>767</v>
      </c>
      <c r="H5" s="1331"/>
      <c r="I5" s="1331"/>
      <c r="J5" s="1331"/>
      <c r="K5" s="1332"/>
    </row>
    <row r="6" spans="1:14" ht="14.25" thickBot="1" x14ac:dyDescent="0.2">
      <c r="A6" s="118" t="s">
        <v>386</v>
      </c>
      <c r="B6" s="119" t="s">
        <v>405</v>
      </c>
      <c r="C6" s="119" t="s">
        <v>406</v>
      </c>
      <c r="D6" s="116" t="s">
        <v>384</v>
      </c>
      <c r="E6" s="117" t="s">
        <v>394</v>
      </c>
      <c r="F6" s="119"/>
      <c r="G6" s="118" t="s">
        <v>386</v>
      </c>
      <c r="H6" s="119" t="s">
        <v>405</v>
      </c>
      <c r="I6" s="119" t="s">
        <v>406</v>
      </c>
      <c r="J6" s="116" t="s">
        <v>384</v>
      </c>
      <c r="K6" s="117" t="s">
        <v>394</v>
      </c>
    </row>
    <row r="7" spans="1:14" ht="14.25" thickTop="1" x14ac:dyDescent="0.15">
      <c r="A7" s="103" t="s">
        <v>2</v>
      </c>
      <c r="E7" s="92" t="str">
        <f>IF(D7="","",D7)</f>
        <v/>
      </c>
      <c r="G7" s="103" t="s">
        <v>2</v>
      </c>
      <c r="K7" s="92" t="str">
        <f>IF(J7="","",J7)</f>
        <v/>
      </c>
    </row>
    <row r="8" spans="1:14" x14ac:dyDescent="0.15">
      <c r="A8" s="103">
        <v>40633</v>
      </c>
      <c r="B8" t="s">
        <v>142</v>
      </c>
      <c r="C8" t="s">
        <v>671</v>
      </c>
      <c r="D8" s="92">
        <v>10000</v>
      </c>
      <c r="E8" s="92">
        <f>IF(D8="","",D8)</f>
        <v>10000</v>
      </c>
      <c r="K8" s="92" t="str">
        <f>IF(J8="","",J8)</f>
        <v/>
      </c>
    </row>
    <row r="9" spans="1:14" x14ac:dyDescent="0.15">
      <c r="A9" s="103">
        <v>40633</v>
      </c>
      <c r="B9" t="s">
        <v>142</v>
      </c>
      <c r="C9" t="s">
        <v>672</v>
      </c>
      <c r="D9" s="92">
        <v>10000</v>
      </c>
      <c r="E9" s="92">
        <f t="shared" ref="E9:E69" si="0">IF(D9="","",D9+E8)</f>
        <v>20000</v>
      </c>
      <c r="K9" s="92" t="str">
        <f t="shared" ref="K9:K71" si="1">IF(J9="","",J9+K8)</f>
        <v/>
      </c>
    </row>
    <row r="10" spans="1:14" x14ac:dyDescent="0.15">
      <c r="A10" s="103">
        <v>40722</v>
      </c>
      <c r="B10" t="s">
        <v>55</v>
      </c>
      <c r="C10" t="s">
        <v>673</v>
      </c>
      <c r="D10" s="92">
        <v>10000</v>
      </c>
      <c r="E10" s="92">
        <f t="shared" si="0"/>
        <v>30000</v>
      </c>
      <c r="K10" s="92" t="str">
        <f t="shared" si="1"/>
        <v/>
      </c>
    </row>
    <row r="11" spans="1:14" x14ac:dyDescent="0.15">
      <c r="A11" s="103">
        <v>40722</v>
      </c>
      <c r="B11" t="s">
        <v>59</v>
      </c>
      <c r="C11" t="s">
        <v>674</v>
      </c>
      <c r="D11" s="92">
        <v>10000</v>
      </c>
      <c r="E11" s="92">
        <f t="shared" si="0"/>
        <v>40000</v>
      </c>
      <c r="K11" s="92" t="str">
        <f t="shared" si="1"/>
        <v/>
      </c>
    </row>
    <row r="12" spans="1:14" x14ac:dyDescent="0.15">
      <c r="A12" s="103">
        <v>40784</v>
      </c>
      <c r="B12" t="s">
        <v>66</v>
      </c>
      <c r="C12" t="s">
        <v>431</v>
      </c>
      <c r="D12" s="92">
        <v>10000</v>
      </c>
      <c r="E12" s="92">
        <f t="shared" si="0"/>
        <v>50000</v>
      </c>
      <c r="K12" s="92" t="str">
        <f t="shared" si="1"/>
        <v/>
      </c>
    </row>
    <row r="13" spans="1:14" x14ac:dyDescent="0.15">
      <c r="A13" s="103">
        <v>40815</v>
      </c>
      <c r="B13" t="s">
        <v>94</v>
      </c>
      <c r="C13" t="s">
        <v>675</v>
      </c>
      <c r="D13" s="92">
        <v>10000</v>
      </c>
      <c r="E13" s="92">
        <f t="shared" si="0"/>
        <v>60000</v>
      </c>
      <c r="K13" s="92" t="str">
        <f t="shared" si="1"/>
        <v/>
      </c>
    </row>
    <row r="14" spans="1:14" x14ac:dyDescent="0.15">
      <c r="A14" s="103">
        <v>40829</v>
      </c>
      <c r="B14" t="s">
        <v>77</v>
      </c>
      <c r="C14" t="s">
        <v>676</v>
      </c>
      <c r="D14" s="92">
        <v>10000</v>
      </c>
      <c r="E14" s="92">
        <f t="shared" si="0"/>
        <v>70000</v>
      </c>
      <c r="K14" s="92" t="str">
        <f t="shared" si="1"/>
        <v/>
      </c>
    </row>
    <row r="15" spans="1:14" x14ac:dyDescent="0.15">
      <c r="A15" s="103">
        <v>40829</v>
      </c>
      <c r="B15" t="s">
        <v>77</v>
      </c>
      <c r="C15" t="s">
        <v>677</v>
      </c>
      <c r="D15" s="92">
        <v>10000</v>
      </c>
      <c r="E15" s="92">
        <f t="shared" si="0"/>
        <v>80000</v>
      </c>
      <c r="K15" s="92" t="str">
        <f t="shared" si="1"/>
        <v/>
      </c>
    </row>
    <row r="16" spans="1:14" x14ac:dyDescent="0.15">
      <c r="A16" s="103">
        <v>40829</v>
      </c>
      <c r="B16" t="s">
        <v>77</v>
      </c>
      <c r="C16" t="s">
        <v>437</v>
      </c>
      <c r="D16" s="92">
        <v>10000</v>
      </c>
      <c r="E16" s="92">
        <f t="shared" si="0"/>
        <v>90000</v>
      </c>
      <c r="K16" s="92" t="str">
        <f t="shared" si="1"/>
        <v/>
      </c>
    </row>
    <row r="17" spans="1:11" x14ac:dyDescent="0.15">
      <c r="A17" s="103">
        <v>40829</v>
      </c>
      <c r="B17" t="s">
        <v>77</v>
      </c>
      <c r="C17" t="s">
        <v>678</v>
      </c>
      <c r="D17" s="92">
        <v>10000</v>
      </c>
      <c r="E17" s="92">
        <f t="shared" si="0"/>
        <v>100000</v>
      </c>
      <c r="K17" s="92" t="str">
        <f t="shared" si="1"/>
        <v/>
      </c>
    </row>
    <row r="18" spans="1:11" x14ac:dyDescent="0.15">
      <c r="A18" s="103">
        <v>40829</v>
      </c>
      <c r="B18" t="s">
        <v>77</v>
      </c>
      <c r="C18" t="s">
        <v>679</v>
      </c>
      <c r="D18" s="92">
        <v>10000</v>
      </c>
      <c r="E18" s="92">
        <f t="shared" si="0"/>
        <v>110000</v>
      </c>
      <c r="K18" s="92" t="str">
        <f t="shared" si="1"/>
        <v/>
      </c>
    </row>
    <row r="19" spans="1:11" x14ac:dyDescent="0.15">
      <c r="A19" s="103">
        <v>40829</v>
      </c>
      <c r="B19" t="s">
        <v>77</v>
      </c>
      <c r="C19" t="s">
        <v>680</v>
      </c>
      <c r="D19" s="92">
        <v>10000</v>
      </c>
      <c r="E19" s="92">
        <f t="shared" si="0"/>
        <v>120000</v>
      </c>
      <c r="K19" s="92" t="str">
        <f t="shared" si="1"/>
        <v/>
      </c>
    </row>
    <row r="20" spans="1:11" x14ac:dyDescent="0.15">
      <c r="A20" s="103">
        <v>40829</v>
      </c>
      <c r="B20" t="s">
        <v>77</v>
      </c>
      <c r="C20" t="s">
        <v>681</v>
      </c>
      <c r="D20" s="92">
        <v>10000</v>
      </c>
      <c r="E20" s="92">
        <f t="shared" si="0"/>
        <v>130000</v>
      </c>
      <c r="K20" s="92" t="str">
        <f t="shared" si="1"/>
        <v/>
      </c>
    </row>
    <row r="21" spans="1:11" x14ac:dyDescent="0.15">
      <c r="A21" s="103">
        <v>40841</v>
      </c>
      <c r="B21" t="s">
        <v>142</v>
      </c>
      <c r="C21" t="s">
        <v>682</v>
      </c>
      <c r="D21" s="92">
        <v>10000</v>
      </c>
      <c r="E21" s="92">
        <f t="shared" si="0"/>
        <v>140000</v>
      </c>
      <c r="K21" s="92" t="str">
        <f t="shared" si="1"/>
        <v/>
      </c>
    </row>
    <row r="22" spans="1:11" x14ac:dyDescent="0.15">
      <c r="A22" s="103">
        <v>40848</v>
      </c>
      <c r="B22" t="s">
        <v>409</v>
      </c>
      <c r="C22" t="s">
        <v>683</v>
      </c>
      <c r="D22" s="92">
        <v>10000</v>
      </c>
      <c r="E22" s="92">
        <f t="shared" si="0"/>
        <v>150000</v>
      </c>
      <c r="K22" s="92" t="str">
        <f t="shared" si="1"/>
        <v/>
      </c>
    </row>
    <row r="23" spans="1:11" x14ac:dyDescent="0.15">
      <c r="A23" s="103">
        <v>40869</v>
      </c>
      <c r="B23" t="s">
        <v>446</v>
      </c>
      <c r="C23" t="s">
        <v>684</v>
      </c>
      <c r="D23" s="92">
        <v>10000</v>
      </c>
      <c r="E23" s="92">
        <f t="shared" si="0"/>
        <v>160000</v>
      </c>
      <c r="K23" s="92" t="str">
        <f t="shared" si="1"/>
        <v/>
      </c>
    </row>
    <row r="24" spans="1:11" x14ac:dyDescent="0.15">
      <c r="A24" s="103">
        <v>40871</v>
      </c>
      <c r="B24" t="s">
        <v>94</v>
      </c>
      <c r="C24" t="s">
        <v>685</v>
      </c>
      <c r="D24" s="92">
        <v>10000</v>
      </c>
      <c r="E24" s="92">
        <f t="shared" si="0"/>
        <v>170000</v>
      </c>
      <c r="K24" s="92" t="str">
        <f t="shared" si="1"/>
        <v/>
      </c>
    </row>
    <row r="25" spans="1:11" x14ac:dyDescent="0.15">
      <c r="A25" s="103">
        <v>40882</v>
      </c>
      <c r="B25" t="s">
        <v>142</v>
      </c>
      <c r="C25" t="s">
        <v>686</v>
      </c>
      <c r="D25" s="92">
        <v>10000</v>
      </c>
      <c r="E25" s="92">
        <f t="shared" si="0"/>
        <v>180000</v>
      </c>
      <c r="K25" s="92" t="str">
        <f t="shared" si="1"/>
        <v/>
      </c>
    </row>
    <row r="26" spans="1:11" x14ac:dyDescent="0.15">
      <c r="A26" s="103">
        <v>40903</v>
      </c>
      <c r="B26" t="s">
        <v>142</v>
      </c>
      <c r="C26" t="s">
        <v>687</v>
      </c>
      <c r="D26" s="92">
        <v>10000</v>
      </c>
      <c r="E26" s="92">
        <f t="shared" si="0"/>
        <v>190000</v>
      </c>
      <c r="K26" s="92" t="str">
        <f t="shared" si="1"/>
        <v/>
      </c>
    </row>
    <row r="27" spans="1:11" x14ac:dyDescent="0.15">
      <c r="A27" s="103">
        <v>40903</v>
      </c>
      <c r="B27" t="s">
        <v>142</v>
      </c>
      <c r="C27" t="s">
        <v>688</v>
      </c>
      <c r="D27" s="92">
        <v>10000</v>
      </c>
      <c r="E27" s="92">
        <f t="shared" si="0"/>
        <v>200000</v>
      </c>
      <c r="K27" s="92" t="str">
        <f t="shared" si="1"/>
        <v/>
      </c>
    </row>
    <row r="28" spans="1:11" x14ac:dyDescent="0.15">
      <c r="A28" s="103">
        <v>40903</v>
      </c>
      <c r="B28" t="s">
        <v>321</v>
      </c>
      <c r="C28" t="s">
        <v>689</v>
      </c>
      <c r="D28" s="92">
        <v>10000</v>
      </c>
      <c r="E28" s="92">
        <f t="shared" si="0"/>
        <v>210000</v>
      </c>
      <c r="K28" s="92" t="str">
        <f t="shared" si="1"/>
        <v/>
      </c>
    </row>
    <row r="29" spans="1:11" x14ac:dyDescent="0.15">
      <c r="A29" s="103">
        <v>40903</v>
      </c>
      <c r="B29" t="s">
        <v>321</v>
      </c>
      <c r="C29" t="s">
        <v>690</v>
      </c>
      <c r="D29" s="92">
        <v>10000</v>
      </c>
      <c r="E29" s="92">
        <f t="shared" si="0"/>
        <v>220000</v>
      </c>
      <c r="K29" s="92" t="str">
        <f t="shared" si="1"/>
        <v/>
      </c>
    </row>
    <row r="30" spans="1:11" x14ac:dyDescent="0.15">
      <c r="E30" s="92" t="str">
        <f t="shared" si="0"/>
        <v/>
      </c>
      <c r="K30" s="92" t="str">
        <f t="shared" si="1"/>
        <v/>
      </c>
    </row>
    <row r="31" spans="1:11" ht="14.25" thickBot="1" x14ac:dyDescent="0.2">
      <c r="A31" s="120"/>
      <c r="B31" s="119"/>
      <c r="C31" s="119"/>
      <c r="D31" s="116"/>
      <c r="E31" s="116" t="str">
        <f t="shared" si="0"/>
        <v/>
      </c>
      <c r="F31" s="119"/>
      <c r="G31" s="120"/>
      <c r="H31" s="119"/>
      <c r="I31" s="119"/>
      <c r="J31" s="116"/>
      <c r="K31" s="116" t="str">
        <f t="shared" si="1"/>
        <v/>
      </c>
    </row>
    <row r="32" spans="1:11" ht="14.25" thickTop="1" x14ac:dyDescent="0.15">
      <c r="A32" s="103" t="s">
        <v>468</v>
      </c>
      <c r="E32" s="92" t="str">
        <f t="shared" si="0"/>
        <v/>
      </c>
      <c r="G32" s="103" t="s">
        <v>1636</v>
      </c>
      <c r="K32" s="92" t="str">
        <f t="shared" si="1"/>
        <v/>
      </c>
    </row>
    <row r="33" spans="1:11" x14ac:dyDescent="0.15">
      <c r="A33" s="103">
        <v>40939</v>
      </c>
      <c r="B33" t="s">
        <v>77</v>
      </c>
      <c r="C33" t="s">
        <v>700</v>
      </c>
      <c r="D33" s="92">
        <v>10000</v>
      </c>
      <c r="E33" s="92">
        <f>IF(D33="","",D33)</f>
        <v>10000</v>
      </c>
      <c r="G33" s="103">
        <v>40918</v>
      </c>
      <c r="H33" t="s">
        <v>77</v>
      </c>
      <c r="I33" t="s">
        <v>696</v>
      </c>
      <c r="J33" s="92">
        <v>10000</v>
      </c>
      <c r="K33" s="92">
        <f>IF(J33="","",J33)</f>
        <v>10000</v>
      </c>
    </row>
    <row r="34" spans="1:11" x14ac:dyDescent="0.15">
      <c r="A34" s="103">
        <v>40954</v>
      </c>
      <c r="B34" t="s">
        <v>142</v>
      </c>
      <c r="C34" t="s">
        <v>701</v>
      </c>
      <c r="D34" s="92">
        <v>10000</v>
      </c>
      <c r="E34" s="92">
        <f t="shared" si="0"/>
        <v>20000</v>
      </c>
      <c r="G34" s="103">
        <v>40918</v>
      </c>
      <c r="H34" t="s">
        <v>77</v>
      </c>
      <c r="I34" t="s">
        <v>697</v>
      </c>
      <c r="J34" s="92">
        <v>10000</v>
      </c>
      <c r="K34" s="92">
        <f t="shared" si="1"/>
        <v>20000</v>
      </c>
    </row>
    <row r="35" spans="1:11" x14ac:dyDescent="0.15">
      <c r="A35" s="103">
        <v>40967</v>
      </c>
      <c r="B35" t="s">
        <v>456</v>
      </c>
      <c r="C35" t="s">
        <v>702</v>
      </c>
      <c r="D35" s="92">
        <v>10000</v>
      </c>
      <c r="E35" s="92">
        <f t="shared" si="0"/>
        <v>30000</v>
      </c>
      <c r="G35" s="103">
        <v>40924</v>
      </c>
      <c r="H35" t="s">
        <v>77</v>
      </c>
      <c r="I35" t="s">
        <v>698</v>
      </c>
      <c r="J35" s="92">
        <v>10000</v>
      </c>
      <c r="K35" s="92">
        <f t="shared" si="1"/>
        <v>30000</v>
      </c>
    </row>
    <row r="36" spans="1:11" x14ac:dyDescent="0.15">
      <c r="A36" s="103">
        <v>40984</v>
      </c>
      <c r="B36" t="s">
        <v>77</v>
      </c>
      <c r="C36" t="s">
        <v>705</v>
      </c>
      <c r="D36" s="92">
        <v>10000</v>
      </c>
      <c r="E36" s="92">
        <f t="shared" si="0"/>
        <v>40000</v>
      </c>
      <c r="G36" s="103">
        <v>40926</v>
      </c>
      <c r="H36" t="s">
        <v>456</v>
      </c>
      <c r="I36" t="s">
        <v>699</v>
      </c>
      <c r="J36" s="92">
        <v>10000</v>
      </c>
      <c r="K36" s="92">
        <f t="shared" si="1"/>
        <v>40000</v>
      </c>
    </row>
    <row r="37" spans="1:11" x14ac:dyDescent="0.15">
      <c r="A37" s="103">
        <v>40984</v>
      </c>
      <c r="B37" t="s">
        <v>77</v>
      </c>
      <c r="C37" t="s">
        <v>706</v>
      </c>
      <c r="D37" s="92">
        <v>10000</v>
      </c>
      <c r="E37" s="92">
        <f t="shared" si="0"/>
        <v>50000</v>
      </c>
      <c r="G37" s="103">
        <v>40994</v>
      </c>
      <c r="H37" t="s">
        <v>409</v>
      </c>
      <c r="I37" t="s">
        <v>707</v>
      </c>
      <c r="J37" s="92">
        <v>10000</v>
      </c>
      <c r="K37" s="92">
        <f t="shared" si="1"/>
        <v>50000</v>
      </c>
    </row>
    <row r="38" spans="1:11" x14ac:dyDescent="0.15">
      <c r="A38" s="103">
        <v>40994</v>
      </c>
      <c r="B38" t="s">
        <v>409</v>
      </c>
      <c r="C38" t="s">
        <v>710</v>
      </c>
      <c r="D38" s="92">
        <v>10000</v>
      </c>
      <c r="E38" s="92">
        <f t="shared" si="0"/>
        <v>60000</v>
      </c>
      <c r="G38" s="103">
        <v>40994</v>
      </c>
      <c r="H38" t="s">
        <v>409</v>
      </c>
      <c r="I38" t="s">
        <v>708</v>
      </c>
      <c r="J38" s="92">
        <v>10000</v>
      </c>
      <c r="K38" s="92">
        <f t="shared" si="1"/>
        <v>60000</v>
      </c>
    </row>
    <row r="39" spans="1:11" x14ac:dyDescent="0.15">
      <c r="A39" s="103">
        <v>41074</v>
      </c>
      <c r="B39" t="s">
        <v>94</v>
      </c>
      <c r="C39" t="s">
        <v>713</v>
      </c>
      <c r="D39" s="92">
        <v>10000</v>
      </c>
      <c r="E39" s="92">
        <f t="shared" si="0"/>
        <v>70000</v>
      </c>
      <c r="G39" s="103">
        <v>40994</v>
      </c>
      <c r="H39" t="s">
        <v>409</v>
      </c>
      <c r="I39" t="s">
        <v>709</v>
      </c>
      <c r="J39" s="92">
        <v>10000</v>
      </c>
      <c r="K39" s="92">
        <f t="shared" si="1"/>
        <v>70000</v>
      </c>
    </row>
    <row r="40" spans="1:11" x14ac:dyDescent="0.15">
      <c r="A40" s="103">
        <v>41079</v>
      </c>
      <c r="B40" t="s">
        <v>77</v>
      </c>
      <c r="C40" t="s">
        <v>714</v>
      </c>
      <c r="D40" s="92">
        <v>10000</v>
      </c>
      <c r="E40" s="92">
        <f t="shared" si="0"/>
        <v>80000</v>
      </c>
      <c r="K40" s="92" t="str">
        <f t="shared" si="1"/>
        <v/>
      </c>
    </row>
    <row r="41" spans="1:11" x14ac:dyDescent="0.15">
      <c r="A41" s="103">
        <v>41087</v>
      </c>
      <c r="B41" t="s">
        <v>456</v>
      </c>
      <c r="C41" t="s">
        <v>715</v>
      </c>
      <c r="D41" s="92">
        <v>10000</v>
      </c>
      <c r="E41" s="92">
        <f t="shared" si="0"/>
        <v>90000</v>
      </c>
      <c r="K41" s="92" t="str">
        <f t="shared" si="1"/>
        <v/>
      </c>
    </row>
    <row r="42" spans="1:11" x14ac:dyDescent="0.15">
      <c r="A42" s="103">
        <v>41092</v>
      </c>
      <c r="B42" t="s">
        <v>77</v>
      </c>
      <c r="C42" t="s">
        <v>716</v>
      </c>
      <c r="D42" s="92">
        <v>10000</v>
      </c>
      <c r="E42" s="92">
        <f t="shared" si="0"/>
        <v>100000</v>
      </c>
      <c r="K42" s="92" t="str">
        <f t="shared" si="1"/>
        <v/>
      </c>
    </row>
    <row r="43" spans="1:11" x14ac:dyDescent="0.15">
      <c r="A43" s="103">
        <v>41180</v>
      </c>
      <c r="B43" t="s">
        <v>474</v>
      </c>
      <c r="C43" t="s">
        <v>475</v>
      </c>
      <c r="D43" s="92">
        <v>10000</v>
      </c>
      <c r="E43" s="92">
        <f t="shared" si="0"/>
        <v>110000</v>
      </c>
      <c r="K43" s="92" t="str">
        <f t="shared" si="1"/>
        <v/>
      </c>
    </row>
    <row r="44" spans="1:11" x14ac:dyDescent="0.15">
      <c r="A44" s="103">
        <v>41211</v>
      </c>
      <c r="B44" t="s">
        <v>142</v>
      </c>
      <c r="C44" t="s">
        <v>718</v>
      </c>
      <c r="D44" s="92">
        <v>10000</v>
      </c>
      <c r="E44" s="92">
        <f t="shared" si="0"/>
        <v>120000</v>
      </c>
      <c r="K44" s="92" t="str">
        <f t="shared" si="1"/>
        <v/>
      </c>
    </row>
    <row r="45" spans="1:11" x14ac:dyDescent="0.15">
      <c r="A45" s="103">
        <v>41214</v>
      </c>
      <c r="B45" t="s">
        <v>321</v>
      </c>
      <c r="C45" t="s">
        <v>719</v>
      </c>
      <c r="D45" s="92">
        <v>10000</v>
      </c>
      <c r="E45" s="92">
        <f t="shared" si="0"/>
        <v>130000</v>
      </c>
      <c r="K45" s="92" t="str">
        <f t="shared" si="1"/>
        <v/>
      </c>
    </row>
    <row r="46" spans="1:11" x14ac:dyDescent="0.15">
      <c r="A46" s="103">
        <v>41249</v>
      </c>
      <c r="B46" t="s">
        <v>478</v>
      </c>
      <c r="C46" t="s">
        <v>479</v>
      </c>
      <c r="D46" s="92">
        <v>10000</v>
      </c>
      <c r="E46" s="92">
        <f t="shared" si="0"/>
        <v>140000</v>
      </c>
      <c r="K46" s="92" t="str">
        <f t="shared" si="1"/>
        <v/>
      </c>
    </row>
    <row r="47" spans="1:11" x14ac:dyDescent="0.15">
      <c r="A47" s="103">
        <v>41250</v>
      </c>
      <c r="B47" t="s">
        <v>94</v>
      </c>
      <c r="C47" t="s">
        <v>480</v>
      </c>
      <c r="D47" s="92">
        <v>10000</v>
      </c>
      <c r="E47" s="92">
        <f t="shared" si="0"/>
        <v>150000</v>
      </c>
      <c r="K47" s="92" t="str">
        <f t="shared" si="1"/>
        <v/>
      </c>
    </row>
    <row r="48" spans="1:11" x14ac:dyDescent="0.15">
      <c r="A48" s="103">
        <v>41257</v>
      </c>
      <c r="B48" t="s">
        <v>94</v>
      </c>
      <c r="C48" t="s">
        <v>481</v>
      </c>
      <c r="D48" s="92">
        <v>10000</v>
      </c>
      <c r="E48" s="92">
        <f t="shared" si="0"/>
        <v>160000</v>
      </c>
      <c r="K48" s="92" t="str">
        <f t="shared" si="1"/>
        <v/>
      </c>
    </row>
    <row r="49" spans="1:12" x14ac:dyDescent="0.15">
      <c r="A49" s="103">
        <v>41268</v>
      </c>
      <c r="B49" t="s">
        <v>321</v>
      </c>
      <c r="C49" t="s">
        <v>720</v>
      </c>
      <c r="D49" s="92">
        <v>10000</v>
      </c>
      <c r="E49" s="92">
        <f t="shared" si="0"/>
        <v>170000</v>
      </c>
      <c r="K49" s="92" t="str">
        <f t="shared" si="1"/>
        <v/>
      </c>
    </row>
    <row r="50" spans="1:12" x14ac:dyDescent="0.15">
      <c r="A50" s="103">
        <v>41269</v>
      </c>
      <c r="B50" t="s">
        <v>419</v>
      </c>
      <c r="C50" t="s">
        <v>721</v>
      </c>
      <c r="D50" s="92">
        <v>10000</v>
      </c>
      <c r="E50" s="92">
        <f t="shared" si="0"/>
        <v>180000</v>
      </c>
      <c r="K50" s="92" t="str">
        <f t="shared" si="1"/>
        <v/>
      </c>
    </row>
    <row r="51" spans="1:12" x14ac:dyDescent="0.15">
      <c r="A51" s="103">
        <v>41269</v>
      </c>
      <c r="B51" t="s">
        <v>77</v>
      </c>
      <c r="C51" t="s">
        <v>722</v>
      </c>
      <c r="D51" s="92">
        <v>10000</v>
      </c>
      <c r="E51" s="92">
        <f t="shared" si="0"/>
        <v>190000</v>
      </c>
      <c r="K51" s="92" t="str">
        <f t="shared" si="1"/>
        <v/>
      </c>
    </row>
    <row r="52" spans="1:12" x14ac:dyDescent="0.15">
      <c r="A52" s="103">
        <v>41269</v>
      </c>
      <c r="B52" t="s">
        <v>77</v>
      </c>
      <c r="C52" t="s">
        <v>723</v>
      </c>
      <c r="D52" s="92">
        <v>10000</v>
      </c>
      <c r="E52" s="92">
        <f t="shared" si="0"/>
        <v>200000</v>
      </c>
      <c r="K52" s="92" t="str">
        <f t="shared" si="1"/>
        <v/>
      </c>
    </row>
    <row r="53" spans="1:12" x14ac:dyDescent="0.15">
      <c r="A53" s="103">
        <v>41269</v>
      </c>
      <c r="B53" t="s">
        <v>77</v>
      </c>
      <c r="C53" t="s">
        <v>724</v>
      </c>
      <c r="D53" s="92">
        <v>10000</v>
      </c>
      <c r="E53" s="92">
        <f t="shared" si="0"/>
        <v>210000</v>
      </c>
      <c r="K53" s="92" t="str">
        <f t="shared" si="1"/>
        <v/>
      </c>
    </row>
    <row r="54" spans="1:12" x14ac:dyDescent="0.15">
      <c r="A54" s="103">
        <v>41269</v>
      </c>
      <c r="B54" t="s">
        <v>77</v>
      </c>
      <c r="C54" t="s">
        <v>725</v>
      </c>
      <c r="D54" s="92">
        <v>10000</v>
      </c>
      <c r="E54" s="92">
        <f t="shared" si="0"/>
        <v>220000</v>
      </c>
      <c r="K54" s="92" t="str">
        <f t="shared" si="1"/>
        <v/>
      </c>
    </row>
    <row r="55" spans="1:12" x14ac:dyDescent="0.15">
      <c r="A55" s="103">
        <v>41269</v>
      </c>
      <c r="B55" t="s">
        <v>77</v>
      </c>
      <c r="C55" t="s">
        <v>726</v>
      </c>
      <c r="D55" s="92">
        <v>10000</v>
      </c>
      <c r="E55" s="92">
        <f t="shared" si="0"/>
        <v>230000</v>
      </c>
      <c r="K55" s="92" t="str">
        <f t="shared" si="1"/>
        <v/>
      </c>
    </row>
    <row r="56" spans="1:12" x14ac:dyDescent="0.15">
      <c r="A56" s="103">
        <v>41269</v>
      </c>
      <c r="B56" t="s">
        <v>77</v>
      </c>
      <c r="C56" t="s">
        <v>489</v>
      </c>
      <c r="D56" s="92">
        <v>10000</v>
      </c>
      <c r="E56" s="92">
        <f t="shared" si="0"/>
        <v>240000</v>
      </c>
      <c r="K56" s="92" t="str">
        <f t="shared" si="1"/>
        <v/>
      </c>
    </row>
    <row r="57" spans="1:12" x14ac:dyDescent="0.15">
      <c r="A57" s="103">
        <v>41270</v>
      </c>
      <c r="B57" t="s">
        <v>142</v>
      </c>
      <c r="C57" t="s">
        <v>727</v>
      </c>
      <c r="D57" s="92">
        <v>10000</v>
      </c>
      <c r="E57" s="92">
        <f t="shared" si="0"/>
        <v>250000</v>
      </c>
      <c r="K57" s="92" t="str">
        <f t="shared" si="1"/>
        <v/>
      </c>
    </row>
    <row r="58" spans="1:12" x14ac:dyDescent="0.15">
      <c r="A58" s="103">
        <v>41271</v>
      </c>
      <c r="B58" t="s">
        <v>446</v>
      </c>
      <c r="C58" t="s">
        <v>728</v>
      </c>
      <c r="D58" s="92">
        <v>10000</v>
      </c>
      <c r="E58" s="92">
        <f t="shared" si="0"/>
        <v>260000</v>
      </c>
      <c r="K58" s="92" t="str">
        <f t="shared" si="1"/>
        <v/>
      </c>
    </row>
    <row r="59" spans="1:12" x14ac:dyDescent="0.15">
      <c r="E59" s="92" t="str">
        <f t="shared" si="0"/>
        <v/>
      </c>
      <c r="K59" s="92" t="str">
        <f t="shared" si="1"/>
        <v/>
      </c>
    </row>
    <row r="60" spans="1:12" x14ac:dyDescent="0.15">
      <c r="E60" s="92" t="str">
        <f t="shared" si="0"/>
        <v/>
      </c>
      <c r="K60" s="92" t="str">
        <f t="shared" si="1"/>
        <v/>
      </c>
    </row>
    <row r="61" spans="1:12" ht="14.25" thickBot="1" x14ac:dyDescent="0.2">
      <c r="A61" s="120"/>
      <c r="B61" s="119"/>
      <c r="C61" s="119"/>
      <c r="D61" s="116"/>
      <c r="E61" s="116" t="str">
        <f t="shared" si="0"/>
        <v/>
      </c>
      <c r="F61" s="119"/>
      <c r="G61" s="120"/>
      <c r="H61" s="119"/>
      <c r="I61" s="119"/>
      <c r="J61" s="116"/>
      <c r="K61" s="116" t="str">
        <f t="shared" si="1"/>
        <v/>
      </c>
      <c r="L61" s="2"/>
    </row>
    <row r="62" spans="1:12" ht="14.25" thickTop="1" x14ac:dyDescent="0.15">
      <c r="A62" s="103" t="s">
        <v>492</v>
      </c>
      <c r="E62" s="92" t="str">
        <f t="shared" si="0"/>
        <v/>
      </c>
      <c r="G62" s="103" t="s">
        <v>1635</v>
      </c>
      <c r="K62" s="92" t="str">
        <f t="shared" si="1"/>
        <v/>
      </c>
      <c r="L62" s="2"/>
    </row>
    <row r="63" spans="1:12" x14ac:dyDescent="0.15">
      <c r="A63" s="103">
        <v>41339</v>
      </c>
      <c r="B63" t="s">
        <v>497</v>
      </c>
      <c r="C63" t="s">
        <v>498</v>
      </c>
      <c r="D63" s="92">
        <v>10000</v>
      </c>
      <c r="E63" s="92">
        <f>IF(D63="","",D63)</f>
        <v>10000</v>
      </c>
      <c r="G63" s="103">
        <v>41290</v>
      </c>
      <c r="H63" t="s">
        <v>77</v>
      </c>
      <c r="I63" t="s">
        <v>787</v>
      </c>
      <c r="J63" s="92">
        <v>10000</v>
      </c>
      <c r="K63" s="92">
        <f>IF(J63="","",J63)</f>
        <v>10000</v>
      </c>
    </row>
    <row r="64" spans="1:12" x14ac:dyDescent="0.15">
      <c r="A64" s="103">
        <v>41344</v>
      </c>
      <c r="B64" t="s">
        <v>142</v>
      </c>
      <c r="C64" t="s">
        <v>793</v>
      </c>
      <c r="D64" s="92">
        <v>10000</v>
      </c>
      <c r="E64" s="92">
        <f t="shared" si="0"/>
        <v>20000</v>
      </c>
      <c r="G64" s="103">
        <v>41291</v>
      </c>
      <c r="H64" t="s">
        <v>77</v>
      </c>
      <c r="I64" t="s">
        <v>788</v>
      </c>
      <c r="J64" s="92">
        <v>10000</v>
      </c>
      <c r="K64" s="92">
        <f t="shared" si="1"/>
        <v>20000</v>
      </c>
    </row>
    <row r="65" spans="1:11" x14ac:dyDescent="0.15">
      <c r="A65" s="103">
        <v>41460</v>
      </c>
      <c r="B65" t="s">
        <v>407</v>
      </c>
      <c r="C65" t="s">
        <v>503</v>
      </c>
      <c r="D65" s="92">
        <v>10000</v>
      </c>
      <c r="E65" s="92">
        <f t="shared" si="0"/>
        <v>30000</v>
      </c>
      <c r="G65" s="103">
        <v>41331</v>
      </c>
      <c r="H65" t="s">
        <v>495</v>
      </c>
      <c r="I65" t="s">
        <v>791</v>
      </c>
      <c r="J65" s="92">
        <v>10000</v>
      </c>
      <c r="K65" s="92">
        <f t="shared" si="1"/>
        <v>30000</v>
      </c>
    </row>
    <row r="66" spans="1:11" x14ac:dyDescent="0.15">
      <c r="A66" s="103">
        <v>41467</v>
      </c>
      <c r="B66" t="s">
        <v>321</v>
      </c>
      <c r="C66" t="s">
        <v>807</v>
      </c>
      <c r="D66" s="92">
        <v>10000</v>
      </c>
      <c r="E66" s="92">
        <f t="shared" si="0"/>
        <v>40000</v>
      </c>
      <c r="G66" s="103">
        <v>41344</v>
      </c>
      <c r="H66" t="s">
        <v>409</v>
      </c>
      <c r="I66" t="s">
        <v>795</v>
      </c>
      <c r="J66" s="92">
        <v>10000</v>
      </c>
      <c r="K66" s="92">
        <f t="shared" si="1"/>
        <v>40000</v>
      </c>
    </row>
    <row r="67" spans="1:11" x14ac:dyDescent="0.15">
      <c r="A67" s="103">
        <v>41480</v>
      </c>
      <c r="B67" t="s">
        <v>142</v>
      </c>
      <c r="C67" t="s">
        <v>810</v>
      </c>
      <c r="D67" s="92">
        <v>10000</v>
      </c>
      <c r="E67" s="92">
        <f t="shared" si="0"/>
        <v>50000</v>
      </c>
      <c r="G67" s="103">
        <v>41344</v>
      </c>
      <c r="H67" t="s">
        <v>409</v>
      </c>
      <c r="I67" t="s">
        <v>796</v>
      </c>
      <c r="J67" s="92">
        <v>10000</v>
      </c>
      <c r="K67" s="92">
        <f t="shared" si="1"/>
        <v>50000</v>
      </c>
    </row>
    <row r="68" spans="1:11" x14ac:dyDescent="0.15">
      <c r="A68" s="103">
        <v>41487</v>
      </c>
      <c r="B68" t="s">
        <v>77</v>
      </c>
      <c r="C68" t="s">
        <v>506</v>
      </c>
      <c r="D68" s="92">
        <v>10000</v>
      </c>
      <c r="E68" s="92">
        <f t="shared" si="0"/>
        <v>60000</v>
      </c>
      <c r="G68" s="103">
        <v>41344</v>
      </c>
      <c r="H68" t="s">
        <v>409</v>
      </c>
      <c r="I68" t="s">
        <v>797</v>
      </c>
      <c r="J68" s="92">
        <v>10000</v>
      </c>
      <c r="K68" s="92">
        <f t="shared" si="1"/>
        <v>60000</v>
      </c>
    </row>
    <row r="69" spans="1:11" x14ac:dyDescent="0.15">
      <c r="A69" s="103">
        <v>41519</v>
      </c>
      <c r="B69" t="s">
        <v>77</v>
      </c>
      <c r="C69" t="s">
        <v>507</v>
      </c>
      <c r="D69" s="92">
        <v>10000</v>
      </c>
      <c r="E69" s="92">
        <f t="shared" si="0"/>
        <v>70000</v>
      </c>
      <c r="G69" s="103">
        <v>41362</v>
      </c>
      <c r="H69" t="s">
        <v>77</v>
      </c>
      <c r="I69" t="s">
        <v>799</v>
      </c>
      <c r="J69" s="92">
        <v>10000</v>
      </c>
      <c r="K69" s="92">
        <f t="shared" si="1"/>
        <v>70000</v>
      </c>
    </row>
    <row r="70" spans="1:11" x14ac:dyDescent="0.15">
      <c r="A70" s="103">
        <v>41536</v>
      </c>
      <c r="B70" t="s">
        <v>94</v>
      </c>
      <c r="C70" t="s">
        <v>814</v>
      </c>
      <c r="D70" s="92">
        <v>10000</v>
      </c>
      <c r="E70" s="92">
        <f t="shared" ref="E70:E128" si="2">IF(D70="","",D70+E69)</f>
        <v>80000</v>
      </c>
      <c r="K70" s="92" t="str">
        <f t="shared" si="1"/>
        <v/>
      </c>
    </row>
    <row r="71" spans="1:11" x14ac:dyDescent="0.15">
      <c r="A71" s="103">
        <v>41604</v>
      </c>
      <c r="B71" t="s">
        <v>321</v>
      </c>
      <c r="C71" t="s">
        <v>510</v>
      </c>
      <c r="D71" s="92">
        <v>10000</v>
      </c>
      <c r="E71" s="92">
        <f t="shared" si="2"/>
        <v>90000</v>
      </c>
      <c r="K71" s="92" t="str">
        <f t="shared" si="1"/>
        <v/>
      </c>
    </row>
    <row r="72" spans="1:11" x14ac:dyDescent="0.15">
      <c r="A72" s="103">
        <v>41632</v>
      </c>
      <c r="B72" t="s">
        <v>77</v>
      </c>
      <c r="C72" t="s">
        <v>825</v>
      </c>
      <c r="D72" s="92">
        <v>10000</v>
      </c>
      <c r="E72" s="92">
        <f t="shared" si="2"/>
        <v>100000</v>
      </c>
      <c r="K72" s="92" t="str">
        <f t="shared" ref="K72:K128" si="3">IF(J72="","",J72+K71)</f>
        <v/>
      </c>
    </row>
    <row r="73" spans="1:11" x14ac:dyDescent="0.15">
      <c r="A73" s="103">
        <v>41632</v>
      </c>
      <c r="B73" t="s">
        <v>77</v>
      </c>
      <c r="C73" t="s">
        <v>826</v>
      </c>
      <c r="D73" s="92">
        <v>10000</v>
      </c>
      <c r="E73" s="92">
        <f t="shared" si="2"/>
        <v>110000</v>
      </c>
      <c r="K73" s="92" t="str">
        <f t="shared" si="3"/>
        <v/>
      </c>
    </row>
    <row r="74" spans="1:11" x14ac:dyDescent="0.15">
      <c r="A74" s="103">
        <v>41632</v>
      </c>
      <c r="B74" t="s">
        <v>77</v>
      </c>
      <c r="C74" t="s">
        <v>827</v>
      </c>
      <c r="D74" s="92">
        <v>10000</v>
      </c>
      <c r="E74" s="92">
        <f t="shared" si="2"/>
        <v>120000</v>
      </c>
      <c r="K74" s="92" t="str">
        <f t="shared" si="3"/>
        <v/>
      </c>
    </row>
    <row r="75" spans="1:11" x14ac:dyDescent="0.15">
      <c r="A75" s="103">
        <v>41632</v>
      </c>
      <c r="B75" t="s">
        <v>77</v>
      </c>
      <c r="C75" t="s">
        <v>828</v>
      </c>
      <c r="D75" s="92">
        <v>10000</v>
      </c>
      <c r="E75" s="92">
        <f t="shared" si="2"/>
        <v>130000</v>
      </c>
      <c r="K75" s="92" t="str">
        <f t="shared" si="3"/>
        <v/>
      </c>
    </row>
    <row r="76" spans="1:11" x14ac:dyDescent="0.15">
      <c r="A76" s="103">
        <v>41632</v>
      </c>
      <c r="B76" t="s">
        <v>77</v>
      </c>
      <c r="C76" t="s">
        <v>829</v>
      </c>
      <c r="D76" s="92">
        <v>10000</v>
      </c>
      <c r="E76" s="92">
        <f t="shared" si="2"/>
        <v>140000</v>
      </c>
      <c r="K76" s="92" t="str">
        <f t="shared" si="3"/>
        <v/>
      </c>
    </row>
    <row r="77" spans="1:11" x14ac:dyDescent="0.15">
      <c r="A77" s="103">
        <v>41632</v>
      </c>
      <c r="B77" t="s">
        <v>77</v>
      </c>
      <c r="C77" t="s">
        <v>830</v>
      </c>
      <c r="D77" s="92">
        <v>10000</v>
      </c>
      <c r="E77" s="92">
        <f t="shared" si="2"/>
        <v>150000</v>
      </c>
      <c r="K77" s="92" t="str">
        <f t="shared" si="3"/>
        <v/>
      </c>
    </row>
    <row r="78" spans="1:11" x14ac:dyDescent="0.15">
      <c r="A78" s="103">
        <v>41632</v>
      </c>
      <c r="B78" t="s">
        <v>77</v>
      </c>
      <c r="C78" t="s">
        <v>831</v>
      </c>
      <c r="D78" s="92">
        <v>10000</v>
      </c>
      <c r="E78" s="92">
        <f t="shared" si="2"/>
        <v>160000</v>
      </c>
      <c r="K78" s="92" t="str">
        <f t="shared" si="3"/>
        <v/>
      </c>
    </row>
    <row r="79" spans="1:11" x14ac:dyDescent="0.15">
      <c r="A79" s="103">
        <v>41633</v>
      </c>
      <c r="B79" t="s">
        <v>142</v>
      </c>
      <c r="C79" t="s">
        <v>835</v>
      </c>
      <c r="D79" s="92">
        <v>10000</v>
      </c>
      <c r="E79" s="92">
        <f t="shared" si="2"/>
        <v>170000</v>
      </c>
      <c r="K79" s="92" t="str">
        <f t="shared" si="3"/>
        <v/>
      </c>
    </row>
    <row r="80" spans="1:11" x14ac:dyDescent="0.15">
      <c r="A80" s="103">
        <v>41634</v>
      </c>
      <c r="B80" t="s">
        <v>142</v>
      </c>
      <c r="C80" t="s">
        <v>836</v>
      </c>
      <c r="D80" s="92">
        <v>10000</v>
      </c>
      <c r="E80" s="92">
        <f t="shared" si="2"/>
        <v>180000</v>
      </c>
      <c r="K80" s="92" t="str">
        <f t="shared" si="3"/>
        <v/>
      </c>
    </row>
    <row r="81" spans="1:11" x14ac:dyDescent="0.15">
      <c r="A81" s="103">
        <v>41634</v>
      </c>
      <c r="B81" t="s">
        <v>446</v>
      </c>
      <c r="C81" t="s">
        <v>837</v>
      </c>
      <c r="D81" s="92">
        <v>10000</v>
      </c>
      <c r="E81" s="92">
        <f t="shared" si="2"/>
        <v>190000</v>
      </c>
      <c r="K81" s="92" t="str">
        <f t="shared" si="3"/>
        <v/>
      </c>
    </row>
    <row r="82" spans="1:11" x14ac:dyDescent="0.15">
      <c r="A82" s="103">
        <v>42000</v>
      </c>
      <c r="B82" t="s">
        <v>495</v>
      </c>
      <c r="C82" t="s">
        <v>838</v>
      </c>
      <c r="D82" s="92">
        <v>10000</v>
      </c>
      <c r="E82" s="92">
        <f t="shared" si="2"/>
        <v>200000</v>
      </c>
      <c r="K82" s="92" t="str">
        <f t="shared" si="3"/>
        <v/>
      </c>
    </row>
    <row r="83" spans="1:11" x14ac:dyDescent="0.15">
      <c r="E83" s="92" t="str">
        <f t="shared" si="2"/>
        <v/>
      </c>
      <c r="K83" s="92" t="str">
        <f t="shared" si="3"/>
        <v/>
      </c>
    </row>
    <row r="84" spans="1:11" x14ac:dyDescent="0.15">
      <c r="E84" s="92" t="str">
        <f t="shared" si="2"/>
        <v/>
      </c>
      <c r="K84" s="92" t="str">
        <f t="shared" si="3"/>
        <v/>
      </c>
    </row>
    <row r="85" spans="1:11" ht="14.25" thickBot="1" x14ac:dyDescent="0.2">
      <c r="A85" s="120"/>
      <c r="B85" s="119"/>
      <c r="C85" s="119"/>
      <c r="D85" s="116"/>
      <c r="E85" s="116" t="str">
        <f t="shared" si="2"/>
        <v/>
      </c>
      <c r="F85" s="119"/>
      <c r="G85" s="120"/>
      <c r="H85" s="119"/>
      <c r="I85" s="119"/>
      <c r="J85" s="116"/>
      <c r="K85" s="116" t="str">
        <f t="shared" si="3"/>
        <v/>
      </c>
    </row>
    <row r="86" spans="1:11" ht="14.25" thickTop="1" x14ac:dyDescent="0.15">
      <c r="A86" s="103" t="s">
        <v>522</v>
      </c>
      <c r="E86" s="92" t="str">
        <f t="shared" si="2"/>
        <v/>
      </c>
      <c r="G86" s="103" t="s">
        <v>1634</v>
      </c>
      <c r="K86" s="92" t="str">
        <f t="shared" si="3"/>
        <v/>
      </c>
    </row>
    <row r="87" spans="1:11" x14ac:dyDescent="0.15">
      <c r="A87" s="103">
        <v>41691</v>
      </c>
      <c r="B87" t="s">
        <v>77</v>
      </c>
      <c r="C87" t="s">
        <v>843</v>
      </c>
      <c r="D87" s="92">
        <v>10000</v>
      </c>
      <c r="E87" s="92">
        <f>IF(D87="","",D87)</f>
        <v>10000</v>
      </c>
      <c r="G87" s="103">
        <v>41687</v>
      </c>
      <c r="H87" t="s">
        <v>419</v>
      </c>
      <c r="I87" t="s">
        <v>842</v>
      </c>
      <c r="J87" s="92">
        <v>10000</v>
      </c>
      <c r="K87" s="92">
        <f>IF(J87="","",J87)</f>
        <v>10000</v>
      </c>
    </row>
    <row r="88" spans="1:11" x14ac:dyDescent="0.15">
      <c r="A88" s="103">
        <v>41723</v>
      </c>
      <c r="B88" t="s">
        <v>77</v>
      </c>
      <c r="C88" t="s">
        <v>524</v>
      </c>
      <c r="D88" s="92">
        <v>10000</v>
      </c>
      <c r="E88" s="92">
        <f t="shared" si="2"/>
        <v>20000</v>
      </c>
      <c r="G88" s="103">
        <v>41726</v>
      </c>
      <c r="H88" t="s">
        <v>409</v>
      </c>
      <c r="I88" t="s">
        <v>846</v>
      </c>
      <c r="J88" s="92">
        <v>10000</v>
      </c>
      <c r="K88" s="92">
        <f t="shared" si="3"/>
        <v>20000</v>
      </c>
    </row>
    <row r="89" spans="1:11" x14ac:dyDescent="0.15">
      <c r="A89" s="103">
        <v>41726</v>
      </c>
      <c r="B89" t="s">
        <v>497</v>
      </c>
      <c r="C89" t="s">
        <v>844</v>
      </c>
      <c r="D89" s="92">
        <v>10000</v>
      </c>
      <c r="E89" s="92">
        <f t="shared" si="2"/>
        <v>30000</v>
      </c>
      <c r="G89" s="103">
        <v>41726</v>
      </c>
      <c r="H89" t="s">
        <v>409</v>
      </c>
      <c r="I89" t="s">
        <v>847</v>
      </c>
      <c r="J89" s="92">
        <v>10000</v>
      </c>
      <c r="K89" s="92">
        <f t="shared" si="3"/>
        <v>30000</v>
      </c>
    </row>
    <row r="90" spans="1:11" x14ac:dyDescent="0.15">
      <c r="A90" s="103">
        <v>41726</v>
      </c>
      <c r="B90" t="s">
        <v>142</v>
      </c>
      <c r="C90" t="s">
        <v>845</v>
      </c>
      <c r="D90" s="92">
        <v>10000</v>
      </c>
      <c r="E90" s="92">
        <f t="shared" si="2"/>
        <v>40000</v>
      </c>
      <c r="G90" s="103">
        <v>41726</v>
      </c>
      <c r="H90" t="s">
        <v>529</v>
      </c>
      <c r="I90" t="s">
        <v>848</v>
      </c>
      <c r="J90" s="92">
        <v>10000</v>
      </c>
      <c r="K90" s="92">
        <f t="shared" si="3"/>
        <v>40000</v>
      </c>
    </row>
    <row r="91" spans="1:11" x14ac:dyDescent="0.15">
      <c r="A91" s="103">
        <v>41771</v>
      </c>
      <c r="B91" t="s">
        <v>142</v>
      </c>
      <c r="C91" t="s">
        <v>534</v>
      </c>
      <c r="D91" s="92">
        <v>10000</v>
      </c>
      <c r="E91" s="92">
        <f t="shared" si="2"/>
        <v>50000</v>
      </c>
      <c r="G91" s="103">
        <v>41726</v>
      </c>
      <c r="H91" t="s">
        <v>529</v>
      </c>
      <c r="I91" t="s">
        <v>849</v>
      </c>
      <c r="J91" s="92">
        <v>10000</v>
      </c>
      <c r="K91" s="92">
        <f t="shared" si="3"/>
        <v>50000</v>
      </c>
    </row>
    <row r="92" spans="1:11" x14ac:dyDescent="0.15">
      <c r="A92" s="103">
        <v>41785</v>
      </c>
      <c r="B92" t="s">
        <v>407</v>
      </c>
      <c r="C92" t="s">
        <v>855</v>
      </c>
      <c r="D92" s="92">
        <v>10000</v>
      </c>
      <c r="E92" s="92">
        <f t="shared" si="2"/>
        <v>60000</v>
      </c>
      <c r="G92" s="103">
        <v>41726</v>
      </c>
      <c r="H92" t="s">
        <v>529</v>
      </c>
      <c r="I92" t="s">
        <v>850</v>
      </c>
      <c r="J92" s="92">
        <v>10000</v>
      </c>
      <c r="K92" s="92">
        <f t="shared" si="3"/>
        <v>60000</v>
      </c>
    </row>
    <row r="93" spans="1:11" x14ac:dyDescent="0.15">
      <c r="A93" s="103">
        <v>41789</v>
      </c>
      <c r="B93" t="s">
        <v>409</v>
      </c>
      <c r="C93" t="s">
        <v>860</v>
      </c>
      <c r="D93" s="92">
        <v>10000</v>
      </c>
      <c r="E93" s="92">
        <f t="shared" si="2"/>
        <v>70000</v>
      </c>
      <c r="G93" s="103">
        <v>41729</v>
      </c>
      <c r="H93" t="s">
        <v>419</v>
      </c>
      <c r="I93" t="s">
        <v>851</v>
      </c>
      <c r="J93" s="92">
        <v>10000</v>
      </c>
      <c r="K93" s="92">
        <f t="shared" si="3"/>
        <v>70000</v>
      </c>
    </row>
    <row r="94" spans="1:11" x14ac:dyDescent="0.15">
      <c r="A94" s="103">
        <v>41792</v>
      </c>
      <c r="B94" t="s">
        <v>321</v>
      </c>
      <c r="C94" t="s">
        <v>861</v>
      </c>
      <c r="D94" s="92">
        <v>10000</v>
      </c>
      <c r="E94" s="92">
        <f t="shared" si="2"/>
        <v>80000</v>
      </c>
      <c r="K94" s="92" t="str">
        <f t="shared" si="3"/>
        <v/>
      </c>
    </row>
    <row r="95" spans="1:11" x14ac:dyDescent="0.15">
      <c r="A95" s="103">
        <v>41850</v>
      </c>
      <c r="B95" t="s">
        <v>495</v>
      </c>
      <c r="C95" t="s">
        <v>864</v>
      </c>
      <c r="D95" s="92">
        <v>10000</v>
      </c>
      <c r="E95" s="92">
        <f t="shared" si="2"/>
        <v>90000</v>
      </c>
      <c r="K95" s="92" t="str">
        <f t="shared" si="3"/>
        <v/>
      </c>
    </row>
    <row r="96" spans="1:11" x14ac:dyDescent="0.15">
      <c r="A96" s="103">
        <v>41891</v>
      </c>
      <c r="B96" t="s">
        <v>77</v>
      </c>
      <c r="C96" t="s">
        <v>865</v>
      </c>
      <c r="D96" s="92">
        <v>10000</v>
      </c>
      <c r="E96" s="92">
        <f t="shared" si="2"/>
        <v>100000</v>
      </c>
      <c r="K96" s="92" t="str">
        <f t="shared" si="3"/>
        <v/>
      </c>
    </row>
    <row r="97" spans="1:11" x14ac:dyDescent="0.15">
      <c r="A97" s="103">
        <v>41907</v>
      </c>
      <c r="B97" t="s">
        <v>94</v>
      </c>
      <c r="C97" t="s">
        <v>866</v>
      </c>
      <c r="D97" s="92">
        <v>10000</v>
      </c>
      <c r="E97" s="92">
        <f t="shared" si="2"/>
        <v>110000</v>
      </c>
      <c r="K97" s="92" t="str">
        <f t="shared" si="3"/>
        <v/>
      </c>
    </row>
    <row r="98" spans="1:11" x14ac:dyDescent="0.15">
      <c r="A98" s="103">
        <v>41907</v>
      </c>
      <c r="B98" t="s">
        <v>77</v>
      </c>
      <c r="C98" t="s">
        <v>867</v>
      </c>
      <c r="D98" s="92">
        <v>10000</v>
      </c>
      <c r="E98" s="92">
        <f t="shared" si="2"/>
        <v>120000</v>
      </c>
      <c r="K98" s="92" t="str">
        <f t="shared" si="3"/>
        <v/>
      </c>
    </row>
    <row r="99" spans="1:11" x14ac:dyDescent="0.15">
      <c r="A99" s="103">
        <v>41927</v>
      </c>
      <c r="B99" t="s">
        <v>147</v>
      </c>
      <c r="C99" t="s">
        <v>868</v>
      </c>
      <c r="D99" s="92">
        <v>10000</v>
      </c>
      <c r="E99" s="92">
        <f t="shared" si="2"/>
        <v>130000</v>
      </c>
      <c r="K99" s="92" t="str">
        <f t="shared" si="3"/>
        <v/>
      </c>
    </row>
    <row r="100" spans="1:11" x14ac:dyDescent="0.15">
      <c r="A100" s="103">
        <v>41956</v>
      </c>
      <c r="B100" t="s">
        <v>142</v>
      </c>
      <c r="C100" t="s">
        <v>871</v>
      </c>
      <c r="D100" s="92">
        <v>10000</v>
      </c>
      <c r="E100" s="92">
        <f t="shared" si="2"/>
        <v>140000</v>
      </c>
      <c r="K100" s="92" t="str">
        <f t="shared" si="3"/>
        <v/>
      </c>
    </row>
    <row r="101" spans="1:11" x14ac:dyDescent="0.15">
      <c r="A101" s="103">
        <v>41960</v>
      </c>
      <c r="B101" t="s">
        <v>446</v>
      </c>
      <c r="C101" t="s">
        <v>872</v>
      </c>
      <c r="D101" s="92">
        <v>10000</v>
      </c>
      <c r="E101" s="92">
        <f t="shared" si="2"/>
        <v>150000</v>
      </c>
      <c r="K101" s="92" t="str">
        <f t="shared" si="3"/>
        <v/>
      </c>
    </row>
    <row r="102" spans="1:11" x14ac:dyDescent="0.15">
      <c r="A102" s="103">
        <v>41961</v>
      </c>
      <c r="B102" t="s">
        <v>142</v>
      </c>
      <c r="C102" t="s">
        <v>873</v>
      </c>
      <c r="D102" s="92">
        <v>10000</v>
      </c>
      <c r="E102" s="92">
        <f t="shared" si="2"/>
        <v>160000</v>
      </c>
      <c r="K102" s="92" t="str">
        <f t="shared" si="3"/>
        <v/>
      </c>
    </row>
    <row r="103" spans="1:11" x14ac:dyDescent="0.15">
      <c r="A103" s="103">
        <v>41999</v>
      </c>
      <c r="B103" t="s">
        <v>77</v>
      </c>
      <c r="C103" t="s">
        <v>875</v>
      </c>
      <c r="D103" s="92">
        <v>10000</v>
      </c>
      <c r="E103" s="92">
        <f t="shared" si="2"/>
        <v>170000</v>
      </c>
      <c r="K103" s="92" t="str">
        <f t="shared" si="3"/>
        <v/>
      </c>
    </row>
    <row r="104" spans="1:11" x14ac:dyDescent="0.15">
      <c r="A104" s="103">
        <v>41999</v>
      </c>
      <c r="B104" t="s">
        <v>77</v>
      </c>
      <c r="C104" t="s">
        <v>876</v>
      </c>
      <c r="D104" s="92">
        <v>10000</v>
      </c>
      <c r="E104" s="92">
        <f t="shared" si="2"/>
        <v>180000</v>
      </c>
      <c r="K104" s="92" t="str">
        <f t="shared" si="3"/>
        <v/>
      </c>
    </row>
    <row r="105" spans="1:11" x14ac:dyDescent="0.15">
      <c r="A105" s="103">
        <v>41999</v>
      </c>
      <c r="B105" t="s">
        <v>77</v>
      </c>
      <c r="C105" t="s">
        <v>877</v>
      </c>
      <c r="D105" s="92">
        <v>10000</v>
      </c>
      <c r="E105" s="92">
        <f t="shared" si="2"/>
        <v>190000</v>
      </c>
      <c r="K105" s="92" t="str">
        <f t="shared" si="3"/>
        <v/>
      </c>
    </row>
    <row r="106" spans="1:11" x14ac:dyDescent="0.15">
      <c r="A106" s="103">
        <v>41999</v>
      </c>
      <c r="B106" t="s">
        <v>77</v>
      </c>
      <c r="C106" t="s">
        <v>878</v>
      </c>
      <c r="D106" s="92">
        <v>10000</v>
      </c>
      <c r="E106" s="92">
        <f t="shared" si="2"/>
        <v>200000</v>
      </c>
      <c r="K106" s="92" t="str">
        <f t="shared" si="3"/>
        <v/>
      </c>
    </row>
    <row r="107" spans="1:11" x14ac:dyDescent="0.15">
      <c r="A107" s="103">
        <v>41999</v>
      </c>
      <c r="B107" t="s">
        <v>77</v>
      </c>
      <c r="C107" t="s">
        <v>879</v>
      </c>
      <c r="D107" s="92">
        <v>10000</v>
      </c>
      <c r="E107" s="92">
        <f t="shared" si="2"/>
        <v>210000</v>
      </c>
      <c r="K107" s="92" t="str">
        <f t="shared" si="3"/>
        <v/>
      </c>
    </row>
    <row r="108" spans="1:11" x14ac:dyDescent="0.15">
      <c r="A108" s="103">
        <v>41999</v>
      </c>
      <c r="B108" t="s">
        <v>77</v>
      </c>
      <c r="C108" t="s">
        <v>880</v>
      </c>
      <c r="D108" s="92">
        <v>10000</v>
      </c>
      <c r="E108" s="92">
        <f t="shared" si="2"/>
        <v>220000</v>
      </c>
      <c r="K108" s="92" t="str">
        <f t="shared" si="3"/>
        <v/>
      </c>
    </row>
    <row r="109" spans="1:11" x14ac:dyDescent="0.15">
      <c r="A109" s="103">
        <v>41999</v>
      </c>
      <c r="B109" t="s">
        <v>77</v>
      </c>
      <c r="C109" t="s">
        <v>415</v>
      </c>
      <c r="D109" s="92">
        <v>10000</v>
      </c>
      <c r="E109" s="92">
        <f t="shared" si="2"/>
        <v>230000</v>
      </c>
      <c r="K109" s="92" t="str">
        <f t="shared" si="3"/>
        <v/>
      </c>
    </row>
    <row r="110" spans="1:11" x14ac:dyDescent="0.15">
      <c r="A110" s="103">
        <v>41997</v>
      </c>
      <c r="B110" t="s">
        <v>416</v>
      </c>
      <c r="C110" t="s">
        <v>417</v>
      </c>
      <c r="D110" s="92">
        <v>10000</v>
      </c>
      <c r="E110" s="92">
        <f t="shared" si="2"/>
        <v>240000</v>
      </c>
      <c r="K110" s="92" t="str">
        <f t="shared" si="3"/>
        <v/>
      </c>
    </row>
    <row r="111" spans="1:11" ht="14.25" thickBot="1" x14ac:dyDescent="0.2">
      <c r="A111" s="120"/>
      <c r="B111" s="119"/>
      <c r="C111" s="119"/>
      <c r="D111" s="116"/>
      <c r="E111" s="116" t="str">
        <f>IF(D111="","",D111+E110)</f>
        <v/>
      </c>
      <c r="F111" s="119"/>
      <c r="G111" s="120"/>
      <c r="H111" s="119"/>
      <c r="I111" s="119"/>
      <c r="J111" s="116"/>
      <c r="K111" s="116" t="str">
        <f>IF(J111="","",J111+K110)</f>
        <v/>
      </c>
    </row>
    <row r="112" spans="1:11" ht="14.25" thickTop="1" x14ac:dyDescent="0.15">
      <c r="A112" s="103" t="s">
        <v>546</v>
      </c>
      <c r="E112" s="92" t="str">
        <f>IF(D112="","",D112+E111)</f>
        <v/>
      </c>
      <c r="G112" s="103" t="s">
        <v>1633</v>
      </c>
      <c r="K112" s="92" t="str">
        <f>IF(J112="","",J112+K111)</f>
        <v/>
      </c>
    </row>
    <row r="113" spans="1:11" x14ac:dyDescent="0.15">
      <c r="A113" s="103">
        <v>42051</v>
      </c>
      <c r="B113" t="s">
        <v>142</v>
      </c>
      <c r="C113" t="s">
        <v>881</v>
      </c>
      <c r="D113" s="92">
        <v>10000</v>
      </c>
      <c r="E113" s="92">
        <f>IF(D113="","",D113)</f>
        <v>10000</v>
      </c>
      <c r="G113" s="103">
        <v>42037</v>
      </c>
      <c r="H113" t="s">
        <v>416</v>
      </c>
      <c r="I113" t="s">
        <v>353</v>
      </c>
      <c r="J113" s="92">
        <v>10000</v>
      </c>
      <c r="K113" s="92">
        <f>IF(J113="","",J113)</f>
        <v>10000</v>
      </c>
    </row>
    <row r="114" spans="1:11" x14ac:dyDescent="0.15">
      <c r="A114" s="103">
        <v>42135</v>
      </c>
      <c r="B114" t="s">
        <v>142</v>
      </c>
      <c r="C114" t="s">
        <v>890</v>
      </c>
      <c r="D114" s="92">
        <v>10000</v>
      </c>
      <c r="E114" s="92">
        <f t="shared" si="2"/>
        <v>20000</v>
      </c>
      <c r="G114" s="103">
        <v>42044</v>
      </c>
      <c r="H114" t="s">
        <v>321</v>
      </c>
      <c r="I114" t="s">
        <v>355</v>
      </c>
      <c r="J114" s="92">
        <v>10000</v>
      </c>
      <c r="K114" s="92">
        <f t="shared" si="3"/>
        <v>20000</v>
      </c>
    </row>
    <row r="115" spans="1:11" x14ac:dyDescent="0.15">
      <c r="A115" s="103">
        <v>42177</v>
      </c>
      <c r="B115" t="s">
        <v>321</v>
      </c>
      <c r="C115" t="s">
        <v>893</v>
      </c>
      <c r="D115" s="92">
        <v>10000</v>
      </c>
      <c r="E115" s="92">
        <f t="shared" si="2"/>
        <v>30000</v>
      </c>
      <c r="G115" s="103">
        <v>42065</v>
      </c>
      <c r="H115" t="s">
        <v>419</v>
      </c>
      <c r="I115" t="s">
        <v>882</v>
      </c>
      <c r="J115" s="92">
        <v>10000</v>
      </c>
      <c r="K115" s="92">
        <f t="shared" si="3"/>
        <v>30000</v>
      </c>
    </row>
    <row r="116" spans="1:11" x14ac:dyDescent="0.15">
      <c r="A116" s="103">
        <v>42178</v>
      </c>
      <c r="B116" t="s">
        <v>407</v>
      </c>
      <c r="C116" t="s">
        <v>891</v>
      </c>
      <c r="D116" s="92">
        <v>10000</v>
      </c>
      <c r="E116" s="92">
        <f t="shared" si="2"/>
        <v>40000</v>
      </c>
      <c r="G116" s="103">
        <v>42089</v>
      </c>
      <c r="H116" t="s">
        <v>142</v>
      </c>
      <c r="I116" t="s">
        <v>884</v>
      </c>
      <c r="J116" s="92">
        <v>10000</v>
      </c>
      <c r="K116" s="92">
        <f t="shared" si="3"/>
        <v>40000</v>
      </c>
    </row>
    <row r="117" spans="1:11" x14ac:dyDescent="0.15">
      <c r="A117" s="103">
        <v>42241</v>
      </c>
      <c r="B117" t="s">
        <v>77</v>
      </c>
      <c r="C117" t="s">
        <v>1500</v>
      </c>
      <c r="D117" s="92">
        <v>10000</v>
      </c>
      <c r="E117" s="92">
        <f t="shared" si="2"/>
        <v>50000</v>
      </c>
      <c r="G117" s="103">
        <v>42089</v>
      </c>
      <c r="H117" t="s">
        <v>409</v>
      </c>
      <c r="I117" t="s">
        <v>894</v>
      </c>
      <c r="J117" s="92">
        <v>10000</v>
      </c>
      <c r="K117" s="92">
        <f t="shared" si="3"/>
        <v>50000</v>
      </c>
    </row>
    <row r="118" spans="1:11" x14ac:dyDescent="0.15">
      <c r="A118" s="103">
        <v>42254</v>
      </c>
      <c r="B118" t="s">
        <v>94</v>
      </c>
      <c r="C118" t="s">
        <v>1513</v>
      </c>
      <c r="D118" s="92">
        <v>10000</v>
      </c>
      <c r="E118" s="92">
        <f t="shared" si="2"/>
        <v>60000</v>
      </c>
      <c r="K118" s="92" t="str">
        <f t="shared" si="3"/>
        <v/>
      </c>
    </row>
    <row r="119" spans="1:11" x14ac:dyDescent="0.15">
      <c r="A119" s="103">
        <v>42282</v>
      </c>
      <c r="B119" t="s">
        <v>409</v>
      </c>
      <c r="C119" t="s">
        <v>1517</v>
      </c>
      <c r="D119" s="92">
        <v>10000</v>
      </c>
      <c r="E119" s="92">
        <f t="shared" si="2"/>
        <v>70000</v>
      </c>
      <c r="K119" s="92" t="str">
        <f t="shared" si="3"/>
        <v/>
      </c>
    </row>
    <row r="120" spans="1:11" x14ac:dyDescent="0.15">
      <c r="A120" s="103">
        <v>42299</v>
      </c>
      <c r="B120" t="s">
        <v>1529</v>
      </c>
      <c r="C120" t="s">
        <v>1530</v>
      </c>
      <c r="D120" s="92">
        <v>10000</v>
      </c>
      <c r="E120" s="92">
        <f t="shared" si="2"/>
        <v>80000</v>
      </c>
      <c r="K120" s="92" t="str">
        <f t="shared" si="3"/>
        <v/>
      </c>
    </row>
    <row r="121" spans="1:11" x14ac:dyDescent="0.15">
      <c r="A121" s="103">
        <v>42300</v>
      </c>
      <c r="B121" t="s">
        <v>94</v>
      </c>
      <c r="C121" t="s">
        <v>1531</v>
      </c>
      <c r="D121" s="92">
        <v>10000</v>
      </c>
      <c r="E121" s="92">
        <f t="shared" si="2"/>
        <v>90000</v>
      </c>
      <c r="K121" s="92" t="str">
        <f t="shared" si="3"/>
        <v/>
      </c>
    </row>
    <row r="122" spans="1:11" x14ac:dyDescent="0.15">
      <c r="A122" s="103">
        <v>42314</v>
      </c>
      <c r="B122" t="s">
        <v>446</v>
      </c>
      <c r="C122" t="s">
        <v>1535</v>
      </c>
      <c r="D122" s="92">
        <v>10000</v>
      </c>
      <c r="E122" s="92">
        <f t="shared" si="2"/>
        <v>100000</v>
      </c>
      <c r="K122" s="92" t="str">
        <f t="shared" si="3"/>
        <v/>
      </c>
    </row>
    <row r="123" spans="1:11" x14ac:dyDescent="0.15">
      <c r="A123" s="103">
        <v>42332</v>
      </c>
      <c r="B123" t="s">
        <v>1554</v>
      </c>
      <c r="C123" t="s">
        <v>1553</v>
      </c>
      <c r="D123" s="92">
        <v>10000</v>
      </c>
      <c r="E123" s="92">
        <f t="shared" si="2"/>
        <v>110000</v>
      </c>
      <c r="K123" s="92" t="str">
        <f t="shared" si="3"/>
        <v/>
      </c>
    </row>
    <row r="124" spans="1:11" x14ac:dyDescent="0.15">
      <c r="A124" s="103">
        <v>42335</v>
      </c>
      <c r="B124" t="s">
        <v>1558</v>
      </c>
      <c r="C124" t="s">
        <v>1546</v>
      </c>
      <c r="D124" s="92">
        <v>10000</v>
      </c>
      <c r="E124" s="92">
        <f t="shared" si="2"/>
        <v>120000</v>
      </c>
      <c r="K124" s="92" t="str">
        <f t="shared" si="3"/>
        <v/>
      </c>
    </row>
    <row r="125" spans="1:11" x14ac:dyDescent="0.15">
      <c r="A125" s="103">
        <v>42355</v>
      </c>
      <c r="B125" t="s">
        <v>321</v>
      </c>
      <c r="C125" t="s">
        <v>1559</v>
      </c>
      <c r="D125" s="92">
        <v>10000</v>
      </c>
      <c r="E125" s="92">
        <f t="shared" si="2"/>
        <v>130000</v>
      </c>
      <c r="K125" s="92" t="str">
        <f t="shared" si="3"/>
        <v/>
      </c>
    </row>
    <row r="126" spans="1:11" x14ac:dyDescent="0.15">
      <c r="A126" s="103">
        <v>42368</v>
      </c>
      <c r="B126" t="s">
        <v>409</v>
      </c>
      <c r="C126" t="s">
        <v>1615</v>
      </c>
      <c r="D126" s="92">
        <v>10000</v>
      </c>
      <c r="E126" s="92">
        <f t="shared" si="2"/>
        <v>140000</v>
      </c>
      <c r="K126" s="92" t="str">
        <f t="shared" si="3"/>
        <v/>
      </c>
    </row>
    <row r="127" spans="1:11" x14ac:dyDescent="0.15">
      <c r="A127" s="103">
        <v>42368</v>
      </c>
      <c r="B127" t="s">
        <v>142</v>
      </c>
      <c r="C127" t="s">
        <v>1619</v>
      </c>
      <c r="D127" s="92">
        <v>10000</v>
      </c>
      <c r="E127" s="92">
        <f t="shared" si="2"/>
        <v>150000</v>
      </c>
      <c r="K127" s="92" t="str">
        <f t="shared" si="3"/>
        <v/>
      </c>
    </row>
    <row r="128" spans="1:11" x14ac:dyDescent="0.15">
      <c r="E128" s="92" t="str">
        <f t="shared" si="2"/>
        <v/>
      </c>
      <c r="K128" s="92" t="str">
        <f t="shared" si="3"/>
        <v/>
      </c>
    </row>
    <row r="129" spans="1:11" ht="14.25" thickBot="1" x14ac:dyDescent="0.2">
      <c r="A129" s="120"/>
      <c r="B129" s="119"/>
      <c r="C129" s="119"/>
      <c r="D129" s="116"/>
      <c r="E129" s="116" t="str">
        <f>IF(D129="","",D129+E128)</f>
        <v/>
      </c>
      <c r="F129" s="119"/>
      <c r="G129" s="120"/>
      <c r="H129" s="119"/>
      <c r="I129" s="119"/>
      <c r="J129" s="116"/>
      <c r="K129" s="116" t="str">
        <f>IF(J129="","",J129+K128)</f>
        <v/>
      </c>
    </row>
    <row r="130" spans="1:11" ht="14.25" thickTop="1" x14ac:dyDescent="0.15">
      <c r="A130" s="103" t="s">
        <v>1630</v>
      </c>
      <c r="E130" s="92" t="str">
        <f>IF(D130="","",D130+E129)</f>
        <v/>
      </c>
      <c r="G130" s="103" t="s">
        <v>1637</v>
      </c>
      <c r="K130" s="92" t="str">
        <f>IF(J130="","",J130+K129)</f>
        <v/>
      </c>
    </row>
    <row r="131" spans="1:11" x14ac:dyDescent="0.15">
      <c r="A131" s="103">
        <v>42419</v>
      </c>
      <c r="B131" t="s">
        <v>497</v>
      </c>
      <c r="C131" t="s">
        <v>1665</v>
      </c>
      <c r="D131" s="92">
        <v>10000</v>
      </c>
      <c r="E131" s="92">
        <f>IF(D131="","",D131)</f>
        <v>10000</v>
      </c>
      <c r="G131" s="103">
        <v>42390</v>
      </c>
      <c r="H131" t="s">
        <v>142</v>
      </c>
      <c r="I131" t="s">
        <v>1662</v>
      </c>
      <c r="J131" s="92">
        <v>10000</v>
      </c>
      <c r="K131" s="92">
        <f>IF(J131="","",J131)</f>
        <v>10000</v>
      </c>
    </row>
    <row r="132" spans="1:11" x14ac:dyDescent="0.15">
      <c r="A132" s="103">
        <v>42485</v>
      </c>
      <c r="B132" t="s">
        <v>142</v>
      </c>
      <c r="C132" t="s">
        <v>1716</v>
      </c>
      <c r="D132" s="92">
        <v>10000</v>
      </c>
      <c r="E132" s="92">
        <f t="shared" ref="E132:E139" si="4">IF(D132="","",D132+E131)</f>
        <v>20000</v>
      </c>
      <c r="G132" s="103">
        <v>42520</v>
      </c>
      <c r="H132" t="s">
        <v>142</v>
      </c>
      <c r="I132" t="s">
        <v>1706</v>
      </c>
      <c r="J132" s="92">
        <v>10000</v>
      </c>
      <c r="K132" s="92">
        <f t="shared" ref="K132:K143" si="5">IF(J132="","",J132+K131)</f>
        <v>20000</v>
      </c>
    </row>
    <row r="133" spans="1:11" x14ac:dyDescent="0.15">
      <c r="A133" s="103">
        <v>42516</v>
      </c>
      <c r="B133" t="s">
        <v>407</v>
      </c>
      <c r="C133" t="s">
        <v>1724</v>
      </c>
      <c r="D133" s="92">
        <v>10000</v>
      </c>
      <c r="E133" s="92">
        <f t="shared" si="4"/>
        <v>30000</v>
      </c>
      <c r="G133" s="103">
        <v>42730</v>
      </c>
      <c r="H133" t="s">
        <v>77</v>
      </c>
      <c r="I133" t="s">
        <v>1838</v>
      </c>
      <c r="J133" s="92">
        <v>10000</v>
      </c>
      <c r="K133" s="92">
        <f t="shared" si="5"/>
        <v>30000</v>
      </c>
    </row>
    <row r="134" spans="1:11" x14ac:dyDescent="0.15">
      <c r="A134" s="103">
        <v>42516</v>
      </c>
      <c r="B134" t="s">
        <v>409</v>
      </c>
      <c r="C134" t="s">
        <v>1728</v>
      </c>
      <c r="D134" s="92">
        <v>10000</v>
      </c>
      <c r="E134" s="92">
        <f t="shared" si="4"/>
        <v>40000</v>
      </c>
      <c r="G134" s="103">
        <v>42730</v>
      </c>
      <c r="H134" t="s">
        <v>77</v>
      </c>
      <c r="I134" t="s">
        <v>1840</v>
      </c>
      <c r="J134" s="92">
        <v>10000</v>
      </c>
      <c r="K134" s="92">
        <f t="shared" si="5"/>
        <v>40000</v>
      </c>
    </row>
    <row r="135" spans="1:11" x14ac:dyDescent="0.15">
      <c r="A135" s="103">
        <v>42520</v>
      </c>
      <c r="B135" t="s">
        <v>419</v>
      </c>
      <c r="C135" t="s">
        <v>1546</v>
      </c>
      <c r="D135" s="92">
        <v>10000</v>
      </c>
      <c r="E135" s="92">
        <f t="shared" si="4"/>
        <v>50000</v>
      </c>
      <c r="G135" s="103">
        <v>42730</v>
      </c>
      <c r="H135" t="s">
        <v>77</v>
      </c>
      <c r="I135" t="s">
        <v>1842</v>
      </c>
      <c r="J135" s="92">
        <v>10000</v>
      </c>
      <c r="K135" s="92">
        <f t="shared" si="5"/>
        <v>50000</v>
      </c>
    </row>
    <row r="136" spans="1:11" x14ac:dyDescent="0.15">
      <c r="A136" s="103">
        <v>42542</v>
      </c>
      <c r="B136" t="s">
        <v>142</v>
      </c>
      <c r="C136" t="s">
        <v>1743</v>
      </c>
      <c r="D136" s="92">
        <v>10000</v>
      </c>
      <c r="E136" s="92">
        <f t="shared" si="4"/>
        <v>60000</v>
      </c>
      <c r="G136" s="103">
        <v>42730</v>
      </c>
      <c r="H136" t="s">
        <v>77</v>
      </c>
      <c r="I136" t="s">
        <v>1844</v>
      </c>
      <c r="J136" s="92">
        <v>10000</v>
      </c>
      <c r="K136" s="92">
        <f t="shared" si="5"/>
        <v>60000</v>
      </c>
    </row>
    <row r="137" spans="1:11" x14ac:dyDescent="0.15">
      <c r="A137" s="103">
        <v>42557</v>
      </c>
      <c r="B137" t="s">
        <v>321</v>
      </c>
      <c r="C137" t="s">
        <v>1746</v>
      </c>
      <c r="D137" s="92">
        <v>10000</v>
      </c>
      <c r="E137" s="92">
        <f t="shared" si="4"/>
        <v>70000</v>
      </c>
      <c r="G137" s="103">
        <v>42730</v>
      </c>
      <c r="H137" t="s">
        <v>77</v>
      </c>
      <c r="I137" t="s">
        <v>1846</v>
      </c>
      <c r="J137" s="92">
        <v>10000</v>
      </c>
      <c r="K137" s="92">
        <f t="shared" si="5"/>
        <v>70000</v>
      </c>
    </row>
    <row r="138" spans="1:11" x14ac:dyDescent="0.15">
      <c r="A138" s="103">
        <v>42598</v>
      </c>
      <c r="B138" t="s">
        <v>142</v>
      </c>
      <c r="C138" t="s">
        <v>1755</v>
      </c>
      <c r="D138" s="92">
        <v>10000</v>
      </c>
      <c r="E138" s="92">
        <f t="shared" si="4"/>
        <v>80000</v>
      </c>
      <c r="G138" s="103">
        <v>42730</v>
      </c>
      <c r="H138" t="s">
        <v>77</v>
      </c>
      <c r="I138" t="s">
        <v>1847</v>
      </c>
      <c r="J138" s="92">
        <v>10000</v>
      </c>
      <c r="K138" s="92">
        <f t="shared" si="5"/>
        <v>80000</v>
      </c>
    </row>
    <row r="139" spans="1:11" x14ac:dyDescent="0.15">
      <c r="A139" s="103">
        <v>42664</v>
      </c>
      <c r="B139" t="s">
        <v>409</v>
      </c>
      <c r="C139" t="s">
        <v>1782</v>
      </c>
      <c r="D139" s="92">
        <v>10000</v>
      </c>
      <c r="E139" s="92">
        <f t="shared" si="4"/>
        <v>90000</v>
      </c>
      <c r="G139" s="103">
        <v>42730</v>
      </c>
      <c r="H139" t="s">
        <v>77</v>
      </c>
      <c r="I139" t="s">
        <v>1849</v>
      </c>
      <c r="J139" s="92">
        <v>10000</v>
      </c>
      <c r="K139" s="92">
        <f t="shared" si="5"/>
        <v>90000</v>
      </c>
    </row>
    <row r="140" spans="1:11" x14ac:dyDescent="0.15">
      <c r="A140" s="103">
        <v>42683</v>
      </c>
      <c r="B140" t="s">
        <v>409</v>
      </c>
      <c r="C140" t="s">
        <v>1786</v>
      </c>
      <c r="D140" s="92">
        <v>10000</v>
      </c>
      <c r="E140" s="92">
        <f t="shared" ref="E140:E204" si="6">IF(D140="","",D140+E139)</f>
        <v>100000</v>
      </c>
      <c r="G140" s="103">
        <v>42730</v>
      </c>
      <c r="H140" t="s">
        <v>77</v>
      </c>
      <c r="I140" t="s">
        <v>1851</v>
      </c>
      <c r="J140" s="92">
        <v>10000</v>
      </c>
      <c r="K140" s="92">
        <f t="shared" si="5"/>
        <v>100000</v>
      </c>
    </row>
    <row r="141" spans="1:11" x14ac:dyDescent="0.15">
      <c r="A141" s="103">
        <v>42683</v>
      </c>
      <c r="B141" t="s">
        <v>409</v>
      </c>
      <c r="C141" t="s">
        <v>1788</v>
      </c>
      <c r="D141" s="92">
        <v>10000</v>
      </c>
      <c r="E141" s="92">
        <f t="shared" si="6"/>
        <v>110000</v>
      </c>
      <c r="G141" s="103">
        <v>42730</v>
      </c>
      <c r="H141" t="s">
        <v>77</v>
      </c>
      <c r="I141" t="s">
        <v>1853</v>
      </c>
      <c r="J141" s="92">
        <v>10000</v>
      </c>
      <c r="K141" s="92">
        <f t="shared" si="5"/>
        <v>110000</v>
      </c>
    </row>
    <row r="142" spans="1:11" x14ac:dyDescent="0.15">
      <c r="A142" s="103">
        <v>42704</v>
      </c>
      <c r="B142" t="s">
        <v>712</v>
      </c>
      <c r="C142" t="s">
        <v>1794</v>
      </c>
      <c r="D142" s="92">
        <v>10000</v>
      </c>
      <c r="E142" s="92">
        <f t="shared" si="6"/>
        <v>120000</v>
      </c>
      <c r="G142" s="103">
        <v>42730</v>
      </c>
      <c r="H142" t="s">
        <v>77</v>
      </c>
      <c r="I142" t="s">
        <v>1855</v>
      </c>
      <c r="J142" s="92">
        <v>10000</v>
      </c>
      <c r="K142" s="92">
        <f t="shared" si="5"/>
        <v>120000</v>
      </c>
    </row>
    <row r="143" spans="1:11" x14ac:dyDescent="0.15">
      <c r="A143" s="103">
        <v>42705</v>
      </c>
      <c r="B143" t="s">
        <v>94</v>
      </c>
      <c r="C143" t="s">
        <v>1799</v>
      </c>
      <c r="D143" s="92">
        <v>10000</v>
      </c>
      <c r="E143" s="92">
        <f t="shared" si="6"/>
        <v>130000</v>
      </c>
      <c r="K143" s="92" t="str">
        <f t="shared" si="5"/>
        <v/>
      </c>
    </row>
    <row r="144" spans="1:11" x14ac:dyDescent="0.15">
      <c r="A144" s="103">
        <v>42709</v>
      </c>
      <c r="B144" t="s">
        <v>321</v>
      </c>
      <c r="C144" t="s">
        <v>1802</v>
      </c>
      <c r="D144" s="92">
        <v>10000</v>
      </c>
      <c r="E144" s="92">
        <f t="shared" si="6"/>
        <v>140000</v>
      </c>
      <c r="K144" s="92" t="str">
        <f t="shared" ref="K144:K174" si="7">IF(J144="","",J144+K143)</f>
        <v/>
      </c>
    </row>
    <row r="145" spans="1:11" x14ac:dyDescent="0.15">
      <c r="A145" s="103">
        <v>42730</v>
      </c>
      <c r="B145" t="s">
        <v>77</v>
      </c>
      <c r="C145" t="s">
        <v>1811</v>
      </c>
      <c r="D145" s="92">
        <v>10000</v>
      </c>
      <c r="E145" s="92">
        <f t="shared" si="6"/>
        <v>150000</v>
      </c>
      <c r="K145" s="92" t="str">
        <f t="shared" si="7"/>
        <v/>
      </c>
    </row>
    <row r="146" spans="1:11" x14ac:dyDescent="0.15">
      <c r="A146" s="103">
        <v>42730</v>
      </c>
      <c r="B146" t="s">
        <v>77</v>
      </c>
      <c r="C146" t="s">
        <v>1815</v>
      </c>
      <c r="D146" s="92">
        <v>10000</v>
      </c>
      <c r="E146" s="92">
        <f t="shared" si="6"/>
        <v>160000</v>
      </c>
      <c r="K146" s="92" t="str">
        <f t="shared" si="7"/>
        <v/>
      </c>
    </row>
    <row r="147" spans="1:11" x14ac:dyDescent="0.15">
      <c r="A147" s="103">
        <v>42730</v>
      </c>
      <c r="B147" t="s">
        <v>77</v>
      </c>
      <c r="C147" t="s">
        <v>1842</v>
      </c>
      <c r="D147" s="92">
        <v>10000</v>
      </c>
      <c r="E147" s="92">
        <f t="shared" si="6"/>
        <v>170000</v>
      </c>
      <c r="K147" s="92" t="str">
        <f t="shared" si="7"/>
        <v/>
      </c>
    </row>
    <row r="148" spans="1:11" x14ac:dyDescent="0.15">
      <c r="A148" s="103">
        <v>42730</v>
      </c>
      <c r="B148" t="s">
        <v>77</v>
      </c>
      <c r="C148" t="s">
        <v>1821</v>
      </c>
      <c r="D148" s="92">
        <v>10000</v>
      </c>
      <c r="E148" s="92">
        <f t="shared" si="6"/>
        <v>180000</v>
      </c>
      <c r="K148" s="92" t="str">
        <f t="shared" si="7"/>
        <v/>
      </c>
    </row>
    <row r="149" spans="1:11" x14ac:dyDescent="0.15">
      <c r="A149" s="103">
        <v>42730</v>
      </c>
      <c r="B149" t="s">
        <v>77</v>
      </c>
      <c r="C149" t="s">
        <v>1825</v>
      </c>
      <c r="D149" s="92">
        <v>10000</v>
      </c>
      <c r="E149" s="92">
        <f t="shared" si="6"/>
        <v>190000</v>
      </c>
      <c r="K149" s="92" t="str">
        <f t="shared" si="7"/>
        <v/>
      </c>
    </row>
    <row r="150" spans="1:11" x14ac:dyDescent="0.15">
      <c r="A150" s="103">
        <v>42730</v>
      </c>
      <c r="B150" t="s">
        <v>77</v>
      </c>
      <c r="C150" t="s">
        <v>1831</v>
      </c>
      <c r="D150" s="92">
        <v>10000</v>
      </c>
      <c r="E150" s="92">
        <f t="shared" si="6"/>
        <v>200000</v>
      </c>
      <c r="K150" s="92" t="str">
        <f t="shared" si="7"/>
        <v/>
      </c>
    </row>
    <row r="151" spans="1:11" x14ac:dyDescent="0.15">
      <c r="A151" s="103">
        <v>42730</v>
      </c>
      <c r="B151" t="s">
        <v>77</v>
      </c>
      <c r="C151" t="s">
        <v>1833</v>
      </c>
      <c r="D151" s="92">
        <v>10000</v>
      </c>
      <c r="E151" s="92">
        <f t="shared" si="6"/>
        <v>210000</v>
      </c>
      <c r="K151" s="92" t="str">
        <f t="shared" si="7"/>
        <v/>
      </c>
    </row>
    <row r="152" spans="1:11" x14ac:dyDescent="0.15">
      <c r="A152" s="103">
        <v>42730</v>
      </c>
      <c r="B152" t="s">
        <v>77</v>
      </c>
      <c r="C152" t="s">
        <v>1829</v>
      </c>
      <c r="D152" s="92">
        <v>10000</v>
      </c>
      <c r="E152" s="92">
        <f t="shared" si="6"/>
        <v>220000</v>
      </c>
      <c r="K152" s="92" t="str">
        <f t="shared" si="7"/>
        <v/>
      </c>
    </row>
    <row r="153" spans="1:11" x14ac:dyDescent="0.15">
      <c r="A153" s="103">
        <v>42730</v>
      </c>
      <c r="B153" t="s">
        <v>77</v>
      </c>
      <c r="C153" t="s">
        <v>1835</v>
      </c>
      <c r="D153" s="92">
        <v>10000</v>
      </c>
      <c r="E153" s="92">
        <f t="shared" si="6"/>
        <v>230000</v>
      </c>
      <c r="K153" s="92" t="str">
        <f t="shared" si="7"/>
        <v/>
      </c>
    </row>
    <row r="154" spans="1:11" x14ac:dyDescent="0.15">
      <c r="A154" s="103">
        <v>42730</v>
      </c>
      <c r="B154" t="s">
        <v>77</v>
      </c>
      <c r="C154" t="s">
        <v>1855</v>
      </c>
      <c r="D154" s="92">
        <v>10000</v>
      </c>
      <c r="E154" s="92">
        <f t="shared" si="6"/>
        <v>240000</v>
      </c>
      <c r="K154" s="92" t="str">
        <f t="shared" si="7"/>
        <v/>
      </c>
    </row>
    <row r="155" spans="1:11" x14ac:dyDescent="0.15">
      <c r="A155" s="103">
        <v>42730</v>
      </c>
      <c r="B155" t="s">
        <v>77</v>
      </c>
      <c r="C155" t="s">
        <v>1860</v>
      </c>
      <c r="D155" s="92">
        <v>10000</v>
      </c>
      <c r="E155" s="92">
        <f t="shared" si="6"/>
        <v>250000</v>
      </c>
      <c r="K155" s="92" t="str">
        <f t="shared" si="7"/>
        <v/>
      </c>
    </row>
    <row r="156" spans="1:11" x14ac:dyDescent="0.15">
      <c r="E156" s="92" t="str">
        <f t="shared" si="6"/>
        <v/>
      </c>
      <c r="K156" s="92" t="str">
        <f t="shared" si="7"/>
        <v/>
      </c>
    </row>
    <row r="157" spans="1:11" ht="14.25" thickBot="1" x14ac:dyDescent="0.2">
      <c r="A157" s="120"/>
      <c r="B157" s="119"/>
      <c r="C157" s="119"/>
      <c r="D157" s="116"/>
      <c r="E157" s="116" t="str">
        <f t="shared" si="6"/>
        <v/>
      </c>
      <c r="F157" s="119"/>
      <c r="G157" s="120"/>
      <c r="H157" s="119"/>
      <c r="I157" s="119"/>
      <c r="J157" s="116"/>
      <c r="K157" s="116" t="str">
        <f t="shared" si="7"/>
        <v/>
      </c>
    </row>
    <row r="158" spans="1:11" ht="14.25" thickTop="1" x14ac:dyDescent="0.15">
      <c r="A158" s="103" t="s">
        <v>1759</v>
      </c>
      <c r="E158" s="92" t="str">
        <f t="shared" si="6"/>
        <v/>
      </c>
      <c r="K158" s="92" t="str">
        <f t="shared" si="7"/>
        <v/>
      </c>
    </row>
    <row r="159" spans="1:11" x14ac:dyDescent="0.15">
      <c r="A159" s="103">
        <v>42776</v>
      </c>
      <c r="B159" t="s">
        <v>142</v>
      </c>
      <c r="C159" t="s">
        <v>2767</v>
      </c>
      <c r="D159" s="92">
        <v>10000</v>
      </c>
      <c r="E159" s="92">
        <f>IF(D159="","",D159)</f>
        <v>10000</v>
      </c>
      <c r="G159" s="103">
        <v>42825</v>
      </c>
      <c r="H159" t="s">
        <v>456</v>
      </c>
      <c r="I159" t="s">
        <v>1965</v>
      </c>
      <c r="J159" s="92">
        <v>10000</v>
      </c>
      <c r="K159" s="92">
        <f>IF(J159="","",J159)</f>
        <v>10000</v>
      </c>
    </row>
    <row r="160" spans="1:11" x14ac:dyDescent="0.15">
      <c r="A160" s="103">
        <v>42801</v>
      </c>
      <c r="B160" t="s">
        <v>409</v>
      </c>
      <c r="C160" t="s">
        <v>1953</v>
      </c>
      <c r="D160" s="92">
        <v>10000</v>
      </c>
      <c r="E160" s="92">
        <f t="shared" ref="E160:E167" si="8">IF(D160="","",D160+E159)</f>
        <v>20000</v>
      </c>
      <c r="G160" s="103">
        <v>42837</v>
      </c>
      <c r="H160" t="s">
        <v>456</v>
      </c>
      <c r="I160" t="s">
        <v>1662</v>
      </c>
      <c r="J160" s="92">
        <v>10000</v>
      </c>
      <c r="K160" s="92">
        <f t="shared" ref="K160:K171" si="9">IF(J160="","",J160+K159)</f>
        <v>20000</v>
      </c>
    </row>
    <row r="161" spans="1:11" x14ac:dyDescent="0.15">
      <c r="A161" s="103">
        <v>42828</v>
      </c>
      <c r="B161" t="s">
        <v>497</v>
      </c>
      <c r="C161" t="s">
        <v>1968</v>
      </c>
      <c r="D161" s="92">
        <v>10000</v>
      </c>
      <c r="E161" s="92">
        <f t="shared" si="8"/>
        <v>30000</v>
      </c>
      <c r="G161" s="103">
        <v>42853</v>
      </c>
      <c r="H161" t="s">
        <v>419</v>
      </c>
      <c r="I161" t="s">
        <v>1989</v>
      </c>
      <c r="J161" s="92">
        <v>10000</v>
      </c>
      <c r="K161" s="92">
        <f t="shared" si="9"/>
        <v>30000</v>
      </c>
    </row>
    <row r="162" spans="1:11" x14ac:dyDescent="0.15">
      <c r="A162" s="103">
        <v>42874</v>
      </c>
      <c r="B162" t="s">
        <v>407</v>
      </c>
      <c r="C162" t="s">
        <v>1724</v>
      </c>
      <c r="D162" s="92">
        <v>10000</v>
      </c>
      <c r="E162" s="92">
        <f t="shared" si="8"/>
        <v>40000</v>
      </c>
      <c r="K162" s="92" t="str">
        <f t="shared" si="9"/>
        <v/>
      </c>
    </row>
    <row r="163" spans="1:11" x14ac:dyDescent="0.15">
      <c r="A163" s="103">
        <v>42894</v>
      </c>
      <c r="B163" t="s">
        <v>409</v>
      </c>
      <c r="C163" t="s">
        <v>2016</v>
      </c>
      <c r="D163" s="92">
        <v>10000</v>
      </c>
      <c r="E163" s="92">
        <f t="shared" si="8"/>
        <v>50000</v>
      </c>
      <c r="K163" s="92" t="str">
        <f t="shared" si="9"/>
        <v/>
      </c>
    </row>
    <row r="164" spans="1:11" x14ac:dyDescent="0.15">
      <c r="A164" s="103">
        <v>42894</v>
      </c>
      <c r="B164" t="s">
        <v>409</v>
      </c>
      <c r="C164" t="s">
        <v>2017</v>
      </c>
      <c r="D164" s="92">
        <v>10000</v>
      </c>
      <c r="E164" s="92">
        <f t="shared" si="8"/>
        <v>60000</v>
      </c>
      <c r="K164" s="92" t="str">
        <f t="shared" si="9"/>
        <v/>
      </c>
    </row>
    <row r="165" spans="1:11" x14ac:dyDescent="0.15">
      <c r="A165" s="103">
        <v>42898</v>
      </c>
      <c r="B165" t="s">
        <v>321</v>
      </c>
      <c r="C165" t="s">
        <v>2018</v>
      </c>
      <c r="D165" s="92">
        <v>10000</v>
      </c>
      <c r="E165" s="92">
        <f t="shared" si="8"/>
        <v>70000</v>
      </c>
      <c r="K165" s="92" t="str">
        <f t="shared" si="9"/>
        <v/>
      </c>
    </row>
    <row r="166" spans="1:11" x14ac:dyDescent="0.15">
      <c r="A166" s="103">
        <v>42912</v>
      </c>
      <c r="B166" t="s">
        <v>419</v>
      </c>
      <c r="C166" t="s">
        <v>2008</v>
      </c>
      <c r="D166" s="92">
        <v>10000</v>
      </c>
      <c r="E166" s="92">
        <f t="shared" si="8"/>
        <v>80000</v>
      </c>
      <c r="K166" s="92" t="str">
        <f t="shared" si="9"/>
        <v/>
      </c>
    </row>
    <row r="167" spans="1:11" x14ac:dyDescent="0.15">
      <c r="A167" s="103">
        <v>43005</v>
      </c>
      <c r="B167" t="s">
        <v>142</v>
      </c>
      <c r="C167" t="s">
        <v>2269</v>
      </c>
      <c r="D167" s="92">
        <v>10000</v>
      </c>
      <c r="E167" s="92">
        <f t="shared" si="8"/>
        <v>90000</v>
      </c>
      <c r="K167" s="92" t="str">
        <f t="shared" si="9"/>
        <v/>
      </c>
    </row>
    <row r="168" spans="1:11" x14ac:dyDescent="0.15">
      <c r="A168" s="103">
        <v>43031</v>
      </c>
      <c r="B168" t="s">
        <v>142</v>
      </c>
      <c r="C168" t="s">
        <v>2272</v>
      </c>
      <c r="D168" s="92">
        <v>10000</v>
      </c>
      <c r="E168" s="92">
        <f t="shared" si="6"/>
        <v>100000</v>
      </c>
      <c r="K168" s="92" t="str">
        <f t="shared" si="9"/>
        <v/>
      </c>
    </row>
    <row r="169" spans="1:11" x14ac:dyDescent="0.15">
      <c r="A169" s="103">
        <v>43038</v>
      </c>
      <c r="B169" t="s">
        <v>409</v>
      </c>
      <c r="C169" t="s">
        <v>2275</v>
      </c>
      <c r="D169" s="92">
        <v>10000</v>
      </c>
      <c r="E169" s="92">
        <f t="shared" si="6"/>
        <v>110000</v>
      </c>
      <c r="K169" s="92" t="str">
        <f t="shared" si="9"/>
        <v/>
      </c>
    </row>
    <row r="170" spans="1:11" x14ac:dyDescent="0.15">
      <c r="A170" s="103">
        <v>43073</v>
      </c>
      <c r="B170" t="s">
        <v>321</v>
      </c>
      <c r="C170" t="s">
        <v>2282</v>
      </c>
      <c r="D170" s="92">
        <v>10000</v>
      </c>
      <c r="E170" s="92">
        <f t="shared" si="6"/>
        <v>120000</v>
      </c>
      <c r="K170" s="92" t="str">
        <f t="shared" si="9"/>
        <v/>
      </c>
    </row>
    <row r="171" spans="1:11" x14ac:dyDescent="0.15">
      <c r="A171" s="103">
        <v>43080</v>
      </c>
      <c r="B171" t="s">
        <v>416</v>
      </c>
      <c r="C171" t="s">
        <v>2278</v>
      </c>
      <c r="D171" s="92">
        <v>10000</v>
      </c>
      <c r="E171" s="92">
        <f t="shared" si="6"/>
        <v>130000</v>
      </c>
      <c r="K171" s="92" t="str">
        <f t="shared" si="9"/>
        <v/>
      </c>
    </row>
    <row r="172" spans="1:11" x14ac:dyDescent="0.15">
      <c r="A172" s="103">
        <v>43089</v>
      </c>
      <c r="B172" t="s">
        <v>145</v>
      </c>
      <c r="C172" t="s">
        <v>2288</v>
      </c>
      <c r="D172" s="92">
        <v>10000</v>
      </c>
      <c r="E172" s="92">
        <f t="shared" si="6"/>
        <v>140000</v>
      </c>
      <c r="K172" s="92" t="str">
        <f t="shared" si="7"/>
        <v/>
      </c>
    </row>
    <row r="173" spans="1:11" x14ac:dyDescent="0.15">
      <c r="A173" s="103">
        <v>43089</v>
      </c>
      <c r="B173" t="s">
        <v>142</v>
      </c>
      <c r="C173" t="s">
        <v>2292</v>
      </c>
      <c r="D173" s="92">
        <v>10000</v>
      </c>
      <c r="E173" s="92">
        <f t="shared" si="6"/>
        <v>150000</v>
      </c>
      <c r="K173" s="92" t="str">
        <f t="shared" si="7"/>
        <v/>
      </c>
    </row>
    <row r="174" spans="1:11" x14ac:dyDescent="0.15">
      <c r="E174" s="92" t="str">
        <f t="shared" si="6"/>
        <v/>
      </c>
      <c r="K174" s="92" t="str">
        <f t="shared" si="7"/>
        <v/>
      </c>
    </row>
    <row r="175" spans="1:11" ht="14.25" thickBot="1" x14ac:dyDescent="0.2">
      <c r="A175" s="120"/>
      <c r="B175" s="119"/>
      <c r="C175" s="119"/>
      <c r="D175" s="116"/>
      <c r="E175" s="116" t="str">
        <f>IF(D175="","",D175+E174)</f>
        <v/>
      </c>
      <c r="F175" s="119"/>
      <c r="G175" s="120"/>
      <c r="H175" s="119"/>
      <c r="I175" s="119"/>
      <c r="J175" s="116"/>
      <c r="K175" s="116" t="str">
        <f>IF(J175="","",J175+K174)</f>
        <v/>
      </c>
    </row>
    <row r="176" spans="1:11" ht="14.25" thickTop="1" x14ac:dyDescent="0.15">
      <c r="A176" s="103" t="s">
        <v>1760</v>
      </c>
      <c r="E176" s="92" t="str">
        <f>IF(D176="","",D176+E175)</f>
        <v/>
      </c>
      <c r="K176" s="92" t="str">
        <f>IF(J176="","",J176+K175)</f>
        <v/>
      </c>
    </row>
    <row r="177" spans="1:11" x14ac:dyDescent="0.15">
      <c r="A177" s="103">
        <v>43144</v>
      </c>
      <c r="B177" t="s">
        <v>497</v>
      </c>
      <c r="C177" t="s">
        <v>2397</v>
      </c>
      <c r="D177" s="92">
        <v>10000</v>
      </c>
      <c r="E177" s="92">
        <f>IF(D177="","",D177)</f>
        <v>10000</v>
      </c>
      <c r="G177" s="103">
        <v>43180</v>
      </c>
      <c r="H177" t="s">
        <v>77</v>
      </c>
      <c r="I177" t="s">
        <v>2482</v>
      </c>
      <c r="J177" s="92">
        <v>10000</v>
      </c>
      <c r="K177" s="92">
        <f>IF(J177="","",J177)</f>
        <v>10000</v>
      </c>
    </row>
    <row r="178" spans="1:11" x14ac:dyDescent="0.15">
      <c r="A178" s="103">
        <v>43178</v>
      </c>
      <c r="B178" t="s">
        <v>142</v>
      </c>
      <c r="C178" t="s">
        <v>2480</v>
      </c>
      <c r="D178" s="92">
        <v>10000</v>
      </c>
      <c r="E178" s="92">
        <f t="shared" ref="E178:E185" si="10">IF(D178="","",D178+E177)</f>
        <v>20000</v>
      </c>
      <c r="G178" s="103">
        <v>43180</v>
      </c>
      <c r="H178" t="s">
        <v>77</v>
      </c>
      <c r="I178" t="s">
        <v>1840</v>
      </c>
      <c r="J178" s="92">
        <v>10000</v>
      </c>
      <c r="K178" s="92">
        <f t="shared" ref="K178:K190" si="11">IF(J178="","",J178+K177)</f>
        <v>20000</v>
      </c>
    </row>
    <row r="179" spans="1:11" x14ac:dyDescent="0.15">
      <c r="A179" s="103">
        <v>43188</v>
      </c>
      <c r="B179" t="s">
        <v>94</v>
      </c>
      <c r="C179" t="s">
        <v>2477</v>
      </c>
      <c r="D179" s="92">
        <v>10000</v>
      </c>
      <c r="E179" s="92">
        <f t="shared" si="10"/>
        <v>30000</v>
      </c>
      <c r="G179" s="103">
        <v>43180</v>
      </c>
      <c r="H179" t="s">
        <v>77</v>
      </c>
      <c r="I179" t="s">
        <v>2485</v>
      </c>
      <c r="J179" s="92">
        <v>10000</v>
      </c>
      <c r="K179" s="92">
        <f t="shared" si="11"/>
        <v>30000</v>
      </c>
    </row>
    <row r="180" spans="1:11" x14ac:dyDescent="0.15">
      <c r="A180" s="103">
        <v>43252</v>
      </c>
      <c r="B180" t="s">
        <v>321</v>
      </c>
      <c r="C180" t="s">
        <v>2596</v>
      </c>
      <c r="D180" s="92">
        <v>10000</v>
      </c>
      <c r="E180" s="92">
        <f t="shared" si="10"/>
        <v>40000</v>
      </c>
      <c r="G180" s="103">
        <v>43180</v>
      </c>
      <c r="H180" t="s">
        <v>77</v>
      </c>
      <c r="I180" t="s">
        <v>2487</v>
      </c>
      <c r="J180" s="92">
        <v>10000</v>
      </c>
      <c r="K180" s="92">
        <f t="shared" si="11"/>
        <v>40000</v>
      </c>
    </row>
    <row r="181" spans="1:11" x14ac:dyDescent="0.15">
      <c r="A181" s="103">
        <v>43287</v>
      </c>
      <c r="B181" t="s">
        <v>456</v>
      </c>
      <c r="C181" t="s">
        <v>2601</v>
      </c>
      <c r="D181" s="92">
        <v>10000</v>
      </c>
      <c r="E181" s="92">
        <f t="shared" si="10"/>
        <v>50000</v>
      </c>
      <c r="G181" s="103">
        <v>43180</v>
      </c>
      <c r="H181" t="s">
        <v>77</v>
      </c>
      <c r="I181" t="s">
        <v>2489</v>
      </c>
      <c r="J181" s="92">
        <v>10000</v>
      </c>
      <c r="K181" s="92">
        <f t="shared" si="11"/>
        <v>50000</v>
      </c>
    </row>
    <row r="182" spans="1:11" x14ac:dyDescent="0.15">
      <c r="A182" s="103">
        <v>43291</v>
      </c>
      <c r="B182" t="s">
        <v>409</v>
      </c>
      <c r="C182" t="s">
        <v>2604</v>
      </c>
      <c r="D182" s="92">
        <v>10000</v>
      </c>
      <c r="E182" s="92">
        <f t="shared" si="10"/>
        <v>60000</v>
      </c>
      <c r="G182" s="103">
        <v>43180</v>
      </c>
      <c r="H182" t="s">
        <v>77</v>
      </c>
      <c r="I182" t="s">
        <v>2491</v>
      </c>
      <c r="J182" s="92">
        <v>10000</v>
      </c>
      <c r="K182" s="92">
        <f t="shared" si="11"/>
        <v>60000</v>
      </c>
    </row>
    <row r="183" spans="1:11" x14ac:dyDescent="0.15">
      <c r="A183" s="103">
        <v>43423</v>
      </c>
      <c r="B183" t="s">
        <v>2628</v>
      </c>
      <c r="C183" t="s">
        <v>2629</v>
      </c>
      <c r="D183" s="92">
        <v>10000</v>
      </c>
      <c r="E183" s="92">
        <f t="shared" si="10"/>
        <v>70000</v>
      </c>
      <c r="G183" s="103">
        <v>43180</v>
      </c>
      <c r="H183" t="s">
        <v>77</v>
      </c>
      <c r="I183" t="s">
        <v>2493</v>
      </c>
      <c r="J183" s="92">
        <v>10000</v>
      </c>
      <c r="K183" s="92">
        <f t="shared" si="11"/>
        <v>70000</v>
      </c>
    </row>
    <row r="184" spans="1:11" x14ac:dyDescent="0.15">
      <c r="A184" s="103">
        <v>43440</v>
      </c>
      <c r="B184" t="s">
        <v>321</v>
      </c>
      <c r="C184" t="s">
        <v>2622</v>
      </c>
      <c r="D184" s="92">
        <v>10000</v>
      </c>
      <c r="E184" s="92">
        <f t="shared" si="10"/>
        <v>80000</v>
      </c>
      <c r="G184" s="103">
        <v>43180</v>
      </c>
      <c r="H184" t="s">
        <v>77</v>
      </c>
      <c r="I184" t="s">
        <v>2495</v>
      </c>
      <c r="J184" s="92">
        <v>10000</v>
      </c>
      <c r="K184" s="92">
        <f t="shared" si="11"/>
        <v>80000</v>
      </c>
    </row>
    <row r="185" spans="1:11" x14ac:dyDescent="0.15">
      <c r="A185" s="103">
        <v>43451</v>
      </c>
      <c r="B185" t="s">
        <v>77</v>
      </c>
      <c r="C185" t="s">
        <v>2689</v>
      </c>
      <c r="D185" s="92">
        <v>10000</v>
      </c>
      <c r="E185" s="92">
        <f t="shared" si="10"/>
        <v>90000</v>
      </c>
      <c r="G185" s="103">
        <v>43180</v>
      </c>
      <c r="H185" t="s">
        <v>77</v>
      </c>
      <c r="I185" t="s">
        <v>2496</v>
      </c>
      <c r="J185" s="92">
        <v>10000</v>
      </c>
      <c r="K185" s="92">
        <f t="shared" si="11"/>
        <v>90000</v>
      </c>
    </row>
    <row r="186" spans="1:11" x14ac:dyDescent="0.15">
      <c r="A186" s="103">
        <v>43453</v>
      </c>
      <c r="B186" t="s">
        <v>77</v>
      </c>
      <c r="C186" t="s">
        <v>2693</v>
      </c>
      <c r="D186" s="92">
        <v>10000</v>
      </c>
      <c r="E186" s="92">
        <f t="shared" si="6"/>
        <v>100000</v>
      </c>
      <c r="G186" s="103">
        <v>43180</v>
      </c>
      <c r="H186" t="s">
        <v>77</v>
      </c>
      <c r="I186" t="s">
        <v>2497</v>
      </c>
      <c r="J186" s="92">
        <v>10000</v>
      </c>
      <c r="K186" s="92">
        <f t="shared" si="11"/>
        <v>100000</v>
      </c>
    </row>
    <row r="187" spans="1:11" x14ac:dyDescent="0.15">
      <c r="A187" s="103">
        <v>43453</v>
      </c>
      <c r="B187" t="s">
        <v>77</v>
      </c>
      <c r="C187" t="s">
        <v>2694</v>
      </c>
      <c r="D187" s="92">
        <v>10000</v>
      </c>
      <c r="E187" s="92">
        <f t="shared" si="6"/>
        <v>110000</v>
      </c>
      <c r="G187" s="103">
        <v>43180</v>
      </c>
      <c r="H187" t="s">
        <v>77</v>
      </c>
      <c r="I187" t="s">
        <v>1851</v>
      </c>
      <c r="J187" s="92">
        <v>10000</v>
      </c>
      <c r="K187" s="92">
        <f t="shared" si="11"/>
        <v>110000</v>
      </c>
    </row>
    <row r="188" spans="1:11" x14ac:dyDescent="0.15">
      <c r="A188" s="103">
        <v>43453</v>
      </c>
      <c r="B188" t="s">
        <v>77</v>
      </c>
      <c r="C188" t="s">
        <v>2696</v>
      </c>
      <c r="D188" s="92">
        <v>10000</v>
      </c>
      <c r="E188" s="92">
        <f t="shared" si="6"/>
        <v>120000</v>
      </c>
      <c r="K188" s="92" t="str">
        <f t="shared" si="11"/>
        <v/>
      </c>
    </row>
    <row r="189" spans="1:11" x14ac:dyDescent="0.15">
      <c r="A189" s="103">
        <v>43453</v>
      </c>
      <c r="B189" t="s">
        <v>77</v>
      </c>
      <c r="C189" t="s">
        <v>2697</v>
      </c>
      <c r="D189" s="92">
        <v>10000</v>
      </c>
      <c r="E189" s="92">
        <f t="shared" si="6"/>
        <v>130000</v>
      </c>
      <c r="K189" s="92" t="str">
        <f t="shared" si="11"/>
        <v/>
      </c>
    </row>
    <row r="190" spans="1:11" x14ac:dyDescent="0.15">
      <c r="A190" s="103">
        <v>43453</v>
      </c>
      <c r="B190" t="s">
        <v>77</v>
      </c>
      <c r="C190" t="s">
        <v>2698</v>
      </c>
      <c r="D190" s="92">
        <v>10000</v>
      </c>
      <c r="E190" s="92">
        <f t="shared" si="6"/>
        <v>140000</v>
      </c>
      <c r="K190" s="92" t="str">
        <f t="shared" si="11"/>
        <v/>
      </c>
    </row>
    <row r="191" spans="1:11" x14ac:dyDescent="0.15">
      <c r="A191" s="103">
        <v>43453</v>
      </c>
      <c r="B191" t="s">
        <v>77</v>
      </c>
      <c r="C191" t="s">
        <v>2699</v>
      </c>
      <c r="D191" s="92">
        <v>10000</v>
      </c>
      <c r="E191" s="92">
        <f t="shared" si="6"/>
        <v>150000</v>
      </c>
    </row>
    <row r="192" spans="1:11" x14ac:dyDescent="0.15">
      <c r="A192" s="103">
        <v>43453</v>
      </c>
      <c r="B192" t="s">
        <v>77</v>
      </c>
      <c r="C192" t="s">
        <v>2700</v>
      </c>
      <c r="D192" s="92">
        <v>10000</v>
      </c>
      <c r="E192" s="92">
        <f t="shared" si="6"/>
        <v>160000</v>
      </c>
    </row>
    <row r="193" spans="1:11" x14ac:dyDescent="0.15">
      <c r="A193" s="103">
        <v>43453</v>
      </c>
      <c r="B193" t="s">
        <v>77</v>
      </c>
      <c r="C193" t="s">
        <v>2701</v>
      </c>
      <c r="D193" s="92">
        <v>10000</v>
      </c>
      <c r="E193" s="92">
        <f t="shared" si="6"/>
        <v>170000</v>
      </c>
    </row>
    <row r="194" spans="1:11" x14ac:dyDescent="0.15">
      <c r="A194" s="103">
        <v>43453</v>
      </c>
      <c r="B194" t="s">
        <v>2270</v>
      </c>
      <c r="C194" t="s">
        <v>2702</v>
      </c>
      <c r="D194" s="92">
        <v>10000</v>
      </c>
      <c r="E194" s="92">
        <f t="shared" si="6"/>
        <v>180000</v>
      </c>
    </row>
    <row r="195" spans="1:11" x14ac:dyDescent="0.15">
      <c r="A195" s="103">
        <v>43453</v>
      </c>
      <c r="B195" t="s">
        <v>77</v>
      </c>
      <c r="C195" t="s">
        <v>2704</v>
      </c>
      <c r="D195" s="92">
        <v>10000</v>
      </c>
      <c r="E195" s="92">
        <f t="shared" si="6"/>
        <v>190000</v>
      </c>
    </row>
    <row r="196" spans="1:11" x14ac:dyDescent="0.15">
      <c r="A196" s="103">
        <v>43453</v>
      </c>
      <c r="B196" t="s">
        <v>77</v>
      </c>
      <c r="C196" t="s">
        <v>2705</v>
      </c>
      <c r="D196" s="92">
        <v>10000</v>
      </c>
      <c r="E196" s="92">
        <f t="shared" si="6"/>
        <v>200000</v>
      </c>
    </row>
    <row r="197" spans="1:11" x14ac:dyDescent="0.15">
      <c r="A197" s="103">
        <v>43461</v>
      </c>
      <c r="B197" t="s">
        <v>409</v>
      </c>
      <c r="C197" t="s">
        <v>2707</v>
      </c>
      <c r="D197" s="92">
        <v>10000</v>
      </c>
      <c r="E197" s="92">
        <f t="shared" si="6"/>
        <v>210000</v>
      </c>
    </row>
    <row r="198" spans="1:11" x14ac:dyDescent="0.15">
      <c r="A198" s="103">
        <v>43461</v>
      </c>
      <c r="B198" t="s">
        <v>142</v>
      </c>
      <c r="C198" t="s">
        <v>2708</v>
      </c>
      <c r="D198" s="92">
        <v>10000</v>
      </c>
      <c r="E198" s="92">
        <f>IF(D198="","",D198+E197)</f>
        <v>220000</v>
      </c>
    </row>
    <row r="200" spans="1:11" ht="14.25" thickBot="1" x14ac:dyDescent="0.2">
      <c r="A200" s="120"/>
      <c r="B200" s="119"/>
      <c r="C200" s="119"/>
      <c r="D200" s="116"/>
      <c r="E200" s="116" t="str">
        <f>IF(D200="","",D200+E198)</f>
        <v/>
      </c>
      <c r="F200" s="119"/>
      <c r="G200" s="120"/>
      <c r="H200" s="119"/>
      <c r="I200" s="119"/>
      <c r="J200" s="116"/>
      <c r="K200" s="116"/>
    </row>
    <row r="201" spans="1:11" ht="14.25" thickTop="1" x14ac:dyDescent="0.15">
      <c r="A201" s="103">
        <v>43516</v>
      </c>
      <c r="B201" t="s">
        <v>142</v>
      </c>
      <c r="C201" t="s">
        <v>2968</v>
      </c>
      <c r="D201" s="92">
        <v>10000</v>
      </c>
      <c r="E201" s="92">
        <f>IF(D201="","",D201)</f>
        <v>10000</v>
      </c>
    </row>
    <row r="202" spans="1:11" x14ac:dyDescent="0.15">
      <c r="A202" s="103">
        <v>43535</v>
      </c>
      <c r="B202" t="s">
        <v>2971</v>
      </c>
      <c r="C202" t="s">
        <v>2972</v>
      </c>
      <c r="D202" s="92">
        <v>10000</v>
      </c>
      <c r="E202" s="92">
        <f>IF(D202="","",D202+E201)</f>
        <v>20000</v>
      </c>
      <c r="G202" s="103">
        <v>43475</v>
      </c>
      <c r="H202" t="s">
        <v>142</v>
      </c>
      <c r="I202" t="s">
        <v>2278</v>
      </c>
      <c r="J202" s="92">
        <v>10000</v>
      </c>
      <c r="K202" s="92">
        <f>IF(J202="","",J202)</f>
        <v>10000</v>
      </c>
    </row>
    <row r="203" spans="1:11" x14ac:dyDescent="0.15">
      <c r="A203" s="103">
        <v>43648</v>
      </c>
      <c r="B203" t="s">
        <v>2979</v>
      </c>
      <c r="C203" t="s">
        <v>2993</v>
      </c>
      <c r="D203" s="92">
        <v>10000</v>
      </c>
      <c r="E203" s="92">
        <f t="shared" si="6"/>
        <v>30000</v>
      </c>
      <c r="G203" s="103">
        <v>43475</v>
      </c>
      <c r="H203" t="s">
        <v>142</v>
      </c>
      <c r="I203" t="s">
        <v>2742</v>
      </c>
      <c r="J203" s="92">
        <v>10000</v>
      </c>
      <c r="K203" s="92">
        <f>IF(J203="","",J203+K202)</f>
        <v>20000</v>
      </c>
    </row>
    <row r="204" spans="1:11" x14ac:dyDescent="0.15">
      <c r="A204" s="103">
        <v>43656</v>
      </c>
      <c r="B204" t="s">
        <v>2994</v>
      </c>
      <c r="C204" t="s">
        <v>2995</v>
      </c>
      <c r="D204" s="92">
        <v>10000</v>
      </c>
      <c r="E204" s="92">
        <f t="shared" si="6"/>
        <v>40000</v>
      </c>
      <c r="G204" s="103">
        <v>43475</v>
      </c>
      <c r="H204" t="s">
        <v>94</v>
      </c>
      <c r="I204" t="s">
        <v>2747</v>
      </c>
      <c r="J204" s="92">
        <v>10000</v>
      </c>
      <c r="K204" s="92">
        <f t="shared" ref="K204:K215" si="12">IF(J204="","",J204+K203)</f>
        <v>30000</v>
      </c>
    </row>
    <row r="205" spans="1:11" x14ac:dyDescent="0.15">
      <c r="A205" s="103">
        <v>43698</v>
      </c>
      <c r="B205" t="s">
        <v>2979</v>
      </c>
      <c r="C205" t="s">
        <v>2997</v>
      </c>
      <c r="D205" s="92">
        <v>10000</v>
      </c>
      <c r="E205" s="92">
        <f t="shared" ref="E205:E212" si="13">IF(D205="","",D205+E204)</f>
        <v>50000</v>
      </c>
      <c r="G205" s="103">
        <v>43488</v>
      </c>
      <c r="H205" t="s">
        <v>142</v>
      </c>
      <c r="I205" t="s">
        <v>2751</v>
      </c>
      <c r="J205" s="92">
        <v>10000</v>
      </c>
      <c r="K205" s="92">
        <f t="shared" si="12"/>
        <v>40000</v>
      </c>
    </row>
    <row r="206" spans="1:11" x14ac:dyDescent="0.15">
      <c r="A206" s="103">
        <v>43766</v>
      </c>
      <c r="B206" t="s">
        <v>2964</v>
      </c>
      <c r="C206" t="s">
        <v>2999</v>
      </c>
      <c r="D206" s="92">
        <v>10000</v>
      </c>
      <c r="E206" s="92">
        <f t="shared" si="13"/>
        <v>60000</v>
      </c>
      <c r="G206" s="103">
        <v>43488</v>
      </c>
      <c r="H206" t="s">
        <v>142</v>
      </c>
      <c r="I206" t="s">
        <v>2757</v>
      </c>
      <c r="J206" s="92">
        <v>10000</v>
      </c>
      <c r="K206" s="92">
        <f t="shared" si="12"/>
        <v>50000</v>
      </c>
    </row>
    <row r="207" spans="1:11" x14ac:dyDescent="0.15">
      <c r="A207" s="103">
        <v>43766</v>
      </c>
      <c r="B207" t="s">
        <v>2964</v>
      </c>
      <c r="C207" t="s">
        <v>3001</v>
      </c>
      <c r="D207" s="92">
        <v>10000</v>
      </c>
      <c r="E207" s="92">
        <f t="shared" si="13"/>
        <v>70000</v>
      </c>
      <c r="G207" s="103">
        <v>43571</v>
      </c>
      <c r="H207" t="s">
        <v>409</v>
      </c>
      <c r="I207" t="s">
        <v>2789</v>
      </c>
      <c r="J207" s="92">
        <v>10000</v>
      </c>
      <c r="K207" s="92">
        <f t="shared" si="12"/>
        <v>60000</v>
      </c>
    </row>
    <row r="208" spans="1:11" x14ac:dyDescent="0.15">
      <c r="A208" s="103">
        <v>43774</v>
      </c>
      <c r="B208" t="s">
        <v>2964</v>
      </c>
      <c r="C208" t="s">
        <v>2966</v>
      </c>
      <c r="D208" s="92">
        <v>10000</v>
      </c>
      <c r="E208" s="92">
        <f t="shared" si="13"/>
        <v>80000</v>
      </c>
      <c r="G208" s="103">
        <v>43608</v>
      </c>
      <c r="H208" t="s">
        <v>409</v>
      </c>
      <c r="I208" t="s">
        <v>2988</v>
      </c>
      <c r="J208" s="92">
        <v>10000</v>
      </c>
      <c r="K208" s="92">
        <f t="shared" si="12"/>
        <v>70000</v>
      </c>
    </row>
    <row r="209" spans="1:11" x14ac:dyDescent="0.15">
      <c r="A209" s="103">
        <v>43785</v>
      </c>
      <c r="B209" t="s">
        <v>2994</v>
      </c>
      <c r="C209" t="s">
        <v>2995</v>
      </c>
      <c r="D209" s="92">
        <v>10000</v>
      </c>
      <c r="E209" s="92">
        <f t="shared" si="13"/>
        <v>90000</v>
      </c>
      <c r="G209" s="103">
        <v>43616</v>
      </c>
      <c r="H209" t="s">
        <v>321</v>
      </c>
      <c r="I209" t="s">
        <v>2596</v>
      </c>
      <c r="J209" s="92">
        <v>10000</v>
      </c>
      <c r="K209" s="92">
        <f t="shared" si="12"/>
        <v>80000</v>
      </c>
    </row>
    <row r="210" spans="1:11" x14ac:dyDescent="0.15">
      <c r="A210" s="103">
        <v>43801</v>
      </c>
      <c r="B210" t="s">
        <v>2981</v>
      </c>
      <c r="C210" t="s">
        <v>3004</v>
      </c>
      <c r="D210" s="92">
        <v>10000</v>
      </c>
      <c r="E210" s="92">
        <f t="shared" si="13"/>
        <v>100000</v>
      </c>
      <c r="K210" s="92" t="str">
        <f t="shared" si="12"/>
        <v/>
      </c>
    </row>
    <row r="211" spans="1:11" x14ac:dyDescent="0.15">
      <c r="A211" s="103">
        <v>43814</v>
      </c>
      <c r="B211" t="s">
        <v>2964</v>
      </c>
      <c r="C211" s="2" t="s">
        <v>3005</v>
      </c>
      <c r="D211" s="92">
        <v>10000</v>
      </c>
      <c r="E211" s="92">
        <f t="shared" si="13"/>
        <v>110000</v>
      </c>
      <c r="K211" s="92" t="str">
        <f t="shared" si="12"/>
        <v/>
      </c>
    </row>
    <row r="212" spans="1:11" x14ac:dyDescent="0.15">
      <c r="A212" s="103">
        <v>43819</v>
      </c>
      <c r="B212" t="s">
        <v>2985</v>
      </c>
      <c r="C212" t="s">
        <v>3010</v>
      </c>
      <c r="D212" s="92">
        <v>10000</v>
      </c>
      <c r="E212" s="92">
        <f t="shared" si="13"/>
        <v>120000</v>
      </c>
      <c r="K212" s="92" t="str">
        <f t="shared" si="12"/>
        <v/>
      </c>
    </row>
    <row r="213" spans="1:11" x14ac:dyDescent="0.15">
      <c r="A213" s="103">
        <v>43819</v>
      </c>
      <c r="B213" t="s">
        <v>2985</v>
      </c>
      <c r="C213" t="s">
        <v>3011</v>
      </c>
      <c r="D213" s="92">
        <v>10000</v>
      </c>
      <c r="E213" s="92">
        <f t="shared" ref="E213:E259" si="14">IF(D213="","",D213+E212)</f>
        <v>130000</v>
      </c>
      <c r="K213" s="92" t="str">
        <f t="shared" si="12"/>
        <v/>
      </c>
    </row>
    <row r="214" spans="1:11" x14ac:dyDescent="0.15">
      <c r="A214" s="103">
        <v>43819</v>
      </c>
      <c r="B214" t="s">
        <v>2985</v>
      </c>
      <c r="C214" t="s">
        <v>3012</v>
      </c>
      <c r="D214" s="92">
        <v>10000</v>
      </c>
      <c r="E214" s="92">
        <f t="shared" si="14"/>
        <v>140000</v>
      </c>
      <c r="K214" s="92" t="str">
        <f t="shared" si="12"/>
        <v/>
      </c>
    </row>
    <row r="215" spans="1:11" x14ac:dyDescent="0.15">
      <c r="A215" s="103">
        <v>43819</v>
      </c>
      <c r="B215" s="2" t="s">
        <v>2985</v>
      </c>
      <c r="C215" s="2" t="s">
        <v>3013</v>
      </c>
      <c r="D215" s="92">
        <v>10000</v>
      </c>
      <c r="E215" s="92">
        <f t="shared" si="14"/>
        <v>150000</v>
      </c>
      <c r="K215" s="92" t="str">
        <f t="shared" si="12"/>
        <v/>
      </c>
    </row>
    <row r="216" spans="1:11" x14ac:dyDescent="0.15">
      <c r="A216" s="103">
        <v>43819</v>
      </c>
      <c r="B216" s="2" t="s">
        <v>2985</v>
      </c>
      <c r="C216" s="2" t="s">
        <v>3014</v>
      </c>
      <c r="D216" s="92">
        <v>10000</v>
      </c>
      <c r="E216" s="92">
        <f t="shared" si="14"/>
        <v>160000</v>
      </c>
      <c r="K216" s="92" t="str">
        <f t="shared" ref="K216:K259" si="15">IF(J216="","",J216+K215)</f>
        <v/>
      </c>
    </row>
    <row r="217" spans="1:11" x14ac:dyDescent="0.15">
      <c r="A217" s="103">
        <v>43819</v>
      </c>
      <c r="B217" s="2" t="s">
        <v>2985</v>
      </c>
      <c r="C217" s="2" t="s">
        <v>3015</v>
      </c>
      <c r="D217" s="92">
        <v>10000</v>
      </c>
      <c r="E217" s="92">
        <f t="shared" si="14"/>
        <v>170000</v>
      </c>
      <c r="K217" s="92" t="str">
        <f t="shared" si="15"/>
        <v/>
      </c>
    </row>
    <row r="218" spans="1:11" x14ac:dyDescent="0.15">
      <c r="A218" s="103">
        <v>43819</v>
      </c>
      <c r="B218" s="2" t="s">
        <v>2985</v>
      </c>
      <c r="C218" s="2" t="s">
        <v>3016</v>
      </c>
      <c r="D218" s="92">
        <v>10000</v>
      </c>
      <c r="E218" s="92">
        <f t="shared" si="14"/>
        <v>180000</v>
      </c>
      <c r="K218" s="92" t="str">
        <f t="shared" si="15"/>
        <v/>
      </c>
    </row>
    <row r="219" spans="1:11" x14ac:dyDescent="0.15">
      <c r="A219" s="103">
        <v>43819</v>
      </c>
      <c r="B219" s="2" t="s">
        <v>2985</v>
      </c>
      <c r="C219" s="2" t="s">
        <v>3017</v>
      </c>
      <c r="D219" s="92">
        <v>10000</v>
      </c>
      <c r="E219" s="92">
        <f t="shared" si="14"/>
        <v>190000</v>
      </c>
      <c r="K219" s="92" t="str">
        <f t="shared" si="15"/>
        <v/>
      </c>
    </row>
    <row r="220" spans="1:11" x14ac:dyDescent="0.15">
      <c r="A220" s="103">
        <v>43819</v>
      </c>
      <c r="B220" s="2" t="s">
        <v>3018</v>
      </c>
      <c r="C220" s="2" t="s">
        <v>3019</v>
      </c>
      <c r="D220" s="92">
        <v>10000</v>
      </c>
      <c r="E220" s="92">
        <f t="shared" si="14"/>
        <v>200000</v>
      </c>
      <c r="K220" s="92" t="str">
        <f t="shared" si="15"/>
        <v/>
      </c>
    </row>
    <row r="221" spans="1:11" x14ac:dyDescent="0.15">
      <c r="A221" s="103">
        <v>43819</v>
      </c>
      <c r="B221" s="2" t="s">
        <v>2985</v>
      </c>
      <c r="C221" s="2" t="s">
        <v>3020</v>
      </c>
      <c r="D221" s="92">
        <v>10000</v>
      </c>
      <c r="E221" s="92">
        <f t="shared" si="14"/>
        <v>210000</v>
      </c>
      <c r="K221" s="92" t="str">
        <f t="shared" si="15"/>
        <v/>
      </c>
    </row>
    <row r="222" spans="1:11" x14ac:dyDescent="0.15">
      <c r="A222" s="103">
        <v>43819</v>
      </c>
      <c r="B222" s="2" t="s">
        <v>2985</v>
      </c>
      <c r="C222" s="2" t="s">
        <v>3021</v>
      </c>
      <c r="D222" s="92">
        <v>10000</v>
      </c>
      <c r="E222" s="92">
        <f t="shared" si="14"/>
        <v>220000</v>
      </c>
      <c r="K222" s="92" t="str">
        <f t="shared" si="15"/>
        <v/>
      </c>
    </row>
    <row r="223" spans="1:11" x14ac:dyDescent="0.15">
      <c r="B223" s="2"/>
      <c r="C223" s="2"/>
      <c r="E223" s="92" t="str">
        <f t="shared" si="14"/>
        <v/>
      </c>
      <c r="K223" s="92" t="str">
        <f t="shared" si="15"/>
        <v/>
      </c>
    </row>
    <row r="224" spans="1:11" x14ac:dyDescent="0.15">
      <c r="B224" s="2"/>
      <c r="C224" s="2"/>
      <c r="E224" s="92" t="str">
        <f t="shared" si="14"/>
        <v/>
      </c>
      <c r="K224" s="92" t="str">
        <f t="shared" si="15"/>
        <v/>
      </c>
    </row>
    <row r="225" spans="1:11" x14ac:dyDescent="0.15">
      <c r="B225" s="2"/>
      <c r="C225" s="2"/>
      <c r="E225" s="92" t="str">
        <f t="shared" si="14"/>
        <v/>
      </c>
      <c r="K225" s="92" t="str">
        <f t="shared" si="15"/>
        <v/>
      </c>
    </row>
    <row r="226" spans="1:11" x14ac:dyDescent="0.15">
      <c r="B226" s="2"/>
      <c r="C226" s="2"/>
      <c r="E226" s="92" t="str">
        <f t="shared" si="14"/>
        <v/>
      </c>
      <c r="K226" s="92" t="str">
        <f t="shared" si="15"/>
        <v/>
      </c>
    </row>
    <row r="227" spans="1:11" ht="14.25" thickBot="1" x14ac:dyDescent="0.2">
      <c r="A227" s="120"/>
      <c r="B227" s="119"/>
      <c r="C227" s="119"/>
      <c r="D227" s="116"/>
      <c r="E227" s="116" t="str">
        <f t="shared" si="14"/>
        <v/>
      </c>
      <c r="F227" s="119"/>
      <c r="G227" s="120"/>
      <c r="H227" s="119"/>
      <c r="I227" s="119"/>
      <c r="J227" s="116"/>
      <c r="K227" s="116" t="str">
        <f t="shared" si="15"/>
        <v/>
      </c>
    </row>
    <row r="228" spans="1:11" ht="14.25" thickTop="1" x14ac:dyDescent="0.15">
      <c r="A228" s="103">
        <v>43866</v>
      </c>
      <c r="B228" s="2" t="s">
        <v>142</v>
      </c>
      <c r="C228" s="2" t="s">
        <v>3043</v>
      </c>
      <c r="D228" s="92">
        <v>10000</v>
      </c>
      <c r="E228" s="92">
        <f>IF(D228="","",D228)</f>
        <v>10000</v>
      </c>
      <c r="K228" s="92" t="str">
        <f t="shared" si="15"/>
        <v/>
      </c>
    </row>
    <row r="229" spans="1:11" x14ac:dyDescent="0.15">
      <c r="A229" s="103">
        <v>43873</v>
      </c>
      <c r="B229" s="2" t="s">
        <v>3086</v>
      </c>
      <c r="C229" s="2" t="s">
        <v>3087</v>
      </c>
      <c r="D229" s="92">
        <v>10000</v>
      </c>
      <c r="E229" s="92">
        <f>IF(D229="","",D229+E228)</f>
        <v>20000</v>
      </c>
      <c r="G229" s="122">
        <v>43864</v>
      </c>
      <c r="H229" s="2" t="s">
        <v>1681</v>
      </c>
      <c r="I229" t="s">
        <v>2896</v>
      </c>
      <c r="J229" s="92">
        <v>10000</v>
      </c>
      <c r="K229" s="92">
        <f>IF(J229="","",J229)</f>
        <v>10000</v>
      </c>
    </row>
    <row r="230" spans="1:11" x14ac:dyDescent="0.15">
      <c r="A230" s="103">
        <v>44064</v>
      </c>
      <c r="B230" s="2" t="s">
        <v>3092</v>
      </c>
      <c r="C230" s="2" t="s">
        <v>3102</v>
      </c>
      <c r="D230" s="92">
        <v>10000</v>
      </c>
      <c r="E230" s="92">
        <f t="shared" si="14"/>
        <v>30000</v>
      </c>
      <c r="G230" s="103">
        <v>43879</v>
      </c>
      <c r="H230" t="s">
        <v>1687</v>
      </c>
      <c r="I230" t="s">
        <v>3036</v>
      </c>
      <c r="J230" s="92">
        <v>10000</v>
      </c>
      <c r="K230" s="92">
        <f t="shared" si="15"/>
        <v>20000</v>
      </c>
    </row>
    <row r="231" spans="1:11" x14ac:dyDescent="0.15">
      <c r="A231" s="103">
        <v>44064</v>
      </c>
      <c r="B231" s="2" t="s">
        <v>3092</v>
      </c>
      <c r="C231" s="2" t="s">
        <v>3103</v>
      </c>
      <c r="D231" s="92">
        <v>10000</v>
      </c>
      <c r="E231" s="92">
        <f t="shared" si="14"/>
        <v>40000</v>
      </c>
      <c r="K231" s="92" t="str">
        <f t="shared" si="15"/>
        <v/>
      </c>
    </row>
    <row r="232" spans="1:11" x14ac:dyDescent="0.15">
      <c r="A232" s="103">
        <v>44141</v>
      </c>
      <c r="B232" s="2" t="s">
        <v>3093</v>
      </c>
      <c r="C232" s="2" t="s">
        <v>3104</v>
      </c>
      <c r="D232" s="92">
        <v>10000</v>
      </c>
      <c r="E232" s="92">
        <f t="shared" si="14"/>
        <v>50000</v>
      </c>
      <c r="K232" s="92" t="str">
        <f t="shared" si="15"/>
        <v/>
      </c>
    </row>
    <row r="233" spans="1:11" x14ac:dyDescent="0.15">
      <c r="B233" s="2"/>
      <c r="C233" s="2"/>
      <c r="E233" s="92" t="str">
        <f t="shared" si="14"/>
        <v/>
      </c>
      <c r="K233" s="92" t="str">
        <f t="shared" si="15"/>
        <v/>
      </c>
    </row>
    <row r="234" spans="1:11" ht="14.25" thickBot="1" x14ac:dyDescent="0.2">
      <c r="A234" s="120"/>
      <c r="B234" s="119"/>
      <c r="C234" s="119"/>
      <c r="D234" s="116"/>
      <c r="E234" s="116" t="str">
        <f t="shared" si="14"/>
        <v/>
      </c>
      <c r="F234" s="119"/>
      <c r="G234" s="120"/>
      <c r="H234" s="119"/>
      <c r="I234" s="119"/>
      <c r="J234" s="116"/>
      <c r="K234" s="116" t="str">
        <f t="shared" si="15"/>
        <v/>
      </c>
    </row>
    <row r="235" spans="1:11" ht="14.25" thickTop="1" x14ac:dyDescent="0.15">
      <c r="B235" s="2"/>
      <c r="C235" s="2"/>
      <c r="E235" s="92" t="str">
        <f t="shared" si="14"/>
        <v/>
      </c>
      <c r="K235" s="92" t="str">
        <f t="shared" si="15"/>
        <v/>
      </c>
    </row>
    <row r="236" spans="1:11" x14ac:dyDescent="0.15">
      <c r="B236" s="2"/>
      <c r="C236" s="2"/>
      <c r="E236" s="92" t="str">
        <f t="shared" si="14"/>
        <v/>
      </c>
      <c r="K236" s="92" t="str">
        <f t="shared" si="15"/>
        <v/>
      </c>
    </row>
    <row r="237" spans="1:11" x14ac:dyDescent="0.15">
      <c r="B237" s="2"/>
      <c r="C237" s="2"/>
      <c r="E237" s="92" t="str">
        <f t="shared" si="14"/>
        <v/>
      </c>
      <c r="K237" s="92" t="str">
        <f t="shared" si="15"/>
        <v/>
      </c>
    </row>
    <row r="238" spans="1:11" ht="14.25" thickBot="1" x14ac:dyDescent="0.2">
      <c r="A238" s="119"/>
      <c r="B238" s="119"/>
      <c r="C238" s="119"/>
      <c r="D238" s="116"/>
      <c r="E238" s="116" t="str">
        <f t="shared" ref="E238" si="16">IF(D238="","",D238+E237)</f>
        <v/>
      </c>
      <c r="F238" s="119"/>
      <c r="G238" s="120"/>
      <c r="H238" s="119"/>
      <c r="I238" s="119"/>
      <c r="J238" s="116"/>
      <c r="K238" s="116" t="str">
        <f t="shared" ref="K238" si="17">IF(J238="","",J238+K237)</f>
        <v/>
      </c>
    </row>
    <row r="239" spans="1:11" ht="14.25" thickTop="1" x14ac:dyDescent="0.15">
      <c r="B239" s="2"/>
      <c r="C239" s="2"/>
      <c r="E239" s="92" t="str">
        <f>IF(D239="","",D239+#REF!)</f>
        <v/>
      </c>
      <c r="K239" s="92" t="str">
        <f>IF(J239="","",J239+#REF!)</f>
        <v/>
      </c>
    </row>
    <row r="240" spans="1:11" x14ac:dyDescent="0.15">
      <c r="B240" s="2"/>
      <c r="C240" s="2"/>
      <c r="E240" s="92" t="str">
        <f t="shared" si="14"/>
        <v/>
      </c>
      <c r="K240" s="92" t="str">
        <f t="shared" si="15"/>
        <v/>
      </c>
    </row>
    <row r="241" spans="2:11" x14ac:dyDescent="0.15">
      <c r="B241" s="2"/>
      <c r="C241" s="2"/>
      <c r="E241" s="92" t="str">
        <f t="shared" si="14"/>
        <v/>
      </c>
      <c r="K241" s="92" t="str">
        <f t="shared" si="15"/>
        <v/>
      </c>
    </row>
    <row r="242" spans="2:11" x14ac:dyDescent="0.15">
      <c r="B242" s="2"/>
      <c r="C242" s="2"/>
      <c r="E242" s="92" t="str">
        <f t="shared" si="14"/>
        <v/>
      </c>
      <c r="K242" s="92" t="str">
        <f t="shared" si="15"/>
        <v/>
      </c>
    </row>
    <row r="243" spans="2:11" x14ac:dyDescent="0.15">
      <c r="B243" s="2"/>
      <c r="C243" s="2"/>
      <c r="E243" s="92" t="str">
        <f t="shared" si="14"/>
        <v/>
      </c>
      <c r="K243" s="92" t="str">
        <f t="shared" si="15"/>
        <v/>
      </c>
    </row>
    <row r="244" spans="2:11" x14ac:dyDescent="0.15">
      <c r="B244" s="2"/>
      <c r="C244" s="2"/>
      <c r="E244" s="92" t="str">
        <f t="shared" si="14"/>
        <v/>
      </c>
      <c r="K244" s="92" t="str">
        <f t="shared" si="15"/>
        <v/>
      </c>
    </row>
    <row r="245" spans="2:11" x14ac:dyDescent="0.15">
      <c r="B245" s="2"/>
      <c r="C245" s="2"/>
      <c r="E245" s="92" t="str">
        <f t="shared" si="14"/>
        <v/>
      </c>
      <c r="K245" s="92" t="str">
        <f t="shared" si="15"/>
        <v/>
      </c>
    </row>
    <row r="246" spans="2:11" x14ac:dyDescent="0.15">
      <c r="E246" s="92" t="str">
        <f t="shared" si="14"/>
        <v/>
      </c>
      <c r="K246" s="92" t="str">
        <f t="shared" si="15"/>
        <v/>
      </c>
    </row>
    <row r="247" spans="2:11" x14ac:dyDescent="0.15">
      <c r="E247" s="92" t="str">
        <f t="shared" si="14"/>
        <v/>
      </c>
      <c r="K247" s="92" t="str">
        <f t="shared" si="15"/>
        <v/>
      </c>
    </row>
    <row r="248" spans="2:11" x14ac:dyDescent="0.15">
      <c r="E248" s="92" t="str">
        <f t="shared" si="14"/>
        <v/>
      </c>
      <c r="K248" s="92" t="str">
        <f t="shared" si="15"/>
        <v/>
      </c>
    </row>
    <row r="249" spans="2:11" x14ac:dyDescent="0.15">
      <c r="E249" s="92" t="str">
        <f t="shared" si="14"/>
        <v/>
      </c>
      <c r="K249" s="92" t="str">
        <f t="shared" si="15"/>
        <v/>
      </c>
    </row>
    <row r="250" spans="2:11" x14ac:dyDescent="0.15">
      <c r="E250" s="92" t="str">
        <f t="shared" si="14"/>
        <v/>
      </c>
      <c r="K250" s="92" t="str">
        <f t="shared" si="15"/>
        <v/>
      </c>
    </row>
    <row r="251" spans="2:11" x14ac:dyDescent="0.15">
      <c r="E251" s="92" t="str">
        <f t="shared" si="14"/>
        <v/>
      </c>
      <c r="K251" s="92" t="str">
        <f t="shared" si="15"/>
        <v/>
      </c>
    </row>
    <row r="252" spans="2:11" x14ac:dyDescent="0.15">
      <c r="E252" s="92" t="str">
        <f t="shared" si="14"/>
        <v/>
      </c>
      <c r="K252" s="92" t="str">
        <f t="shared" si="15"/>
        <v/>
      </c>
    </row>
    <row r="253" spans="2:11" x14ac:dyDescent="0.15">
      <c r="E253" s="92" t="str">
        <f t="shared" si="14"/>
        <v/>
      </c>
      <c r="K253" s="92" t="str">
        <f t="shared" si="15"/>
        <v/>
      </c>
    </row>
    <row r="254" spans="2:11" x14ac:dyDescent="0.15">
      <c r="E254" s="92" t="str">
        <f t="shared" si="14"/>
        <v/>
      </c>
      <c r="K254" s="92" t="str">
        <f t="shared" si="15"/>
        <v/>
      </c>
    </row>
    <row r="255" spans="2:11" x14ac:dyDescent="0.15">
      <c r="E255" s="92" t="str">
        <f t="shared" si="14"/>
        <v/>
      </c>
      <c r="K255" s="92" t="str">
        <f t="shared" si="15"/>
        <v/>
      </c>
    </row>
    <row r="256" spans="2:11" x14ac:dyDescent="0.15">
      <c r="E256" s="92" t="str">
        <f t="shared" si="14"/>
        <v/>
      </c>
      <c r="K256" s="92" t="str">
        <f t="shared" si="15"/>
        <v/>
      </c>
    </row>
    <row r="257" spans="5:11" x14ac:dyDescent="0.15">
      <c r="E257" s="92" t="str">
        <f t="shared" si="14"/>
        <v/>
      </c>
      <c r="K257" s="92" t="str">
        <f t="shared" si="15"/>
        <v/>
      </c>
    </row>
    <row r="258" spans="5:11" x14ac:dyDescent="0.15">
      <c r="E258" s="92" t="str">
        <f t="shared" si="14"/>
        <v/>
      </c>
      <c r="K258" s="92" t="str">
        <f t="shared" si="15"/>
        <v/>
      </c>
    </row>
    <row r="259" spans="5:11" x14ac:dyDescent="0.15">
      <c r="E259" s="92" t="str">
        <f t="shared" si="14"/>
        <v/>
      </c>
      <c r="K259" s="92" t="str">
        <f t="shared" si="15"/>
        <v/>
      </c>
    </row>
    <row r="260" spans="5:11" x14ac:dyDescent="0.15">
      <c r="E260" s="92" t="str">
        <f t="shared" ref="E260:E323" si="18">IF(D260="","",D260+E259)</f>
        <v/>
      </c>
      <c r="K260" s="92" t="str">
        <f t="shared" ref="K260:K323" si="19">IF(J260="","",J260+K259)</f>
        <v/>
      </c>
    </row>
    <row r="261" spans="5:11" x14ac:dyDescent="0.15">
      <c r="E261" s="92" t="str">
        <f t="shared" si="18"/>
        <v/>
      </c>
      <c r="K261" s="92" t="str">
        <f t="shared" si="19"/>
        <v/>
      </c>
    </row>
    <row r="262" spans="5:11" x14ac:dyDescent="0.15">
      <c r="E262" s="92" t="str">
        <f t="shared" si="18"/>
        <v/>
      </c>
      <c r="K262" s="92" t="str">
        <f t="shared" si="19"/>
        <v/>
      </c>
    </row>
    <row r="263" spans="5:11" x14ac:dyDescent="0.15">
      <c r="E263" s="92" t="str">
        <f t="shared" si="18"/>
        <v/>
      </c>
      <c r="K263" s="92" t="str">
        <f t="shared" si="19"/>
        <v/>
      </c>
    </row>
    <row r="264" spans="5:11" x14ac:dyDescent="0.15">
      <c r="E264" s="92" t="str">
        <f t="shared" si="18"/>
        <v/>
      </c>
      <c r="K264" s="92" t="str">
        <f t="shared" si="19"/>
        <v/>
      </c>
    </row>
    <row r="265" spans="5:11" x14ac:dyDescent="0.15">
      <c r="E265" s="92" t="str">
        <f t="shared" si="18"/>
        <v/>
      </c>
      <c r="K265" s="92" t="str">
        <f t="shared" si="19"/>
        <v/>
      </c>
    </row>
    <row r="266" spans="5:11" x14ac:dyDescent="0.15">
      <c r="E266" s="92" t="str">
        <f t="shared" si="18"/>
        <v/>
      </c>
      <c r="K266" s="92" t="str">
        <f t="shared" si="19"/>
        <v/>
      </c>
    </row>
    <row r="267" spans="5:11" x14ac:dyDescent="0.15">
      <c r="E267" s="92" t="str">
        <f t="shared" si="18"/>
        <v/>
      </c>
      <c r="K267" s="92" t="str">
        <f t="shared" si="19"/>
        <v/>
      </c>
    </row>
    <row r="268" spans="5:11" x14ac:dyDescent="0.15">
      <c r="E268" s="92" t="str">
        <f t="shared" si="18"/>
        <v/>
      </c>
      <c r="K268" s="92" t="str">
        <f t="shared" si="19"/>
        <v/>
      </c>
    </row>
    <row r="269" spans="5:11" x14ac:dyDescent="0.15">
      <c r="E269" s="92" t="str">
        <f t="shared" si="18"/>
        <v/>
      </c>
      <c r="K269" s="92" t="str">
        <f t="shared" si="19"/>
        <v/>
      </c>
    </row>
    <row r="270" spans="5:11" x14ac:dyDescent="0.15">
      <c r="E270" s="92" t="str">
        <f t="shared" si="18"/>
        <v/>
      </c>
      <c r="K270" s="92" t="str">
        <f t="shared" si="19"/>
        <v/>
      </c>
    </row>
    <row r="271" spans="5:11" x14ac:dyDescent="0.15">
      <c r="E271" s="92" t="str">
        <f t="shared" si="18"/>
        <v/>
      </c>
      <c r="K271" s="92" t="str">
        <f t="shared" si="19"/>
        <v/>
      </c>
    </row>
    <row r="272" spans="5:11" x14ac:dyDescent="0.15">
      <c r="E272" s="92" t="str">
        <f t="shared" si="18"/>
        <v/>
      </c>
      <c r="K272" s="92" t="str">
        <f t="shared" si="19"/>
        <v/>
      </c>
    </row>
    <row r="273" spans="5:11" x14ac:dyDescent="0.15">
      <c r="E273" s="92" t="str">
        <f t="shared" si="18"/>
        <v/>
      </c>
      <c r="K273" s="92" t="str">
        <f t="shared" si="19"/>
        <v/>
      </c>
    </row>
    <row r="274" spans="5:11" x14ac:dyDescent="0.15">
      <c r="E274" s="92" t="str">
        <f t="shared" si="18"/>
        <v/>
      </c>
      <c r="K274" s="92" t="str">
        <f t="shared" si="19"/>
        <v/>
      </c>
    </row>
    <row r="275" spans="5:11" x14ac:dyDescent="0.15">
      <c r="E275" s="92" t="str">
        <f t="shared" si="18"/>
        <v/>
      </c>
      <c r="K275" s="92" t="str">
        <f t="shared" si="19"/>
        <v/>
      </c>
    </row>
    <row r="276" spans="5:11" x14ac:dyDescent="0.15">
      <c r="E276" s="92" t="str">
        <f t="shared" si="18"/>
        <v/>
      </c>
      <c r="K276" s="92" t="str">
        <f t="shared" si="19"/>
        <v/>
      </c>
    </row>
    <row r="277" spans="5:11" x14ac:dyDescent="0.15">
      <c r="E277" s="92" t="str">
        <f t="shared" si="18"/>
        <v/>
      </c>
      <c r="K277" s="92" t="str">
        <f t="shared" si="19"/>
        <v/>
      </c>
    </row>
    <row r="278" spans="5:11" x14ac:dyDescent="0.15">
      <c r="E278" s="92" t="str">
        <f t="shared" si="18"/>
        <v/>
      </c>
      <c r="K278" s="92" t="str">
        <f t="shared" si="19"/>
        <v/>
      </c>
    </row>
    <row r="279" spans="5:11" x14ac:dyDescent="0.15">
      <c r="E279" s="92" t="str">
        <f t="shared" si="18"/>
        <v/>
      </c>
      <c r="K279" s="92" t="str">
        <f t="shared" si="19"/>
        <v/>
      </c>
    </row>
    <row r="280" spans="5:11" x14ac:dyDescent="0.15">
      <c r="E280" s="92" t="str">
        <f t="shared" si="18"/>
        <v/>
      </c>
      <c r="K280" s="92" t="str">
        <f t="shared" si="19"/>
        <v/>
      </c>
    </row>
    <row r="281" spans="5:11" x14ac:dyDescent="0.15">
      <c r="E281" s="92" t="str">
        <f t="shared" si="18"/>
        <v/>
      </c>
      <c r="K281" s="92" t="str">
        <f t="shared" si="19"/>
        <v/>
      </c>
    </row>
    <row r="282" spans="5:11" x14ac:dyDescent="0.15">
      <c r="E282" s="92" t="str">
        <f t="shared" si="18"/>
        <v/>
      </c>
      <c r="K282" s="92" t="str">
        <f t="shared" si="19"/>
        <v/>
      </c>
    </row>
    <row r="283" spans="5:11" x14ac:dyDescent="0.15">
      <c r="E283" s="92" t="str">
        <f t="shared" si="18"/>
        <v/>
      </c>
      <c r="K283" s="92" t="str">
        <f t="shared" si="19"/>
        <v/>
      </c>
    </row>
    <row r="284" spans="5:11" x14ac:dyDescent="0.15">
      <c r="E284" s="92" t="str">
        <f t="shared" si="18"/>
        <v/>
      </c>
      <c r="K284" s="92" t="str">
        <f t="shared" si="19"/>
        <v/>
      </c>
    </row>
    <row r="285" spans="5:11" x14ac:dyDescent="0.15">
      <c r="E285" s="92" t="str">
        <f t="shared" si="18"/>
        <v/>
      </c>
      <c r="K285" s="92" t="str">
        <f t="shared" si="19"/>
        <v/>
      </c>
    </row>
    <row r="286" spans="5:11" x14ac:dyDescent="0.15">
      <c r="E286" s="92" t="str">
        <f t="shared" si="18"/>
        <v/>
      </c>
      <c r="K286" s="92" t="str">
        <f t="shared" si="19"/>
        <v/>
      </c>
    </row>
    <row r="287" spans="5:11" x14ac:dyDescent="0.15">
      <c r="E287" s="92" t="str">
        <f t="shared" si="18"/>
        <v/>
      </c>
      <c r="K287" s="92" t="str">
        <f t="shared" si="19"/>
        <v/>
      </c>
    </row>
    <row r="288" spans="5:11" x14ac:dyDescent="0.15">
      <c r="E288" s="92" t="str">
        <f t="shared" si="18"/>
        <v/>
      </c>
      <c r="K288" s="92" t="str">
        <f t="shared" si="19"/>
        <v/>
      </c>
    </row>
    <row r="289" spans="5:11" x14ac:dyDescent="0.15">
      <c r="E289" s="92" t="str">
        <f t="shared" si="18"/>
        <v/>
      </c>
      <c r="K289" s="92" t="str">
        <f t="shared" si="19"/>
        <v/>
      </c>
    </row>
    <row r="290" spans="5:11" x14ac:dyDescent="0.15">
      <c r="E290" s="92" t="str">
        <f t="shared" si="18"/>
        <v/>
      </c>
      <c r="K290" s="92" t="str">
        <f t="shared" si="19"/>
        <v/>
      </c>
    </row>
    <row r="291" spans="5:11" x14ac:dyDescent="0.15">
      <c r="E291" s="92" t="str">
        <f t="shared" si="18"/>
        <v/>
      </c>
      <c r="K291" s="92" t="str">
        <f t="shared" si="19"/>
        <v/>
      </c>
    </row>
    <row r="292" spans="5:11" x14ac:dyDescent="0.15">
      <c r="E292" s="92" t="str">
        <f t="shared" si="18"/>
        <v/>
      </c>
      <c r="K292" s="92" t="str">
        <f t="shared" si="19"/>
        <v/>
      </c>
    </row>
    <row r="293" spans="5:11" x14ac:dyDescent="0.15">
      <c r="E293" s="92" t="str">
        <f t="shared" si="18"/>
        <v/>
      </c>
      <c r="K293" s="92" t="str">
        <f t="shared" si="19"/>
        <v/>
      </c>
    </row>
    <row r="294" spans="5:11" x14ac:dyDescent="0.15">
      <c r="E294" s="92" t="str">
        <f t="shared" si="18"/>
        <v/>
      </c>
      <c r="K294" s="92" t="str">
        <f t="shared" si="19"/>
        <v/>
      </c>
    </row>
    <row r="295" spans="5:11" x14ac:dyDescent="0.15">
      <c r="E295" s="92" t="str">
        <f t="shared" si="18"/>
        <v/>
      </c>
      <c r="K295" s="92" t="str">
        <f t="shared" si="19"/>
        <v/>
      </c>
    </row>
    <row r="296" spans="5:11" x14ac:dyDescent="0.15">
      <c r="E296" s="92" t="str">
        <f t="shared" si="18"/>
        <v/>
      </c>
      <c r="K296" s="92" t="str">
        <f t="shared" si="19"/>
        <v/>
      </c>
    </row>
    <row r="297" spans="5:11" x14ac:dyDescent="0.15">
      <c r="E297" s="92" t="str">
        <f t="shared" si="18"/>
        <v/>
      </c>
      <c r="K297" s="92" t="str">
        <f t="shared" si="19"/>
        <v/>
      </c>
    </row>
    <row r="298" spans="5:11" x14ac:dyDescent="0.15">
      <c r="E298" s="92" t="str">
        <f t="shared" si="18"/>
        <v/>
      </c>
      <c r="K298" s="92" t="str">
        <f t="shared" si="19"/>
        <v/>
      </c>
    </row>
    <row r="299" spans="5:11" x14ac:dyDescent="0.15">
      <c r="E299" s="92" t="str">
        <f t="shared" si="18"/>
        <v/>
      </c>
      <c r="K299" s="92" t="str">
        <f t="shared" si="19"/>
        <v/>
      </c>
    </row>
    <row r="300" spans="5:11" x14ac:dyDescent="0.15">
      <c r="E300" s="92" t="str">
        <f t="shared" si="18"/>
        <v/>
      </c>
      <c r="K300" s="92" t="str">
        <f t="shared" si="19"/>
        <v/>
      </c>
    </row>
    <row r="301" spans="5:11" x14ac:dyDescent="0.15">
      <c r="E301" s="92" t="str">
        <f t="shared" si="18"/>
        <v/>
      </c>
      <c r="K301" s="92" t="str">
        <f t="shared" si="19"/>
        <v/>
      </c>
    </row>
    <row r="302" spans="5:11" x14ac:dyDescent="0.15">
      <c r="E302" s="92" t="str">
        <f t="shared" si="18"/>
        <v/>
      </c>
      <c r="K302" s="92" t="str">
        <f t="shared" si="19"/>
        <v/>
      </c>
    </row>
    <row r="303" spans="5:11" x14ac:dyDescent="0.15">
      <c r="E303" s="92" t="str">
        <f t="shared" si="18"/>
        <v/>
      </c>
      <c r="K303" s="92" t="str">
        <f t="shared" si="19"/>
        <v/>
      </c>
    </row>
    <row r="304" spans="5:11" x14ac:dyDescent="0.15">
      <c r="E304" s="92" t="str">
        <f t="shared" si="18"/>
        <v/>
      </c>
      <c r="K304" s="92" t="str">
        <f t="shared" si="19"/>
        <v/>
      </c>
    </row>
    <row r="305" spans="5:11" x14ac:dyDescent="0.15">
      <c r="E305" s="92" t="str">
        <f t="shared" si="18"/>
        <v/>
      </c>
      <c r="K305" s="92" t="str">
        <f t="shared" si="19"/>
        <v/>
      </c>
    </row>
    <row r="306" spans="5:11" x14ac:dyDescent="0.15">
      <c r="E306" s="92" t="str">
        <f t="shared" si="18"/>
        <v/>
      </c>
      <c r="K306" s="92" t="str">
        <f t="shared" si="19"/>
        <v/>
      </c>
    </row>
    <row r="307" spans="5:11" x14ac:dyDescent="0.15">
      <c r="E307" s="92" t="str">
        <f t="shared" si="18"/>
        <v/>
      </c>
      <c r="K307" s="92" t="str">
        <f t="shared" si="19"/>
        <v/>
      </c>
    </row>
    <row r="308" spans="5:11" x14ac:dyDescent="0.15">
      <c r="E308" s="92" t="str">
        <f t="shared" si="18"/>
        <v/>
      </c>
      <c r="K308" s="92" t="str">
        <f t="shared" si="19"/>
        <v/>
      </c>
    </row>
    <row r="309" spans="5:11" x14ac:dyDescent="0.15">
      <c r="E309" s="92" t="str">
        <f t="shared" si="18"/>
        <v/>
      </c>
      <c r="K309" s="92" t="str">
        <f t="shared" si="19"/>
        <v/>
      </c>
    </row>
    <row r="310" spans="5:11" x14ac:dyDescent="0.15">
      <c r="E310" s="92" t="str">
        <f t="shared" si="18"/>
        <v/>
      </c>
      <c r="K310" s="92" t="str">
        <f t="shared" si="19"/>
        <v/>
      </c>
    </row>
    <row r="311" spans="5:11" x14ac:dyDescent="0.15">
      <c r="E311" s="92" t="str">
        <f t="shared" si="18"/>
        <v/>
      </c>
      <c r="K311" s="92" t="str">
        <f t="shared" si="19"/>
        <v/>
      </c>
    </row>
    <row r="312" spans="5:11" x14ac:dyDescent="0.15">
      <c r="E312" s="92" t="str">
        <f t="shared" si="18"/>
        <v/>
      </c>
      <c r="K312" s="92" t="str">
        <f t="shared" si="19"/>
        <v/>
      </c>
    </row>
    <row r="313" spans="5:11" x14ac:dyDescent="0.15">
      <c r="E313" s="92" t="str">
        <f t="shared" si="18"/>
        <v/>
      </c>
      <c r="K313" s="92" t="str">
        <f t="shared" si="19"/>
        <v/>
      </c>
    </row>
    <row r="314" spans="5:11" x14ac:dyDescent="0.15">
      <c r="E314" s="92" t="str">
        <f t="shared" si="18"/>
        <v/>
      </c>
      <c r="K314" s="92" t="str">
        <f t="shared" si="19"/>
        <v/>
      </c>
    </row>
    <row r="315" spans="5:11" x14ac:dyDescent="0.15">
      <c r="E315" s="92" t="str">
        <f t="shared" si="18"/>
        <v/>
      </c>
      <c r="K315" s="92" t="str">
        <f t="shared" si="19"/>
        <v/>
      </c>
    </row>
    <row r="316" spans="5:11" x14ac:dyDescent="0.15">
      <c r="E316" s="92" t="str">
        <f t="shared" si="18"/>
        <v/>
      </c>
      <c r="K316" s="92" t="str">
        <f t="shared" si="19"/>
        <v/>
      </c>
    </row>
    <row r="317" spans="5:11" x14ac:dyDescent="0.15">
      <c r="E317" s="92" t="str">
        <f t="shared" si="18"/>
        <v/>
      </c>
      <c r="K317" s="92" t="str">
        <f t="shared" si="19"/>
        <v/>
      </c>
    </row>
    <row r="318" spans="5:11" x14ac:dyDescent="0.15">
      <c r="E318" s="92" t="str">
        <f t="shared" si="18"/>
        <v/>
      </c>
      <c r="K318" s="92" t="str">
        <f t="shared" si="19"/>
        <v/>
      </c>
    </row>
    <row r="319" spans="5:11" x14ac:dyDescent="0.15">
      <c r="E319" s="92" t="str">
        <f t="shared" si="18"/>
        <v/>
      </c>
      <c r="K319" s="92" t="str">
        <f t="shared" si="19"/>
        <v/>
      </c>
    </row>
    <row r="320" spans="5:11" x14ac:dyDescent="0.15">
      <c r="E320" s="92" t="str">
        <f t="shared" si="18"/>
        <v/>
      </c>
      <c r="K320" s="92" t="str">
        <f t="shared" si="19"/>
        <v/>
      </c>
    </row>
    <row r="321" spans="5:11" x14ac:dyDescent="0.15">
      <c r="E321" s="92" t="str">
        <f t="shared" si="18"/>
        <v/>
      </c>
      <c r="K321" s="92" t="str">
        <f t="shared" si="19"/>
        <v/>
      </c>
    </row>
    <row r="322" spans="5:11" x14ac:dyDescent="0.15">
      <c r="E322" s="92" t="str">
        <f t="shared" si="18"/>
        <v/>
      </c>
      <c r="K322" s="92" t="str">
        <f t="shared" si="19"/>
        <v/>
      </c>
    </row>
    <row r="323" spans="5:11" x14ac:dyDescent="0.15">
      <c r="E323" s="92" t="str">
        <f t="shared" si="18"/>
        <v/>
      </c>
      <c r="K323" s="92" t="str">
        <f t="shared" si="19"/>
        <v/>
      </c>
    </row>
    <row r="324" spans="5:11" x14ac:dyDescent="0.15">
      <c r="E324" s="92" t="str">
        <f t="shared" ref="E324:E383" si="20">IF(D324="","",D324+E323)</f>
        <v/>
      </c>
      <c r="K324" s="92" t="str">
        <f t="shared" ref="K324:K387" si="21">IF(J324="","",J324+K323)</f>
        <v/>
      </c>
    </row>
    <row r="325" spans="5:11" x14ac:dyDescent="0.15">
      <c r="E325" s="92" t="str">
        <f t="shared" si="20"/>
        <v/>
      </c>
      <c r="K325" s="92" t="str">
        <f t="shared" si="21"/>
        <v/>
      </c>
    </row>
    <row r="326" spans="5:11" x14ac:dyDescent="0.15">
      <c r="E326" s="92" t="str">
        <f t="shared" si="20"/>
        <v/>
      </c>
      <c r="K326" s="92" t="str">
        <f t="shared" si="21"/>
        <v/>
      </c>
    </row>
    <row r="327" spans="5:11" x14ac:dyDescent="0.15">
      <c r="E327" s="92" t="str">
        <f t="shared" si="20"/>
        <v/>
      </c>
      <c r="K327" s="92" t="str">
        <f t="shared" si="21"/>
        <v/>
      </c>
    </row>
    <row r="328" spans="5:11" x14ac:dyDescent="0.15">
      <c r="E328" s="92" t="str">
        <f t="shared" si="20"/>
        <v/>
      </c>
      <c r="K328" s="92" t="str">
        <f t="shared" si="21"/>
        <v/>
      </c>
    </row>
    <row r="329" spans="5:11" x14ac:dyDescent="0.15">
      <c r="E329" s="92" t="str">
        <f t="shared" si="20"/>
        <v/>
      </c>
      <c r="K329" s="92" t="str">
        <f t="shared" si="21"/>
        <v/>
      </c>
    </row>
    <row r="330" spans="5:11" x14ac:dyDescent="0.15">
      <c r="E330" s="92" t="str">
        <f t="shared" si="20"/>
        <v/>
      </c>
      <c r="K330" s="92" t="str">
        <f t="shared" si="21"/>
        <v/>
      </c>
    </row>
    <row r="331" spans="5:11" x14ac:dyDescent="0.15">
      <c r="E331" s="92" t="str">
        <f t="shared" si="20"/>
        <v/>
      </c>
      <c r="K331" s="92" t="str">
        <f t="shared" si="21"/>
        <v/>
      </c>
    </row>
    <row r="332" spans="5:11" x14ac:dyDescent="0.15">
      <c r="E332" s="92" t="str">
        <f t="shared" si="20"/>
        <v/>
      </c>
      <c r="K332" s="92" t="str">
        <f t="shared" si="21"/>
        <v/>
      </c>
    </row>
    <row r="333" spans="5:11" x14ac:dyDescent="0.15">
      <c r="E333" s="92" t="str">
        <f t="shared" si="20"/>
        <v/>
      </c>
      <c r="K333" s="92" t="str">
        <f t="shared" si="21"/>
        <v/>
      </c>
    </row>
    <row r="334" spans="5:11" x14ac:dyDescent="0.15">
      <c r="E334" s="92" t="str">
        <f t="shared" si="20"/>
        <v/>
      </c>
      <c r="K334" s="92" t="str">
        <f t="shared" si="21"/>
        <v/>
      </c>
    </row>
    <row r="335" spans="5:11" x14ac:dyDescent="0.15">
      <c r="E335" s="92" t="str">
        <f t="shared" si="20"/>
        <v/>
      </c>
      <c r="K335" s="92" t="str">
        <f t="shared" si="21"/>
        <v/>
      </c>
    </row>
    <row r="336" spans="5:11" x14ac:dyDescent="0.15">
      <c r="E336" s="92" t="str">
        <f t="shared" si="20"/>
        <v/>
      </c>
      <c r="K336" s="92" t="str">
        <f t="shared" si="21"/>
        <v/>
      </c>
    </row>
    <row r="337" spans="5:11" x14ac:dyDescent="0.15">
      <c r="E337" s="92" t="str">
        <f t="shared" si="20"/>
        <v/>
      </c>
      <c r="K337" s="92" t="str">
        <f t="shared" si="21"/>
        <v/>
      </c>
    </row>
    <row r="338" spans="5:11" x14ac:dyDescent="0.15">
      <c r="E338" s="92" t="str">
        <f t="shared" si="20"/>
        <v/>
      </c>
      <c r="K338" s="92" t="str">
        <f t="shared" si="21"/>
        <v/>
      </c>
    </row>
    <row r="339" spans="5:11" x14ac:dyDescent="0.15">
      <c r="E339" s="92" t="str">
        <f t="shared" si="20"/>
        <v/>
      </c>
      <c r="K339" s="92" t="str">
        <f t="shared" si="21"/>
        <v/>
      </c>
    </row>
    <row r="340" spans="5:11" x14ac:dyDescent="0.15">
      <c r="E340" s="92" t="str">
        <f t="shared" si="20"/>
        <v/>
      </c>
      <c r="K340" s="92" t="str">
        <f t="shared" si="21"/>
        <v/>
      </c>
    </row>
    <row r="341" spans="5:11" x14ac:dyDescent="0.15">
      <c r="E341" s="92" t="str">
        <f t="shared" si="20"/>
        <v/>
      </c>
      <c r="K341" s="92" t="str">
        <f t="shared" si="21"/>
        <v/>
      </c>
    </row>
    <row r="342" spans="5:11" x14ac:dyDescent="0.15">
      <c r="E342" s="92" t="str">
        <f t="shared" si="20"/>
        <v/>
      </c>
      <c r="K342" s="92" t="str">
        <f t="shared" si="21"/>
        <v/>
      </c>
    </row>
    <row r="343" spans="5:11" x14ac:dyDescent="0.15">
      <c r="E343" s="92" t="str">
        <f t="shared" si="20"/>
        <v/>
      </c>
      <c r="K343" s="92" t="str">
        <f t="shared" si="21"/>
        <v/>
      </c>
    </row>
    <row r="344" spans="5:11" x14ac:dyDescent="0.15">
      <c r="E344" s="92" t="str">
        <f t="shared" si="20"/>
        <v/>
      </c>
      <c r="K344" s="92" t="str">
        <f t="shared" si="21"/>
        <v/>
      </c>
    </row>
    <row r="345" spans="5:11" x14ac:dyDescent="0.15">
      <c r="E345" s="92" t="str">
        <f t="shared" si="20"/>
        <v/>
      </c>
      <c r="K345" s="92" t="str">
        <f t="shared" si="21"/>
        <v/>
      </c>
    </row>
    <row r="346" spans="5:11" x14ac:dyDescent="0.15">
      <c r="E346" s="92" t="str">
        <f t="shared" si="20"/>
        <v/>
      </c>
      <c r="K346" s="92" t="str">
        <f t="shared" si="21"/>
        <v/>
      </c>
    </row>
    <row r="347" spans="5:11" x14ac:dyDescent="0.15">
      <c r="E347" s="92" t="str">
        <f t="shared" si="20"/>
        <v/>
      </c>
      <c r="K347" s="92" t="str">
        <f t="shared" si="21"/>
        <v/>
      </c>
    </row>
    <row r="348" spans="5:11" x14ac:dyDescent="0.15">
      <c r="E348" s="92" t="str">
        <f t="shared" si="20"/>
        <v/>
      </c>
      <c r="K348" s="92" t="str">
        <f t="shared" si="21"/>
        <v/>
      </c>
    </row>
    <row r="349" spans="5:11" x14ac:dyDescent="0.15">
      <c r="E349" s="92" t="str">
        <f t="shared" si="20"/>
        <v/>
      </c>
      <c r="K349" s="92" t="str">
        <f t="shared" si="21"/>
        <v/>
      </c>
    </row>
    <row r="350" spans="5:11" x14ac:dyDescent="0.15">
      <c r="E350" s="92" t="str">
        <f t="shared" si="20"/>
        <v/>
      </c>
      <c r="K350" s="92" t="str">
        <f t="shared" si="21"/>
        <v/>
      </c>
    </row>
    <row r="351" spans="5:11" x14ac:dyDescent="0.15">
      <c r="E351" s="92" t="str">
        <f t="shared" si="20"/>
        <v/>
      </c>
      <c r="K351" s="92" t="str">
        <f t="shared" si="21"/>
        <v/>
      </c>
    </row>
    <row r="352" spans="5:11" x14ac:dyDescent="0.15">
      <c r="E352" s="92" t="str">
        <f t="shared" si="20"/>
        <v/>
      </c>
      <c r="K352" s="92" t="str">
        <f t="shared" si="21"/>
        <v/>
      </c>
    </row>
    <row r="353" spans="5:11" x14ac:dyDescent="0.15">
      <c r="E353" s="92" t="str">
        <f t="shared" si="20"/>
        <v/>
      </c>
      <c r="K353" s="92" t="str">
        <f t="shared" si="21"/>
        <v/>
      </c>
    </row>
    <row r="354" spans="5:11" x14ac:dyDescent="0.15">
      <c r="E354" s="92" t="str">
        <f t="shared" si="20"/>
        <v/>
      </c>
      <c r="K354" s="92" t="str">
        <f t="shared" si="21"/>
        <v/>
      </c>
    </row>
    <row r="355" spans="5:11" x14ac:dyDescent="0.15">
      <c r="E355" s="92" t="str">
        <f t="shared" si="20"/>
        <v/>
      </c>
      <c r="K355" s="92" t="str">
        <f t="shared" si="21"/>
        <v/>
      </c>
    </row>
    <row r="356" spans="5:11" x14ac:dyDescent="0.15">
      <c r="E356" s="92" t="str">
        <f t="shared" si="20"/>
        <v/>
      </c>
      <c r="K356" s="92" t="str">
        <f t="shared" si="21"/>
        <v/>
      </c>
    </row>
    <row r="357" spans="5:11" x14ac:dyDescent="0.15">
      <c r="E357" s="92" t="str">
        <f t="shared" si="20"/>
        <v/>
      </c>
      <c r="K357" s="92" t="str">
        <f t="shared" si="21"/>
        <v/>
      </c>
    </row>
    <row r="358" spans="5:11" x14ac:dyDescent="0.15">
      <c r="E358" s="92" t="str">
        <f t="shared" si="20"/>
        <v/>
      </c>
      <c r="K358" s="92" t="str">
        <f t="shared" si="21"/>
        <v/>
      </c>
    </row>
    <row r="359" spans="5:11" x14ac:dyDescent="0.15">
      <c r="E359" s="92" t="str">
        <f t="shared" si="20"/>
        <v/>
      </c>
      <c r="K359" s="92" t="str">
        <f t="shared" si="21"/>
        <v/>
      </c>
    </row>
    <row r="360" spans="5:11" x14ac:dyDescent="0.15">
      <c r="E360" s="92" t="str">
        <f t="shared" si="20"/>
        <v/>
      </c>
      <c r="K360" s="92" t="str">
        <f t="shared" si="21"/>
        <v/>
      </c>
    </row>
    <row r="361" spans="5:11" x14ac:dyDescent="0.15">
      <c r="E361" s="92" t="str">
        <f t="shared" si="20"/>
        <v/>
      </c>
      <c r="K361" s="92" t="str">
        <f t="shared" si="21"/>
        <v/>
      </c>
    </row>
    <row r="362" spans="5:11" x14ac:dyDescent="0.15">
      <c r="E362" s="92" t="str">
        <f t="shared" si="20"/>
        <v/>
      </c>
      <c r="K362" s="92" t="str">
        <f t="shared" si="21"/>
        <v/>
      </c>
    </row>
    <row r="363" spans="5:11" x14ac:dyDescent="0.15">
      <c r="E363" s="92" t="str">
        <f t="shared" si="20"/>
        <v/>
      </c>
      <c r="K363" s="92" t="str">
        <f t="shared" si="21"/>
        <v/>
      </c>
    </row>
    <row r="364" spans="5:11" x14ac:dyDescent="0.15">
      <c r="E364" s="92" t="str">
        <f t="shared" si="20"/>
        <v/>
      </c>
      <c r="K364" s="92" t="str">
        <f t="shared" si="21"/>
        <v/>
      </c>
    </row>
    <row r="365" spans="5:11" x14ac:dyDescent="0.15">
      <c r="E365" s="92" t="str">
        <f t="shared" si="20"/>
        <v/>
      </c>
      <c r="K365" s="92" t="str">
        <f t="shared" si="21"/>
        <v/>
      </c>
    </row>
    <row r="366" spans="5:11" x14ac:dyDescent="0.15">
      <c r="E366" s="92" t="str">
        <f t="shared" si="20"/>
        <v/>
      </c>
      <c r="K366" s="92" t="str">
        <f t="shared" si="21"/>
        <v/>
      </c>
    </row>
    <row r="367" spans="5:11" x14ac:dyDescent="0.15">
      <c r="E367" s="92" t="str">
        <f t="shared" si="20"/>
        <v/>
      </c>
      <c r="K367" s="92" t="str">
        <f t="shared" si="21"/>
        <v/>
      </c>
    </row>
    <row r="368" spans="5:11" x14ac:dyDescent="0.15">
      <c r="E368" s="92" t="str">
        <f t="shared" si="20"/>
        <v/>
      </c>
      <c r="K368" s="92" t="str">
        <f t="shared" si="21"/>
        <v/>
      </c>
    </row>
    <row r="369" spans="5:11" x14ac:dyDescent="0.15">
      <c r="E369" s="92" t="str">
        <f t="shared" si="20"/>
        <v/>
      </c>
      <c r="K369" s="92" t="str">
        <f t="shared" si="21"/>
        <v/>
      </c>
    </row>
    <row r="370" spans="5:11" x14ac:dyDescent="0.15">
      <c r="E370" s="92" t="str">
        <f t="shared" si="20"/>
        <v/>
      </c>
      <c r="K370" s="92" t="str">
        <f t="shared" si="21"/>
        <v/>
      </c>
    </row>
    <row r="371" spans="5:11" x14ac:dyDescent="0.15">
      <c r="E371" s="92" t="str">
        <f t="shared" si="20"/>
        <v/>
      </c>
      <c r="K371" s="92" t="str">
        <f t="shared" si="21"/>
        <v/>
      </c>
    </row>
    <row r="372" spans="5:11" x14ac:dyDescent="0.15">
      <c r="E372" s="92" t="str">
        <f t="shared" si="20"/>
        <v/>
      </c>
      <c r="K372" s="92" t="str">
        <f t="shared" si="21"/>
        <v/>
      </c>
    </row>
    <row r="373" spans="5:11" x14ac:dyDescent="0.15">
      <c r="E373" s="92" t="str">
        <f t="shared" si="20"/>
        <v/>
      </c>
      <c r="K373" s="92" t="str">
        <f t="shared" si="21"/>
        <v/>
      </c>
    </row>
    <row r="374" spans="5:11" x14ac:dyDescent="0.15">
      <c r="E374" s="92" t="str">
        <f t="shared" si="20"/>
        <v/>
      </c>
      <c r="K374" s="92" t="str">
        <f t="shared" si="21"/>
        <v/>
      </c>
    </row>
    <row r="375" spans="5:11" x14ac:dyDescent="0.15">
      <c r="E375" s="92" t="str">
        <f t="shared" si="20"/>
        <v/>
      </c>
      <c r="K375" s="92" t="str">
        <f t="shared" si="21"/>
        <v/>
      </c>
    </row>
    <row r="376" spans="5:11" x14ac:dyDescent="0.15">
      <c r="E376" s="92" t="str">
        <f t="shared" si="20"/>
        <v/>
      </c>
      <c r="K376" s="92" t="str">
        <f t="shared" si="21"/>
        <v/>
      </c>
    </row>
    <row r="377" spans="5:11" x14ac:dyDescent="0.15">
      <c r="E377" s="92" t="str">
        <f t="shared" si="20"/>
        <v/>
      </c>
      <c r="K377" s="92" t="str">
        <f t="shared" si="21"/>
        <v/>
      </c>
    </row>
    <row r="378" spans="5:11" x14ac:dyDescent="0.15">
      <c r="E378" s="92" t="str">
        <f t="shared" si="20"/>
        <v/>
      </c>
      <c r="K378" s="92" t="str">
        <f t="shared" si="21"/>
        <v/>
      </c>
    </row>
    <row r="379" spans="5:11" x14ac:dyDescent="0.15">
      <c r="E379" s="92" t="str">
        <f t="shared" si="20"/>
        <v/>
      </c>
      <c r="K379" s="92" t="str">
        <f t="shared" si="21"/>
        <v/>
      </c>
    </row>
    <row r="380" spans="5:11" x14ac:dyDescent="0.15">
      <c r="E380" s="92" t="str">
        <f t="shared" si="20"/>
        <v/>
      </c>
      <c r="K380" s="92" t="str">
        <f t="shared" si="21"/>
        <v/>
      </c>
    </row>
    <row r="381" spans="5:11" x14ac:dyDescent="0.15">
      <c r="E381" s="92" t="str">
        <f t="shared" si="20"/>
        <v/>
      </c>
      <c r="K381" s="92" t="str">
        <f t="shared" si="21"/>
        <v/>
      </c>
    </row>
    <row r="382" spans="5:11" x14ac:dyDescent="0.15">
      <c r="E382" s="92" t="str">
        <f t="shared" si="20"/>
        <v/>
      </c>
      <c r="K382" s="92" t="str">
        <f t="shared" si="21"/>
        <v/>
      </c>
    </row>
    <row r="383" spans="5:11" x14ac:dyDescent="0.15">
      <c r="E383" s="92" t="str">
        <f t="shared" si="20"/>
        <v/>
      </c>
      <c r="K383" s="92" t="str">
        <f t="shared" si="21"/>
        <v/>
      </c>
    </row>
    <row r="384" spans="5:11" x14ac:dyDescent="0.15">
      <c r="K384" s="92" t="str">
        <f t="shared" si="21"/>
        <v/>
      </c>
    </row>
    <row r="385" spans="11:11" x14ac:dyDescent="0.15">
      <c r="K385" s="92" t="str">
        <f t="shared" si="21"/>
        <v/>
      </c>
    </row>
    <row r="386" spans="11:11" x14ac:dyDescent="0.15">
      <c r="K386" s="92" t="str">
        <f t="shared" si="21"/>
        <v/>
      </c>
    </row>
    <row r="387" spans="11:11" x14ac:dyDescent="0.15">
      <c r="K387" s="92" t="str">
        <f t="shared" si="21"/>
        <v/>
      </c>
    </row>
    <row r="388" spans="11:11" x14ac:dyDescent="0.15">
      <c r="K388" s="92" t="str">
        <f t="shared" ref="K388:K451" si="22">IF(J388="","",J388+K387)</f>
        <v/>
      </c>
    </row>
    <row r="389" spans="11:11" x14ac:dyDescent="0.15">
      <c r="K389" s="92" t="str">
        <f t="shared" si="22"/>
        <v/>
      </c>
    </row>
    <row r="390" spans="11:11" x14ac:dyDescent="0.15">
      <c r="K390" s="92" t="str">
        <f t="shared" si="22"/>
        <v/>
      </c>
    </row>
    <row r="391" spans="11:11" x14ac:dyDescent="0.15">
      <c r="K391" s="92" t="str">
        <f t="shared" si="22"/>
        <v/>
      </c>
    </row>
    <row r="392" spans="11:11" x14ac:dyDescent="0.15">
      <c r="K392" s="92" t="str">
        <f t="shared" si="22"/>
        <v/>
      </c>
    </row>
    <row r="393" spans="11:11" x14ac:dyDescent="0.15">
      <c r="K393" s="92" t="str">
        <f t="shared" si="22"/>
        <v/>
      </c>
    </row>
    <row r="394" spans="11:11" x14ac:dyDescent="0.15">
      <c r="K394" s="92" t="str">
        <f t="shared" si="22"/>
        <v/>
      </c>
    </row>
    <row r="395" spans="11:11" x14ac:dyDescent="0.15">
      <c r="K395" s="92" t="str">
        <f t="shared" si="22"/>
        <v/>
      </c>
    </row>
    <row r="396" spans="11:11" x14ac:dyDescent="0.15">
      <c r="K396" s="92" t="str">
        <f t="shared" si="22"/>
        <v/>
      </c>
    </row>
    <row r="397" spans="11:11" x14ac:dyDescent="0.15">
      <c r="K397" s="92" t="str">
        <f t="shared" si="22"/>
        <v/>
      </c>
    </row>
    <row r="398" spans="11:11" x14ac:dyDescent="0.15">
      <c r="K398" s="92" t="str">
        <f t="shared" si="22"/>
        <v/>
      </c>
    </row>
    <row r="399" spans="11:11" x14ac:dyDescent="0.15">
      <c r="K399" s="92" t="str">
        <f t="shared" si="22"/>
        <v/>
      </c>
    </row>
    <row r="400" spans="11:11" x14ac:dyDescent="0.15">
      <c r="K400" s="92" t="str">
        <f t="shared" si="22"/>
        <v/>
      </c>
    </row>
    <row r="401" spans="11:11" x14ac:dyDescent="0.15">
      <c r="K401" s="92" t="str">
        <f t="shared" si="22"/>
        <v/>
      </c>
    </row>
    <row r="402" spans="11:11" x14ac:dyDescent="0.15">
      <c r="K402" s="92" t="str">
        <f t="shared" si="22"/>
        <v/>
      </c>
    </row>
    <row r="403" spans="11:11" x14ac:dyDescent="0.15">
      <c r="K403" s="92" t="str">
        <f t="shared" si="22"/>
        <v/>
      </c>
    </row>
    <row r="404" spans="11:11" x14ac:dyDescent="0.15">
      <c r="K404" s="92" t="str">
        <f t="shared" si="22"/>
        <v/>
      </c>
    </row>
    <row r="405" spans="11:11" x14ac:dyDescent="0.15">
      <c r="K405" s="92" t="str">
        <f t="shared" si="22"/>
        <v/>
      </c>
    </row>
    <row r="406" spans="11:11" x14ac:dyDescent="0.15">
      <c r="K406" s="92" t="str">
        <f t="shared" si="22"/>
        <v/>
      </c>
    </row>
    <row r="407" spans="11:11" x14ac:dyDescent="0.15">
      <c r="K407" s="92" t="str">
        <f t="shared" si="22"/>
        <v/>
      </c>
    </row>
    <row r="408" spans="11:11" x14ac:dyDescent="0.15">
      <c r="K408" s="92" t="str">
        <f t="shared" si="22"/>
        <v/>
      </c>
    </row>
    <row r="409" spans="11:11" x14ac:dyDescent="0.15">
      <c r="K409" s="92" t="str">
        <f t="shared" si="22"/>
        <v/>
      </c>
    </row>
    <row r="410" spans="11:11" x14ac:dyDescent="0.15">
      <c r="K410" s="92" t="str">
        <f t="shared" si="22"/>
        <v/>
      </c>
    </row>
    <row r="411" spans="11:11" x14ac:dyDescent="0.15">
      <c r="K411" s="92" t="str">
        <f t="shared" si="22"/>
        <v/>
      </c>
    </row>
    <row r="412" spans="11:11" x14ac:dyDescent="0.15">
      <c r="K412" s="92" t="str">
        <f t="shared" si="22"/>
        <v/>
      </c>
    </row>
    <row r="413" spans="11:11" x14ac:dyDescent="0.15">
      <c r="K413" s="92" t="str">
        <f t="shared" si="22"/>
        <v/>
      </c>
    </row>
    <row r="414" spans="11:11" x14ac:dyDescent="0.15">
      <c r="K414" s="92" t="str">
        <f t="shared" si="22"/>
        <v/>
      </c>
    </row>
    <row r="415" spans="11:11" x14ac:dyDescent="0.15">
      <c r="K415" s="92" t="str">
        <f t="shared" si="22"/>
        <v/>
      </c>
    </row>
    <row r="416" spans="11:11" x14ac:dyDescent="0.15">
      <c r="K416" s="92" t="str">
        <f t="shared" si="22"/>
        <v/>
      </c>
    </row>
    <row r="417" spans="11:11" x14ac:dyDescent="0.15">
      <c r="K417" s="92" t="str">
        <f t="shared" si="22"/>
        <v/>
      </c>
    </row>
    <row r="418" spans="11:11" x14ac:dyDescent="0.15">
      <c r="K418" s="92" t="str">
        <f t="shared" si="22"/>
        <v/>
      </c>
    </row>
    <row r="419" spans="11:11" x14ac:dyDescent="0.15">
      <c r="K419" s="92" t="str">
        <f t="shared" si="22"/>
        <v/>
      </c>
    </row>
    <row r="420" spans="11:11" x14ac:dyDescent="0.15">
      <c r="K420" s="92" t="str">
        <f t="shared" si="22"/>
        <v/>
      </c>
    </row>
    <row r="421" spans="11:11" x14ac:dyDescent="0.15">
      <c r="K421" s="92" t="str">
        <f t="shared" si="22"/>
        <v/>
      </c>
    </row>
    <row r="422" spans="11:11" x14ac:dyDescent="0.15">
      <c r="K422" s="92" t="str">
        <f t="shared" si="22"/>
        <v/>
      </c>
    </row>
    <row r="423" spans="11:11" x14ac:dyDescent="0.15">
      <c r="K423" s="92" t="str">
        <f t="shared" si="22"/>
        <v/>
      </c>
    </row>
    <row r="424" spans="11:11" x14ac:dyDescent="0.15">
      <c r="K424" s="92" t="str">
        <f t="shared" si="22"/>
        <v/>
      </c>
    </row>
    <row r="425" spans="11:11" x14ac:dyDescent="0.15">
      <c r="K425" s="92" t="str">
        <f t="shared" si="22"/>
        <v/>
      </c>
    </row>
    <row r="426" spans="11:11" x14ac:dyDescent="0.15">
      <c r="K426" s="92" t="str">
        <f t="shared" si="22"/>
        <v/>
      </c>
    </row>
    <row r="427" spans="11:11" x14ac:dyDescent="0.15">
      <c r="K427" s="92" t="str">
        <f t="shared" si="22"/>
        <v/>
      </c>
    </row>
    <row r="428" spans="11:11" x14ac:dyDescent="0.15">
      <c r="K428" s="92" t="str">
        <f t="shared" si="22"/>
        <v/>
      </c>
    </row>
    <row r="429" spans="11:11" x14ac:dyDescent="0.15">
      <c r="K429" s="92" t="str">
        <f t="shared" si="22"/>
        <v/>
      </c>
    </row>
    <row r="430" spans="11:11" x14ac:dyDescent="0.15">
      <c r="K430" s="92" t="str">
        <f t="shared" si="22"/>
        <v/>
      </c>
    </row>
    <row r="431" spans="11:11" x14ac:dyDescent="0.15">
      <c r="K431" s="92" t="str">
        <f t="shared" si="22"/>
        <v/>
      </c>
    </row>
    <row r="432" spans="11:11" x14ac:dyDescent="0.15">
      <c r="K432" s="92" t="str">
        <f t="shared" si="22"/>
        <v/>
      </c>
    </row>
    <row r="433" spans="11:11" x14ac:dyDescent="0.15">
      <c r="K433" s="92" t="str">
        <f t="shared" si="22"/>
        <v/>
      </c>
    </row>
    <row r="434" spans="11:11" x14ac:dyDescent="0.15">
      <c r="K434" s="92" t="str">
        <f t="shared" si="22"/>
        <v/>
      </c>
    </row>
    <row r="435" spans="11:11" x14ac:dyDescent="0.15">
      <c r="K435" s="92" t="str">
        <f t="shared" si="22"/>
        <v/>
      </c>
    </row>
    <row r="436" spans="11:11" x14ac:dyDescent="0.15">
      <c r="K436" s="92" t="str">
        <f t="shared" si="22"/>
        <v/>
      </c>
    </row>
    <row r="437" spans="11:11" x14ac:dyDescent="0.15">
      <c r="K437" s="92" t="str">
        <f t="shared" si="22"/>
        <v/>
      </c>
    </row>
    <row r="438" spans="11:11" x14ac:dyDescent="0.15">
      <c r="K438" s="92" t="str">
        <f t="shared" si="22"/>
        <v/>
      </c>
    </row>
    <row r="439" spans="11:11" x14ac:dyDescent="0.15">
      <c r="K439" s="92" t="str">
        <f t="shared" si="22"/>
        <v/>
      </c>
    </row>
    <row r="440" spans="11:11" x14ac:dyDescent="0.15">
      <c r="K440" s="92" t="str">
        <f t="shared" si="22"/>
        <v/>
      </c>
    </row>
    <row r="441" spans="11:11" x14ac:dyDescent="0.15">
      <c r="K441" s="92" t="str">
        <f t="shared" si="22"/>
        <v/>
      </c>
    </row>
    <row r="442" spans="11:11" x14ac:dyDescent="0.15">
      <c r="K442" s="92" t="str">
        <f t="shared" si="22"/>
        <v/>
      </c>
    </row>
    <row r="443" spans="11:11" x14ac:dyDescent="0.15">
      <c r="K443" s="92" t="str">
        <f t="shared" si="22"/>
        <v/>
      </c>
    </row>
    <row r="444" spans="11:11" x14ac:dyDescent="0.15">
      <c r="K444" s="92" t="str">
        <f t="shared" si="22"/>
        <v/>
      </c>
    </row>
    <row r="445" spans="11:11" x14ac:dyDescent="0.15">
      <c r="K445" s="92" t="str">
        <f t="shared" si="22"/>
        <v/>
      </c>
    </row>
    <row r="446" spans="11:11" x14ac:dyDescent="0.15">
      <c r="K446" s="92" t="str">
        <f t="shared" si="22"/>
        <v/>
      </c>
    </row>
    <row r="447" spans="11:11" x14ac:dyDescent="0.15">
      <c r="K447" s="92" t="str">
        <f t="shared" si="22"/>
        <v/>
      </c>
    </row>
    <row r="448" spans="11:11" x14ac:dyDescent="0.15">
      <c r="K448" s="92" t="str">
        <f t="shared" si="22"/>
        <v/>
      </c>
    </row>
    <row r="449" spans="11:11" x14ac:dyDescent="0.15">
      <c r="K449" s="92" t="str">
        <f t="shared" si="22"/>
        <v/>
      </c>
    </row>
    <row r="450" spans="11:11" x14ac:dyDescent="0.15">
      <c r="K450" s="92" t="str">
        <f t="shared" si="22"/>
        <v/>
      </c>
    </row>
    <row r="451" spans="11:11" x14ac:dyDescent="0.15">
      <c r="K451" s="92" t="str">
        <f t="shared" si="22"/>
        <v/>
      </c>
    </row>
    <row r="452" spans="11:11" x14ac:dyDescent="0.15">
      <c r="K452" s="92" t="str">
        <f t="shared" ref="K452:K463" si="23">IF(J452="","",J452+K451)</f>
        <v/>
      </c>
    </row>
    <row r="453" spans="11:11" x14ac:dyDescent="0.15">
      <c r="K453" s="92" t="str">
        <f t="shared" si="23"/>
        <v/>
      </c>
    </row>
    <row r="454" spans="11:11" x14ac:dyDescent="0.15">
      <c r="K454" s="92" t="str">
        <f t="shared" si="23"/>
        <v/>
      </c>
    </row>
    <row r="455" spans="11:11" x14ac:dyDescent="0.15">
      <c r="K455" s="92" t="str">
        <f t="shared" si="23"/>
        <v/>
      </c>
    </row>
    <row r="456" spans="11:11" x14ac:dyDescent="0.15">
      <c r="K456" s="92" t="str">
        <f t="shared" si="23"/>
        <v/>
      </c>
    </row>
    <row r="457" spans="11:11" x14ac:dyDescent="0.15">
      <c r="K457" s="92" t="str">
        <f t="shared" si="23"/>
        <v/>
      </c>
    </row>
    <row r="458" spans="11:11" x14ac:dyDescent="0.15">
      <c r="K458" s="92" t="str">
        <f t="shared" si="23"/>
        <v/>
      </c>
    </row>
    <row r="459" spans="11:11" x14ac:dyDescent="0.15">
      <c r="K459" s="92" t="str">
        <f t="shared" si="23"/>
        <v/>
      </c>
    </row>
    <row r="460" spans="11:11" x14ac:dyDescent="0.15">
      <c r="K460" s="92" t="str">
        <f t="shared" si="23"/>
        <v/>
      </c>
    </row>
    <row r="461" spans="11:11" x14ac:dyDescent="0.15">
      <c r="K461" s="92" t="str">
        <f t="shared" si="23"/>
        <v/>
      </c>
    </row>
    <row r="462" spans="11:11" x14ac:dyDescent="0.15">
      <c r="K462" s="92" t="str">
        <f t="shared" si="23"/>
        <v/>
      </c>
    </row>
    <row r="463" spans="11:11" x14ac:dyDescent="0.15">
      <c r="K463" s="92" t="str">
        <f t="shared" si="23"/>
        <v/>
      </c>
    </row>
  </sheetData>
  <mergeCells count="2">
    <mergeCell ref="A5:E5"/>
    <mergeCell ref="G5:K5"/>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theme="4" tint="0.79998168889431442"/>
  </sheetPr>
  <dimension ref="A1:N441"/>
  <sheetViews>
    <sheetView zoomScaleNormal="100" workbookViewId="0">
      <pane ySplit="6" topLeftCell="A197" activePane="bottomLeft" state="frozen"/>
      <selection pane="bottomLeft" activeCell="B2" sqref="B2"/>
    </sheetView>
  </sheetViews>
  <sheetFormatPr defaultColWidth="9" defaultRowHeight="13.5" x14ac:dyDescent="0.15"/>
  <cols>
    <col min="1" max="1" width="12.5" style="103" customWidth="1"/>
    <col min="2" max="2" width="12.5" customWidth="1"/>
    <col min="3" max="3" width="64.5" customWidth="1"/>
    <col min="4" max="5" width="10.75" style="92" customWidth="1"/>
    <col min="6" max="6" width="1.375" customWidth="1"/>
    <col min="7" max="7" width="12.5" style="103" customWidth="1"/>
    <col min="8" max="8" width="12.5" customWidth="1"/>
    <col min="9" max="9" width="64.375" customWidth="1"/>
    <col min="10" max="11" width="10.75" style="92" customWidth="1"/>
  </cols>
  <sheetData>
    <row r="1" spans="1:14" x14ac:dyDescent="0.15">
      <c r="A1"/>
      <c r="B1" s="567" t="s">
        <v>2445</v>
      </c>
      <c r="C1" s="725"/>
      <c r="D1" s="2"/>
      <c r="E1"/>
      <c r="G1" s="567" t="s">
        <v>2437</v>
      </c>
      <c r="J1"/>
      <c r="K1"/>
    </row>
    <row r="2" spans="1:14" ht="14.25" x14ac:dyDescent="0.15">
      <c r="A2" s="736" t="s">
        <v>2443</v>
      </c>
      <c r="B2" s="737">
        <v>217217</v>
      </c>
      <c r="C2" s="765" t="s">
        <v>2464</v>
      </c>
      <c r="D2" s="2"/>
      <c r="E2"/>
      <c r="G2" s="654">
        <v>131</v>
      </c>
      <c r="H2" s="653" t="s">
        <v>2443</v>
      </c>
      <c r="J2"/>
      <c r="K2"/>
    </row>
    <row r="3" spans="1:14" x14ac:dyDescent="0.15">
      <c r="A3" s="736" t="s">
        <v>2444</v>
      </c>
      <c r="B3" s="737">
        <v>218</v>
      </c>
      <c r="C3" s="725"/>
      <c r="D3" s="2"/>
      <c r="E3"/>
      <c r="G3" s="654">
        <v>132</v>
      </c>
      <c r="H3" s="653" t="s">
        <v>2444</v>
      </c>
      <c r="J3"/>
      <c r="K3"/>
    </row>
    <row r="4" spans="1:14" x14ac:dyDescent="0.15">
      <c r="M4">
        <v>138</v>
      </c>
      <c r="N4">
        <v>139</v>
      </c>
    </row>
    <row r="5" spans="1:14" x14ac:dyDescent="0.15">
      <c r="A5" s="1327" t="s">
        <v>389</v>
      </c>
      <c r="B5" s="1328"/>
      <c r="C5" s="1328"/>
      <c r="D5" s="1328"/>
      <c r="E5" s="1329"/>
      <c r="G5" s="1330" t="s">
        <v>768</v>
      </c>
      <c r="H5" s="1331"/>
      <c r="I5" s="1331"/>
      <c r="J5" s="1331"/>
      <c r="K5" s="1332"/>
    </row>
    <row r="6" spans="1:14" ht="14.25" thickBot="1" x14ac:dyDescent="0.2">
      <c r="A6" s="118" t="s">
        <v>386</v>
      </c>
      <c r="B6" s="119" t="s">
        <v>405</v>
      </c>
      <c r="C6" s="119" t="s">
        <v>406</v>
      </c>
      <c r="D6" s="116" t="s">
        <v>384</v>
      </c>
      <c r="E6" s="117" t="s">
        <v>394</v>
      </c>
      <c r="F6" s="119"/>
      <c r="G6" s="118" t="s">
        <v>386</v>
      </c>
      <c r="H6" s="119" t="s">
        <v>405</v>
      </c>
      <c r="I6" s="119" t="s">
        <v>406</v>
      </c>
      <c r="J6" s="116" t="s">
        <v>384</v>
      </c>
      <c r="K6" s="117" t="s">
        <v>394</v>
      </c>
    </row>
    <row r="7" spans="1:14" ht="14.25" thickTop="1" x14ac:dyDescent="0.15">
      <c r="A7" s="103" t="s">
        <v>2</v>
      </c>
      <c r="E7" s="92" t="str">
        <f>IF(D7="","",D7)</f>
        <v/>
      </c>
      <c r="G7" s="121" t="s">
        <v>2</v>
      </c>
      <c r="K7" s="92" t="str">
        <f>IF(J7="","",J7)</f>
        <v/>
      </c>
    </row>
    <row r="8" spans="1:14" x14ac:dyDescent="0.15">
      <c r="A8" s="103">
        <v>40589</v>
      </c>
      <c r="B8" t="s">
        <v>144</v>
      </c>
      <c r="C8" t="s">
        <v>691</v>
      </c>
      <c r="D8" s="92">
        <v>5000</v>
      </c>
      <c r="E8" s="92">
        <f>IF(D8="","",D8)</f>
        <v>5000</v>
      </c>
      <c r="K8" s="92" t="str">
        <f>IF(J8="","",J8)</f>
        <v/>
      </c>
    </row>
    <row r="9" spans="1:14" x14ac:dyDescent="0.15">
      <c r="A9" s="103">
        <v>40639</v>
      </c>
      <c r="B9" t="s">
        <v>41</v>
      </c>
      <c r="C9" t="s">
        <v>691</v>
      </c>
      <c r="D9" s="92">
        <v>20000</v>
      </c>
      <c r="E9" s="92">
        <f t="shared" ref="E9:E46" si="0">IF(D9="","",D9+E8)</f>
        <v>25000</v>
      </c>
      <c r="K9" s="92" t="str">
        <f t="shared" ref="K9:K46" si="1">IF(J9="","",J9+K8)</f>
        <v/>
      </c>
    </row>
    <row r="10" spans="1:14" x14ac:dyDescent="0.15">
      <c r="A10" s="103">
        <v>40648</v>
      </c>
      <c r="B10" t="s">
        <v>43</v>
      </c>
      <c r="C10" t="s">
        <v>691</v>
      </c>
      <c r="D10" s="92">
        <v>20000</v>
      </c>
      <c r="E10" s="92">
        <f t="shared" si="0"/>
        <v>45000</v>
      </c>
      <c r="K10" s="92" t="str">
        <f t="shared" si="1"/>
        <v/>
      </c>
    </row>
    <row r="11" spans="1:14" x14ac:dyDescent="0.15">
      <c r="A11" s="103">
        <v>40654</v>
      </c>
      <c r="B11" t="s">
        <v>692</v>
      </c>
      <c r="C11" t="s">
        <v>691</v>
      </c>
      <c r="D11" s="92">
        <v>20000</v>
      </c>
      <c r="E11" s="92">
        <f t="shared" si="0"/>
        <v>65000</v>
      </c>
      <c r="K11" s="92" t="str">
        <f t="shared" si="1"/>
        <v/>
      </c>
    </row>
    <row r="12" spans="1:14" x14ac:dyDescent="0.15">
      <c r="A12" s="103">
        <v>40658</v>
      </c>
      <c r="B12" t="s">
        <v>321</v>
      </c>
      <c r="C12" t="s">
        <v>691</v>
      </c>
      <c r="D12" s="92">
        <v>10000</v>
      </c>
      <c r="E12" s="92">
        <f t="shared" si="0"/>
        <v>75000</v>
      </c>
      <c r="K12" s="92" t="str">
        <f t="shared" si="1"/>
        <v/>
      </c>
    </row>
    <row r="13" spans="1:14" x14ac:dyDescent="0.15">
      <c r="A13" s="103">
        <v>40674</v>
      </c>
      <c r="B13" t="s">
        <v>49</v>
      </c>
      <c r="C13" t="s">
        <v>691</v>
      </c>
      <c r="D13" s="92">
        <v>90000</v>
      </c>
      <c r="E13" s="92">
        <f t="shared" si="0"/>
        <v>165000</v>
      </c>
      <c r="K13" s="92" t="str">
        <f t="shared" si="1"/>
        <v/>
      </c>
    </row>
    <row r="14" spans="1:14" x14ac:dyDescent="0.15">
      <c r="A14" s="103">
        <v>40694</v>
      </c>
      <c r="B14" t="s">
        <v>142</v>
      </c>
      <c r="C14" t="s">
        <v>691</v>
      </c>
      <c r="D14" s="92">
        <v>20000</v>
      </c>
      <c r="E14" s="92">
        <f t="shared" si="0"/>
        <v>185000</v>
      </c>
      <c r="K14" s="92" t="str">
        <f t="shared" si="1"/>
        <v/>
      </c>
    </row>
    <row r="15" spans="1:14" x14ac:dyDescent="0.15">
      <c r="A15" s="103">
        <v>40722</v>
      </c>
      <c r="B15" t="s">
        <v>55</v>
      </c>
      <c r="C15" t="s">
        <v>693</v>
      </c>
      <c r="D15" s="92">
        <v>30000</v>
      </c>
      <c r="E15" s="92">
        <f t="shared" si="0"/>
        <v>215000</v>
      </c>
      <c r="K15" s="92" t="str">
        <f t="shared" si="1"/>
        <v/>
      </c>
    </row>
    <row r="16" spans="1:14" x14ac:dyDescent="0.15">
      <c r="A16" s="103">
        <v>40737</v>
      </c>
      <c r="B16" t="s">
        <v>456</v>
      </c>
      <c r="C16" t="s">
        <v>693</v>
      </c>
      <c r="D16" s="92">
        <v>140000</v>
      </c>
      <c r="E16" s="92">
        <f t="shared" si="0"/>
        <v>355000</v>
      </c>
      <c r="K16" s="92" t="str">
        <f t="shared" si="1"/>
        <v/>
      </c>
    </row>
    <row r="17" spans="1:11" x14ac:dyDescent="0.15">
      <c r="A17" s="103">
        <v>40829</v>
      </c>
      <c r="B17" t="s">
        <v>77</v>
      </c>
      <c r="C17" t="s">
        <v>693</v>
      </c>
      <c r="D17" s="92">
        <v>40000</v>
      </c>
      <c r="E17" s="92">
        <f t="shared" si="0"/>
        <v>395000</v>
      </c>
      <c r="K17" s="92" t="str">
        <f t="shared" si="1"/>
        <v/>
      </c>
    </row>
    <row r="18" spans="1:11" x14ac:dyDescent="0.15">
      <c r="A18" s="103">
        <v>40848</v>
      </c>
      <c r="B18" t="s">
        <v>694</v>
      </c>
      <c r="C18" t="s">
        <v>693</v>
      </c>
      <c r="D18" s="92">
        <v>10000</v>
      </c>
      <c r="E18" s="92">
        <f t="shared" si="0"/>
        <v>405000</v>
      </c>
      <c r="K18" s="92" t="str">
        <f t="shared" si="1"/>
        <v/>
      </c>
    </row>
    <row r="19" spans="1:11" x14ac:dyDescent="0.15">
      <c r="A19" s="103">
        <v>40872</v>
      </c>
      <c r="B19" t="s">
        <v>146</v>
      </c>
      <c r="C19" t="s">
        <v>693</v>
      </c>
      <c r="D19" s="92">
        <v>20000</v>
      </c>
      <c r="E19" s="92">
        <f t="shared" si="0"/>
        <v>425000</v>
      </c>
      <c r="K19" s="92" t="str">
        <f t="shared" si="1"/>
        <v/>
      </c>
    </row>
    <row r="20" spans="1:11" x14ac:dyDescent="0.15">
      <c r="A20" s="103">
        <v>40879</v>
      </c>
      <c r="B20" t="s">
        <v>474</v>
      </c>
      <c r="C20" t="s">
        <v>693</v>
      </c>
      <c r="D20" s="92">
        <v>35000</v>
      </c>
      <c r="E20" s="92">
        <f t="shared" si="0"/>
        <v>460000</v>
      </c>
      <c r="K20" s="92" t="str">
        <f t="shared" si="1"/>
        <v/>
      </c>
    </row>
    <row r="21" spans="1:11" x14ac:dyDescent="0.15">
      <c r="A21" s="103">
        <v>40879</v>
      </c>
      <c r="B21" t="s">
        <v>419</v>
      </c>
      <c r="C21" t="s">
        <v>693</v>
      </c>
      <c r="D21" s="92">
        <v>40000</v>
      </c>
      <c r="E21" s="92">
        <f t="shared" si="0"/>
        <v>500000</v>
      </c>
      <c r="K21" s="92" t="str">
        <f t="shared" si="1"/>
        <v/>
      </c>
    </row>
    <row r="22" spans="1:11" x14ac:dyDescent="0.15">
      <c r="A22" s="103">
        <v>40896</v>
      </c>
      <c r="B22" t="s">
        <v>409</v>
      </c>
      <c r="C22" t="s">
        <v>693</v>
      </c>
      <c r="D22" s="92">
        <v>150000</v>
      </c>
      <c r="E22" s="92">
        <f t="shared" si="0"/>
        <v>650000</v>
      </c>
      <c r="K22" s="92" t="str">
        <f t="shared" si="1"/>
        <v/>
      </c>
    </row>
    <row r="23" spans="1:11" x14ac:dyDescent="0.15">
      <c r="A23" s="103">
        <v>40896</v>
      </c>
      <c r="B23" t="s">
        <v>695</v>
      </c>
      <c r="C23" t="s">
        <v>693</v>
      </c>
      <c r="D23" s="92">
        <v>20000</v>
      </c>
      <c r="E23" s="92">
        <f t="shared" si="0"/>
        <v>670000</v>
      </c>
      <c r="K23" s="92" t="str">
        <f t="shared" si="1"/>
        <v/>
      </c>
    </row>
    <row r="24" spans="1:11" x14ac:dyDescent="0.15">
      <c r="E24" s="92" t="str">
        <f t="shared" si="0"/>
        <v/>
      </c>
      <c r="K24" s="92" t="str">
        <f t="shared" si="1"/>
        <v/>
      </c>
    </row>
    <row r="25" spans="1:11" ht="14.25" thickBot="1" x14ac:dyDescent="0.2">
      <c r="A25" s="120"/>
      <c r="B25" s="119"/>
      <c r="C25" s="119"/>
      <c r="D25" s="116"/>
      <c r="E25" s="116" t="str">
        <f>IF(D25="","",D25+E24)</f>
        <v/>
      </c>
      <c r="F25" s="119"/>
      <c r="G25" s="120"/>
      <c r="H25" s="119"/>
      <c r="I25" s="119"/>
      <c r="J25" s="116"/>
      <c r="K25" s="116" t="str">
        <f>IF(J25="","",J25+K24)</f>
        <v/>
      </c>
    </row>
    <row r="26" spans="1:11" ht="14.25" thickTop="1" x14ac:dyDescent="0.15">
      <c r="A26" s="103" t="s">
        <v>468</v>
      </c>
      <c r="G26" s="103" t="s">
        <v>468</v>
      </c>
    </row>
    <row r="27" spans="1:11" x14ac:dyDescent="0.15">
      <c r="A27" s="103">
        <v>41008</v>
      </c>
      <c r="B27" t="s">
        <v>142</v>
      </c>
      <c r="C27" t="s">
        <v>143</v>
      </c>
      <c r="D27" s="92">
        <v>20000</v>
      </c>
      <c r="E27" s="92">
        <f>IF(D27="","",D27)</f>
        <v>20000</v>
      </c>
      <c r="G27" s="103">
        <v>40967</v>
      </c>
      <c r="H27" t="s">
        <v>703</v>
      </c>
      <c r="I27" t="s">
        <v>704</v>
      </c>
      <c r="J27" s="92">
        <v>35000</v>
      </c>
      <c r="K27" s="92">
        <f>IF(J27="","",J27)</f>
        <v>35000</v>
      </c>
    </row>
    <row r="28" spans="1:11" x14ac:dyDescent="0.15">
      <c r="A28" s="103">
        <v>41008</v>
      </c>
      <c r="B28" t="s">
        <v>144</v>
      </c>
      <c r="C28" t="s">
        <v>143</v>
      </c>
      <c r="D28" s="92">
        <v>5000</v>
      </c>
      <c r="E28" s="92">
        <f t="shared" si="0"/>
        <v>25000</v>
      </c>
      <c r="K28" s="92" t="str">
        <f t="shared" si="1"/>
        <v/>
      </c>
    </row>
    <row r="29" spans="1:11" x14ac:dyDescent="0.15">
      <c r="A29" s="103">
        <v>41011</v>
      </c>
      <c r="B29" t="s">
        <v>145</v>
      </c>
      <c r="C29" t="s">
        <v>143</v>
      </c>
      <c r="D29" s="92">
        <v>20000</v>
      </c>
      <c r="E29" s="92">
        <f t="shared" si="0"/>
        <v>45000</v>
      </c>
      <c r="K29" s="92" t="str">
        <f t="shared" si="1"/>
        <v/>
      </c>
    </row>
    <row r="30" spans="1:11" x14ac:dyDescent="0.15">
      <c r="A30" s="103">
        <v>41011</v>
      </c>
      <c r="B30" t="s">
        <v>146</v>
      </c>
      <c r="C30" t="s">
        <v>143</v>
      </c>
      <c r="D30" s="92">
        <v>20000</v>
      </c>
      <c r="E30" s="92">
        <f t="shared" si="0"/>
        <v>65000</v>
      </c>
      <c r="K30" s="92" t="str">
        <f t="shared" si="1"/>
        <v/>
      </c>
    </row>
    <row r="31" spans="1:11" x14ac:dyDescent="0.15">
      <c r="A31" s="103">
        <v>41015</v>
      </c>
      <c r="B31" t="s">
        <v>147</v>
      </c>
      <c r="C31" t="s">
        <v>143</v>
      </c>
      <c r="D31" s="92">
        <v>20000</v>
      </c>
      <c r="E31" s="92">
        <f t="shared" si="0"/>
        <v>85000</v>
      </c>
      <c r="K31" s="92" t="str">
        <f t="shared" si="1"/>
        <v/>
      </c>
    </row>
    <row r="32" spans="1:11" x14ac:dyDescent="0.15">
      <c r="A32" s="103">
        <v>41024</v>
      </c>
      <c r="B32" t="s">
        <v>321</v>
      </c>
      <c r="C32" t="s">
        <v>711</v>
      </c>
      <c r="D32" s="92">
        <v>10000</v>
      </c>
      <c r="E32" s="92">
        <f t="shared" si="0"/>
        <v>95000</v>
      </c>
      <c r="K32" s="92" t="str">
        <f t="shared" si="1"/>
        <v/>
      </c>
    </row>
    <row r="33" spans="1:11" x14ac:dyDescent="0.15">
      <c r="A33" s="103">
        <v>41037</v>
      </c>
      <c r="B33" t="s">
        <v>695</v>
      </c>
      <c r="C33" t="s">
        <v>143</v>
      </c>
      <c r="D33" s="92">
        <v>20000</v>
      </c>
      <c r="E33" s="92">
        <f t="shared" si="0"/>
        <v>115000</v>
      </c>
      <c r="K33" s="92" t="str">
        <f t="shared" si="1"/>
        <v/>
      </c>
    </row>
    <row r="34" spans="1:11" x14ac:dyDescent="0.15">
      <c r="A34" s="103">
        <v>41054</v>
      </c>
      <c r="B34" t="s">
        <v>712</v>
      </c>
      <c r="C34" t="s">
        <v>143</v>
      </c>
      <c r="D34" s="92">
        <v>40000</v>
      </c>
      <c r="E34" s="92">
        <f t="shared" si="0"/>
        <v>155000</v>
      </c>
      <c r="K34" s="92" t="str">
        <f t="shared" si="1"/>
        <v/>
      </c>
    </row>
    <row r="35" spans="1:11" x14ac:dyDescent="0.15">
      <c r="A35" s="103">
        <v>41149</v>
      </c>
      <c r="B35" t="s">
        <v>717</v>
      </c>
      <c r="C35" t="s">
        <v>143</v>
      </c>
      <c r="D35" s="92">
        <v>30000</v>
      </c>
      <c r="E35" s="92">
        <f t="shared" si="0"/>
        <v>185000</v>
      </c>
      <c r="K35" s="92" t="str">
        <f t="shared" si="1"/>
        <v/>
      </c>
    </row>
    <row r="36" spans="1:11" x14ac:dyDescent="0.15">
      <c r="A36" s="103">
        <v>41260</v>
      </c>
      <c r="B36" t="s">
        <v>409</v>
      </c>
      <c r="C36" t="s">
        <v>143</v>
      </c>
      <c r="D36" s="92">
        <v>150000</v>
      </c>
      <c r="E36" s="92">
        <f t="shared" si="0"/>
        <v>335000</v>
      </c>
      <c r="K36" s="92" t="str">
        <f t="shared" si="1"/>
        <v/>
      </c>
    </row>
    <row r="37" spans="1:11" x14ac:dyDescent="0.15">
      <c r="A37" s="103">
        <v>41260</v>
      </c>
      <c r="B37" t="s">
        <v>456</v>
      </c>
      <c r="C37" t="s">
        <v>143</v>
      </c>
      <c r="D37" s="92">
        <v>140000</v>
      </c>
      <c r="E37" s="92">
        <f t="shared" si="0"/>
        <v>475000</v>
      </c>
      <c r="K37" s="92" t="str">
        <f t="shared" si="1"/>
        <v/>
      </c>
    </row>
    <row r="38" spans="1:11" x14ac:dyDescent="0.15">
      <c r="E38" s="92" t="str">
        <f t="shared" si="0"/>
        <v/>
      </c>
      <c r="K38" s="92" t="str">
        <f t="shared" si="1"/>
        <v/>
      </c>
    </row>
    <row r="39" spans="1:11" x14ac:dyDescent="0.15">
      <c r="E39" s="92" t="str">
        <f t="shared" si="0"/>
        <v/>
      </c>
      <c r="K39" s="92" t="str">
        <f t="shared" si="1"/>
        <v/>
      </c>
    </row>
    <row r="40" spans="1:11" x14ac:dyDescent="0.15">
      <c r="E40" s="92" t="str">
        <f t="shared" si="0"/>
        <v/>
      </c>
      <c r="K40" s="92" t="str">
        <f t="shared" si="1"/>
        <v/>
      </c>
    </row>
    <row r="41" spans="1:11" ht="14.25" thickBot="1" x14ac:dyDescent="0.2">
      <c r="A41" s="120"/>
      <c r="B41" s="119"/>
      <c r="C41" s="119"/>
      <c r="D41" s="116"/>
      <c r="E41" s="116" t="str">
        <f t="shared" si="0"/>
        <v/>
      </c>
      <c r="F41" s="119"/>
      <c r="G41" s="120"/>
      <c r="H41" s="119"/>
      <c r="I41" s="119"/>
      <c r="J41" s="116"/>
      <c r="K41" s="116" t="str">
        <f t="shared" si="1"/>
        <v/>
      </c>
    </row>
    <row r="42" spans="1:11" ht="14.25" thickTop="1" x14ac:dyDescent="0.15">
      <c r="A42" s="103" t="s">
        <v>492</v>
      </c>
      <c r="E42" s="92" t="str">
        <f t="shared" si="0"/>
        <v/>
      </c>
      <c r="G42" s="103" t="s">
        <v>492</v>
      </c>
      <c r="K42" s="92" t="str">
        <f t="shared" si="1"/>
        <v/>
      </c>
    </row>
    <row r="43" spans="1:11" x14ac:dyDescent="0.15">
      <c r="A43" s="103">
        <v>41374</v>
      </c>
      <c r="B43" t="s">
        <v>145</v>
      </c>
      <c r="C43" t="s">
        <v>801</v>
      </c>
      <c r="D43" s="92">
        <v>20000</v>
      </c>
      <c r="E43" s="92">
        <f>IF(D43="","",D43)</f>
        <v>20000</v>
      </c>
      <c r="G43" s="103">
        <v>41282</v>
      </c>
      <c r="H43" t="s">
        <v>94</v>
      </c>
      <c r="I43" t="s">
        <v>785</v>
      </c>
      <c r="J43" s="92">
        <v>90000</v>
      </c>
      <c r="K43" s="92">
        <f>IF(J43="","",J43)</f>
        <v>90000</v>
      </c>
    </row>
    <row r="44" spans="1:11" x14ac:dyDescent="0.15">
      <c r="A44" s="103">
        <v>41376</v>
      </c>
      <c r="B44" t="s">
        <v>146</v>
      </c>
      <c r="C44" t="s">
        <v>801</v>
      </c>
      <c r="D44" s="92">
        <v>20000</v>
      </c>
      <c r="E44" s="92">
        <f t="shared" si="0"/>
        <v>40000</v>
      </c>
      <c r="G44" s="103">
        <v>41283</v>
      </c>
      <c r="H44" t="s">
        <v>694</v>
      </c>
      <c r="I44" t="s">
        <v>786</v>
      </c>
      <c r="J44" s="92">
        <v>10000</v>
      </c>
      <c r="K44" s="92">
        <f t="shared" si="1"/>
        <v>100000</v>
      </c>
    </row>
    <row r="45" spans="1:11" x14ac:dyDescent="0.15">
      <c r="A45" s="103">
        <v>41380</v>
      </c>
      <c r="B45" t="s">
        <v>321</v>
      </c>
      <c r="C45" t="s">
        <v>801</v>
      </c>
      <c r="D45" s="92">
        <v>10000</v>
      </c>
      <c r="E45" s="92">
        <f t="shared" si="0"/>
        <v>50000</v>
      </c>
      <c r="G45" s="103">
        <v>41309</v>
      </c>
      <c r="H45" t="s">
        <v>474</v>
      </c>
      <c r="I45" t="s">
        <v>789</v>
      </c>
      <c r="J45" s="92">
        <v>35000</v>
      </c>
      <c r="K45" s="92">
        <f t="shared" si="1"/>
        <v>135000</v>
      </c>
    </row>
    <row r="46" spans="1:11" x14ac:dyDescent="0.15">
      <c r="A46" s="103">
        <v>41386</v>
      </c>
      <c r="B46" t="s">
        <v>142</v>
      </c>
      <c r="C46" t="s">
        <v>801</v>
      </c>
      <c r="D46" s="92">
        <v>20000</v>
      </c>
      <c r="E46" s="92">
        <f t="shared" si="0"/>
        <v>70000</v>
      </c>
      <c r="G46" s="103">
        <v>41323</v>
      </c>
      <c r="H46" t="s">
        <v>419</v>
      </c>
      <c r="I46" t="s">
        <v>785</v>
      </c>
      <c r="J46" s="92">
        <v>40000</v>
      </c>
      <c r="K46" s="92">
        <f t="shared" si="1"/>
        <v>175000</v>
      </c>
    </row>
    <row r="47" spans="1:11" x14ac:dyDescent="0.15">
      <c r="A47" s="480" t="s">
        <v>805</v>
      </c>
      <c r="B47" t="s">
        <v>77</v>
      </c>
      <c r="C47" t="s">
        <v>801</v>
      </c>
      <c r="D47" s="92">
        <v>40000</v>
      </c>
      <c r="E47" s="92">
        <f t="shared" ref="E47:E109" si="2">IF(D47="","",D47+E46)</f>
        <v>110000</v>
      </c>
      <c r="G47" s="103">
        <v>41460</v>
      </c>
      <c r="H47" t="s">
        <v>703</v>
      </c>
      <c r="I47" t="s">
        <v>785</v>
      </c>
      <c r="J47" s="92">
        <v>35000</v>
      </c>
      <c r="K47" s="92">
        <f t="shared" ref="K47:K62" si="3">IF(J47="","",J47+K46)</f>
        <v>210000</v>
      </c>
    </row>
    <row r="48" spans="1:11" x14ac:dyDescent="0.15">
      <c r="A48" s="103">
        <v>41395</v>
      </c>
      <c r="B48" t="s">
        <v>695</v>
      </c>
      <c r="C48" t="s">
        <v>801</v>
      </c>
      <c r="D48" s="92">
        <v>20000</v>
      </c>
      <c r="E48" s="92">
        <f t="shared" si="2"/>
        <v>130000</v>
      </c>
      <c r="G48" s="103">
        <v>41344</v>
      </c>
      <c r="H48" t="s">
        <v>77</v>
      </c>
      <c r="I48" t="s">
        <v>794</v>
      </c>
      <c r="J48" s="92">
        <v>40000</v>
      </c>
      <c r="K48" s="92">
        <f t="shared" si="3"/>
        <v>250000</v>
      </c>
    </row>
    <row r="49" spans="1:11" x14ac:dyDescent="0.15">
      <c r="A49" s="103">
        <v>41395</v>
      </c>
      <c r="B49" t="s">
        <v>147</v>
      </c>
      <c r="C49" t="s">
        <v>801</v>
      </c>
      <c r="D49" s="92">
        <v>20000</v>
      </c>
      <c r="E49" s="92">
        <f t="shared" si="2"/>
        <v>150000</v>
      </c>
      <c r="G49" s="103">
        <v>41449</v>
      </c>
      <c r="H49" t="s">
        <v>692</v>
      </c>
      <c r="I49" t="s">
        <v>785</v>
      </c>
      <c r="J49" s="92">
        <v>20000</v>
      </c>
      <c r="K49" s="92">
        <f t="shared" si="3"/>
        <v>270000</v>
      </c>
    </row>
    <row r="50" spans="1:11" x14ac:dyDescent="0.15">
      <c r="A50" s="103">
        <v>41437</v>
      </c>
      <c r="B50" t="s">
        <v>712</v>
      </c>
      <c r="C50" t="s">
        <v>801</v>
      </c>
      <c r="D50" s="92">
        <v>40000</v>
      </c>
      <c r="E50" s="92">
        <f t="shared" si="2"/>
        <v>190000</v>
      </c>
      <c r="K50" s="92" t="str">
        <f t="shared" si="3"/>
        <v/>
      </c>
    </row>
    <row r="51" spans="1:11" x14ac:dyDescent="0.15">
      <c r="A51" s="103">
        <v>41449</v>
      </c>
      <c r="B51" t="s">
        <v>692</v>
      </c>
      <c r="C51" t="s">
        <v>801</v>
      </c>
      <c r="D51" s="92">
        <v>20000</v>
      </c>
      <c r="E51" s="92">
        <f t="shared" si="2"/>
        <v>210000</v>
      </c>
      <c r="K51" s="92" t="str">
        <f t="shared" si="3"/>
        <v/>
      </c>
    </row>
    <row r="52" spans="1:11" x14ac:dyDescent="0.15">
      <c r="A52" s="103">
        <v>41465</v>
      </c>
      <c r="B52" t="s">
        <v>456</v>
      </c>
      <c r="C52" t="s">
        <v>801</v>
      </c>
      <c r="D52" s="92">
        <v>140000</v>
      </c>
      <c r="E52" s="92">
        <f t="shared" si="2"/>
        <v>350000</v>
      </c>
      <c r="K52" s="92" t="str">
        <f t="shared" si="3"/>
        <v/>
      </c>
    </row>
    <row r="53" spans="1:11" x14ac:dyDescent="0.15">
      <c r="A53" s="103">
        <v>41487</v>
      </c>
      <c r="B53" t="s">
        <v>717</v>
      </c>
      <c r="C53" t="s">
        <v>801</v>
      </c>
      <c r="D53" s="92">
        <v>30000</v>
      </c>
      <c r="E53" s="92">
        <f t="shared" si="2"/>
        <v>380000</v>
      </c>
      <c r="K53" s="92" t="str">
        <f t="shared" si="3"/>
        <v/>
      </c>
    </row>
    <row r="54" spans="1:11" x14ac:dyDescent="0.15">
      <c r="A54" s="103">
        <v>41558</v>
      </c>
      <c r="B54" t="s">
        <v>694</v>
      </c>
      <c r="C54" t="s">
        <v>801</v>
      </c>
      <c r="D54" s="92">
        <v>10000</v>
      </c>
      <c r="E54" s="92">
        <f t="shared" si="2"/>
        <v>390000</v>
      </c>
      <c r="K54" s="92" t="str">
        <f t="shared" si="3"/>
        <v/>
      </c>
    </row>
    <row r="55" spans="1:11" x14ac:dyDescent="0.15">
      <c r="A55" s="103">
        <v>41633</v>
      </c>
      <c r="B55" t="s">
        <v>409</v>
      </c>
      <c r="C55" t="s">
        <v>801</v>
      </c>
      <c r="D55" s="92">
        <v>150000</v>
      </c>
      <c r="E55" s="92">
        <f t="shared" si="2"/>
        <v>540000</v>
      </c>
      <c r="K55" s="92" t="str">
        <f t="shared" si="3"/>
        <v/>
      </c>
    </row>
    <row r="56" spans="1:11" x14ac:dyDescent="0.15">
      <c r="A56" s="103">
        <v>42003</v>
      </c>
      <c r="B56" t="s">
        <v>144</v>
      </c>
      <c r="C56" t="s">
        <v>801</v>
      </c>
      <c r="D56" s="92">
        <v>5000</v>
      </c>
      <c r="E56" s="92">
        <f t="shared" si="2"/>
        <v>545000</v>
      </c>
      <c r="K56" s="92" t="str">
        <f t="shared" si="3"/>
        <v/>
      </c>
    </row>
    <row r="57" spans="1:11" x14ac:dyDescent="0.15">
      <c r="E57" s="92" t="str">
        <f t="shared" si="2"/>
        <v/>
      </c>
      <c r="K57" s="92" t="str">
        <f t="shared" si="3"/>
        <v/>
      </c>
    </row>
    <row r="58" spans="1:11" x14ac:dyDescent="0.15">
      <c r="E58" s="92" t="str">
        <f t="shared" si="2"/>
        <v/>
      </c>
      <c r="K58" s="92" t="str">
        <f t="shared" si="3"/>
        <v/>
      </c>
    </row>
    <row r="59" spans="1:11" x14ac:dyDescent="0.15">
      <c r="E59" s="92" t="str">
        <f t="shared" si="2"/>
        <v/>
      </c>
      <c r="K59" s="92" t="str">
        <f t="shared" si="3"/>
        <v/>
      </c>
    </row>
    <row r="60" spans="1:11" x14ac:dyDescent="0.15">
      <c r="E60" s="92" t="str">
        <f t="shared" si="2"/>
        <v/>
      </c>
      <c r="K60" s="92" t="str">
        <f t="shared" si="3"/>
        <v/>
      </c>
    </row>
    <row r="61" spans="1:11" ht="14.25" thickBot="1" x14ac:dyDescent="0.2">
      <c r="A61" s="120"/>
      <c r="B61" s="119"/>
      <c r="C61" s="119"/>
      <c r="D61" s="116"/>
      <c r="E61" s="116" t="str">
        <f t="shared" si="2"/>
        <v/>
      </c>
      <c r="F61" s="119"/>
      <c r="G61" s="120"/>
      <c r="H61" s="119"/>
      <c r="I61" s="119"/>
      <c r="J61" s="116"/>
      <c r="K61" s="116" t="str">
        <f t="shared" si="3"/>
        <v/>
      </c>
    </row>
    <row r="62" spans="1:11" ht="14.25" thickTop="1" x14ac:dyDescent="0.15">
      <c r="A62" s="103" t="s">
        <v>522</v>
      </c>
      <c r="E62" s="92" t="str">
        <f t="shared" si="2"/>
        <v/>
      </c>
      <c r="G62" s="103" t="s">
        <v>522</v>
      </c>
      <c r="K62" s="92" t="str">
        <f t="shared" si="3"/>
        <v/>
      </c>
    </row>
    <row r="63" spans="1:11" x14ac:dyDescent="0.15">
      <c r="A63" s="103">
        <v>41759</v>
      </c>
      <c r="B63" t="s">
        <v>145</v>
      </c>
      <c r="C63" t="s">
        <v>339</v>
      </c>
      <c r="D63" s="92">
        <v>20000</v>
      </c>
      <c r="E63" s="92">
        <f>IF(D63="","",D63)</f>
        <v>20000</v>
      </c>
      <c r="G63" s="103">
        <v>41646</v>
      </c>
      <c r="H63" t="s">
        <v>94</v>
      </c>
      <c r="I63" t="s">
        <v>839</v>
      </c>
      <c r="J63" s="92">
        <v>90000</v>
      </c>
      <c r="K63" s="92">
        <f>IF(J63="","",J63)</f>
        <v>90000</v>
      </c>
    </row>
    <row r="64" spans="1:11" x14ac:dyDescent="0.15">
      <c r="A64" s="103">
        <v>41760</v>
      </c>
      <c r="B64" t="s">
        <v>695</v>
      </c>
      <c r="C64" t="s">
        <v>339</v>
      </c>
      <c r="D64" s="92">
        <v>20000</v>
      </c>
      <c r="E64" s="92">
        <f t="shared" si="2"/>
        <v>40000</v>
      </c>
      <c r="G64" s="103">
        <v>41691</v>
      </c>
      <c r="H64" t="s">
        <v>703</v>
      </c>
      <c r="I64" t="s">
        <v>839</v>
      </c>
      <c r="J64" s="92">
        <v>35000</v>
      </c>
      <c r="K64" s="92">
        <f t="shared" ref="K64:K81" si="4">IF(J64="","",J64+K63)</f>
        <v>125000</v>
      </c>
    </row>
    <row r="65" spans="1:11" x14ac:dyDescent="0.15">
      <c r="A65" s="103">
        <v>41760</v>
      </c>
      <c r="B65" t="s">
        <v>146</v>
      </c>
      <c r="C65" t="s">
        <v>339</v>
      </c>
      <c r="D65" s="92">
        <v>20000</v>
      </c>
      <c r="E65" s="92">
        <f t="shared" si="2"/>
        <v>60000</v>
      </c>
      <c r="G65" s="103">
        <v>41726</v>
      </c>
      <c r="H65" t="s">
        <v>474</v>
      </c>
      <c r="I65" t="s">
        <v>801</v>
      </c>
      <c r="J65" s="92">
        <v>35000</v>
      </c>
      <c r="K65" s="92">
        <f t="shared" si="4"/>
        <v>160000</v>
      </c>
    </row>
    <row r="66" spans="1:11" x14ac:dyDescent="0.15">
      <c r="A66" s="103">
        <v>41760</v>
      </c>
      <c r="B66" t="s">
        <v>142</v>
      </c>
      <c r="C66" t="s">
        <v>339</v>
      </c>
      <c r="D66" s="92">
        <v>20000</v>
      </c>
      <c r="E66" s="92">
        <f t="shared" si="2"/>
        <v>80000</v>
      </c>
      <c r="G66" s="103">
        <v>41726</v>
      </c>
      <c r="H66" t="s">
        <v>419</v>
      </c>
      <c r="I66" t="s">
        <v>801</v>
      </c>
      <c r="J66" s="92">
        <v>40000</v>
      </c>
      <c r="K66" s="92">
        <f t="shared" si="4"/>
        <v>200000</v>
      </c>
    </row>
    <row r="67" spans="1:11" x14ac:dyDescent="0.15">
      <c r="A67" s="103">
        <v>41761</v>
      </c>
      <c r="B67" t="s">
        <v>321</v>
      </c>
      <c r="C67" t="s">
        <v>339</v>
      </c>
      <c r="D67" s="92">
        <v>10000</v>
      </c>
      <c r="E67" s="92">
        <f t="shared" si="2"/>
        <v>90000</v>
      </c>
      <c r="K67" s="92" t="str">
        <f t="shared" si="4"/>
        <v/>
      </c>
    </row>
    <row r="68" spans="1:11" x14ac:dyDescent="0.15">
      <c r="A68" s="103">
        <v>41767</v>
      </c>
      <c r="B68" t="s">
        <v>77</v>
      </c>
      <c r="C68" t="s">
        <v>339</v>
      </c>
      <c r="D68" s="92">
        <v>40000</v>
      </c>
      <c r="E68" s="92">
        <f t="shared" si="2"/>
        <v>130000</v>
      </c>
      <c r="K68" s="92" t="str">
        <f t="shared" si="4"/>
        <v/>
      </c>
    </row>
    <row r="69" spans="1:11" x14ac:dyDescent="0.15">
      <c r="A69" s="103">
        <v>41768</v>
      </c>
      <c r="B69" t="s">
        <v>712</v>
      </c>
      <c r="C69" t="s">
        <v>339</v>
      </c>
      <c r="D69" s="92">
        <v>40000</v>
      </c>
      <c r="E69" s="92">
        <f t="shared" si="2"/>
        <v>170000</v>
      </c>
      <c r="K69" s="92" t="str">
        <f t="shared" si="4"/>
        <v/>
      </c>
    </row>
    <row r="70" spans="1:11" x14ac:dyDescent="0.15">
      <c r="A70" s="103">
        <v>42145</v>
      </c>
      <c r="B70" t="s">
        <v>144</v>
      </c>
      <c r="C70" t="s">
        <v>339</v>
      </c>
      <c r="D70" s="92">
        <v>5000</v>
      </c>
      <c r="E70" s="92">
        <f t="shared" si="2"/>
        <v>175000</v>
      </c>
      <c r="K70" s="92" t="str">
        <f t="shared" si="4"/>
        <v/>
      </c>
    </row>
    <row r="71" spans="1:11" x14ac:dyDescent="0.15">
      <c r="A71" s="103">
        <v>41830</v>
      </c>
      <c r="B71" t="s">
        <v>456</v>
      </c>
      <c r="C71" t="s">
        <v>339</v>
      </c>
      <c r="D71" s="92">
        <v>140000</v>
      </c>
      <c r="E71" s="92">
        <f t="shared" si="2"/>
        <v>315000</v>
      </c>
      <c r="K71" s="92" t="str">
        <f t="shared" si="4"/>
        <v/>
      </c>
    </row>
    <row r="72" spans="1:11" x14ac:dyDescent="0.15">
      <c r="A72" s="103">
        <v>41985</v>
      </c>
      <c r="B72" t="s">
        <v>474</v>
      </c>
      <c r="C72" t="s">
        <v>339</v>
      </c>
      <c r="D72" s="92">
        <v>35000</v>
      </c>
      <c r="E72" s="92">
        <f t="shared" si="2"/>
        <v>350000</v>
      </c>
      <c r="K72" s="92" t="str">
        <f t="shared" si="4"/>
        <v/>
      </c>
    </row>
    <row r="73" spans="1:11" x14ac:dyDescent="0.15">
      <c r="A73" s="103">
        <v>41995</v>
      </c>
      <c r="B73" t="s">
        <v>694</v>
      </c>
      <c r="C73" t="s">
        <v>339</v>
      </c>
      <c r="D73" s="92">
        <v>10000</v>
      </c>
      <c r="E73" s="92">
        <f t="shared" si="2"/>
        <v>360000</v>
      </c>
      <c r="K73" s="92" t="str">
        <f t="shared" si="4"/>
        <v/>
      </c>
    </row>
    <row r="74" spans="1:11" x14ac:dyDescent="0.15">
      <c r="A74" s="103">
        <v>41995</v>
      </c>
      <c r="B74" t="s">
        <v>703</v>
      </c>
      <c r="C74" t="s">
        <v>339</v>
      </c>
      <c r="D74" s="92">
        <v>35000</v>
      </c>
      <c r="E74" s="92">
        <f t="shared" si="2"/>
        <v>395000</v>
      </c>
      <c r="K74" s="92" t="str">
        <f t="shared" si="4"/>
        <v/>
      </c>
    </row>
    <row r="75" spans="1:11" x14ac:dyDescent="0.15">
      <c r="A75" s="103">
        <v>41995</v>
      </c>
      <c r="B75" t="s">
        <v>409</v>
      </c>
      <c r="C75" t="s">
        <v>339</v>
      </c>
      <c r="D75" s="92">
        <v>150000</v>
      </c>
      <c r="E75" s="92">
        <f t="shared" si="2"/>
        <v>545000</v>
      </c>
      <c r="K75" s="92" t="str">
        <f t="shared" si="4"/>
        <v/>
      </c>
    </row>
    <row r="76" spans="1:11" x14ac:dyDescent="0.15">
      <c r="E76" s="92" t="str">
        <f t="shared" si="2"/>
        <v/>
      </c>
      <c r="K76" s="92" t="str">
        <f t="shared" si="4"/>
        <v/>
      </c>
    </row>
    <row r="77" spans="1:11" x14ac:dyDescent="0.15">
      <c r="E77" s="92" t="str">
        <f t="shared" si="2"/>
        <v/>
      </c>
      <c r="K77" s="92" t="str">
        <f t="shared" si="4"/>
        <v/>
      </c>
    </row>
    <row r="78" spans="1:11" x14ac:dyDescent="0.15">
      <c r="E78" s="92" t="str">
        <f t="shared" si="2"/>
        <v/>
      </c>
      <c r="K78" s="92" t="str">
        <f t="shared" si="4"/>
        <v/>
      </c>
    </row>
    <row r="79" spans="1:11" x14ac:dyDescent="0.15">
      <c r="E79" s="92" t="str">
        <f t="shared" si="2"/>
        <v/>
      </c>
      <c r="K79" s="92" t="str">
        <f t="shared" si="4"/>
        <v/>
      </c>
    </row>
    <row r="80" spans="1:11" ht="14.25" thickBot="1" x14ac:dyDescent="0.2">
      <c r="A80" s="120"/>
      <c r="B80" s="119"/>
      <c r="C80" s="119"/>
      <c r="D80" s="116"/>
      <c r="E80" s="116" t="str">
        <f t="shared" si="2"/>
        <v/>
      </c>
      <c r="F80" s="119"/>
      <c r="G80" s="120"/>
      <c r="H80" s="119"/>
      <c r="I80" s="119"/>
      <c r="J80" s="116"/>
      <c r="K80" s="116" t="str">
        <f t="shared" si="4"/>
        <v/>
      </c>
    </row>
    <row r="81" spans="1:11" ht="14.25" thickTop="1" x14ac:dyDescent="0.15">
      <c r="A81" s="103" t="s">
        <v>546</v>
      </c>
      <c r="E81" s="92" t="str">
        <f t="shared" si="2"/>
        <v/>
      </c>
      <c r="G81" s="103" t="s">
        <v>546</v>
      </c>
      <c r="K81" s="92" t="str">
        <f t="shared" si="4"/>
        <v/>
      </c>
    </row>
    <row r="82" spans="1:11" x14ac:dyDescent="0.15">
      <c r="A82" s="103">
        <v>42096</v>
      </c>
      <c r="B82" t="s">
        <v>142</v>
      </c>
      <c r="C82" t="s">
        <v>377</v>
      </c>
      <c r="D82" s="92">
        <v>20000</v>
      </c>
      <c r="E82" s="92">
        <f>IF(D82="","",D82)</f>
        <v>20000</v>
      </c>
      <c r="G82" s="103">
        <v>42026</v>
      </c>
      <c r="H82" t="s">
        <v>94</v>
      </c>
      <c r="I82" t="s">
        <v>339</v>
      </c>
      <c r="J82" s="92">
        <v>90000</v>
      </c>
      <c r="K82" s="92">
        <f>IF(J82="","",J82)</f>
        <v>90000</v>
      </c>
    </row>
    <row r="83" spans="1:11" x14ac:dyDescent="0.15">
      <c r="A83" s="103">
        <v>42104</v>
      </c>
      <c r="B83" t="s">
        <v>146</v>
      </c>
      <c r="C83" t="s">
        <v>377</v>
      </c>
      <c r="D83" s="92">
        <v>20000</v>
      </c>
      <c r="E83" s="92">
        <f t="shared" si="2"/>
        <v>40000</v>
      </c>
      <c r="G83" s="103">
        <v>42065</v>
      </c>
      <c r="H83" t="s">
        <v>419</v>
      </c>
      <c r="I83" t="s">
        <v>339</v>
      </c>
      <c r="J83" s="92">
        <v>40000</v>
      </c>
      <c r="K83" s="92">
        <f t="shared" ref="K83:K109" si="5">IF(J83="","",J83+K82)</f>
        <v>130000</v>
      </c>
    </row>
    <row r="84" spans="1:11" x14ac:dyDescent="0.15">
      <c r="A84" s="103">
        <v>42104</v>
      </c>
      <c r="B84" t="s">
        <v>145</v>
      </c>
      <c r="C84" t="s">
        <v>377</v>
      </c>
      <c r="D84" s="92">
        <v>20000</v>
      </c>
      <c r="E84" s="92">
        <f t="shared" si="2"/>
        <v>60000</v>
      </c>
      <c r="G84" s="103">
        <v>42110</v>
      </c>
      <c r="H84" t="s">
        <v>147</v>
      </c>
      <c r="I84" t="s">
        <v>339</v>
      </c>
      <c r="J84" s="92">
        <v>20000</v>
      </c>
      <c r="K84" s="92">
        <f t="shared" si="5"/>
        <v>150000</v>
      </c>
    </row>
    <row r="85" spans="1:11" x14ac:dyDescent="0.15">
      <c r="A85" s="103">
        <v>42110</v>
      </c>
      <c r="B85" t="s">
        <v>147</v>
      </c>
      <c r="C85" t="s">
        <v>377</v>
      </c>
      <c r="D85" s="92">
        <v>20000</v>
      </c>
      <c r="E85" s="92">
        <f t="shared" si="2"/>
        <v>80000</v>
      </c>
      <c r="G85" s="103">
        <v>42174</v>
      </c>
      <c r="H85" t="s">
        <v>717</v>
      </c>
      <c r="I85" t="s">
        <v>892</v>
      </c>
      <c r="J85" s="92">
        <v>30000</v>
      </c>
      <c r="K85" s="92">
        <f t="shared" si="5"/>
        <v>180000</v>
      </c>
    </row>
    <row r="86" spans="1:11" x14ac:dyDescent="0.15">
      <c r="A86" s="103">
        <v>42114</v>
      </c>
      <c r="B86" t="s">
        <v>321</v>
      </c>
      <c r="C86" t="s">
        <v>377</v>
      </c>
      <c r="D86" s="92">
        <v>10000</v>
      </c>
      <c r="E86" s="92">
        <f t="shared" si="2"/>
        <v>90000</v>
      </c>
      <c r="G86" s="103">
        <v>42177</v>
      </c>
      <c r="H86" t="s">
        <v>692</v>
      </c>
      <c r="I86" t="s">
        <v>339</v>
      </c>
      <c r="J86" s="92">
        <v>20000</v>
      </c>
      <c r="K86" s="92">
        <f t="shared" si="5"/>
        <v>200000</v>
      </c>
    </row>
    <row r="87" spans="1:11" x14ac:dyDescent="0.15">
      <c r="A87" s="122">
        <v>42131</v>
      </c>
      <c r="B87" s="2" t="s">
        <v>712</v>
      </c>
      <c r="C87" s="2" t="s">
        <v>377</v>
      </c>
      <c r="D87" s="115">
        <v>40000</v>
      </c>
      <c r="E87" s="115">
        <f t="shared" ref="E87:E92" si="6">IF(D87="","",D87+E86)</f>
        <v>130000</v>
      </c>
      <c r="F87" s="2"/>
      <c r="G87" s="122"/>
      <c r="H87" s="2"/>
      <c r="I87" s="2"/>
      <c r="J87" s="115"/>
      <c r="K87" s="115" t="str">
        <f t="shared" si="5"/>
        <v/>
      </c>
    </row>
    <row r="88" spans="1:11" x14ac:dyDescent="0.15">
      <c r="A88" s="122">
        <v>42136</v>
      </c>
      <c r="B88" s="2" t="s">
        <v>695</v>
      </c>
      <c r="C88" s="2" t="s">
        <v>377</v>
      </c>
      <c r="D88" s="115">
        <v>20000</v>
      </c>
      <c r="E88" s="115">
        <f t="shared" si="6"/>
        <v>150000</v>
      </c>
      <c r="F88" s="2"/>
      <c r="G88" s="123"/>
      <c r="H88" s="2"/>
      <c r="I88" s="2"/>
      <c r="J88" s="115"/>
      <c r="K88" s="115" t="str">
        <f t="shared" si="5"/>
        <v/>
      </c>
    </row>
    <row r="89" spans="1:11" x14ac:dyDescent="0.15">
      <c r="A89" s="103">
        <v>42177</v>
      </c>
      <c r="B89" t="s">
        <v>692</v>
      </c>
      <c r="C89" t="s">
        <v>377</v>
      </c>
      <c r="D89" s="92">
        <v>20000</v>
      </c>
      <c r="E89" s="115">
        <f t="shared" si="6"/>
        <v>170000</v>
      </c>
      <c r="K89" s="115" t="str">
        <f t="shared" si="5"/>
        <v/>
      </c>
    </row>
    <row r="90" spans="1:11" x14ac:dyDescent="0.15">
      <c r="A90" s="103">
        <v>42184</v>
      </c>
      <c r="B90" t="s">
        <v>94</v>
      </c>
      <c r="C90" t="s">
        <v>377</v>
      </c>
      <c r="D90" s="92">
        <v>90000</v>
      </c>
      <c r="E90" s="115">
        <f t="shared" si="6"/>
        <v>260000</v>
      </c>
      <c r="K90" s="115" t="str">
        <f t="shared" si="5"/>
        <v/>
      </c>
    </row>
    <row r="91" spans="1:11" x14ac:dyDescent="0.15">
      <c r="A91" s="103">
        <v>42187</v>
      </c>
      <c r="B91" t="s">
        <v>694</v>
      </c>
      <c r="C91" t="s">
        <v>377</v>
      </c>
      <c r="D91" s="92">
        <v>10000</v>
      </c>
      <c r="E91" s="115">
        <f t="shared" si="6"/>
        <v>270000</v>
      </c>
      <c r="K91" s="92" t="str">
        <f t="shared" si="5"/>
        <v/>
      </c>
    </row>
    <row r="92" spans="1:11" x14ac:dyDescent="0.15">
      <c r="A92" s="103">
        <v>42193</v>
      </c>
      <c r="B92" t="s">
        <v>717</v>
      </c>
      <c r="C92" t="s">
        <v>377</v>
      </c>
      <c r="D92" s="92">
        <v>30000</v>
      </c>
      <c r="E92" s="115">
        <f t="shared" si="6"/>
        <v>300000</v>
      </c>
      <c r="K92" s="92" t="str">
        <f t="shared" si="5"/>
        <v/>
      </c>
    </row>
    <row r="93" spans="1:11" x14ac:dyDescent="0.15">
      <c r="A93" s="103">
        <v>42198</v>
      </c>
      <c r="B93" t="s">
        <v>144</v>
      </c>
      <c r="C93" t="s">
        <v>377</v>
      </c>
      <c r="D93" s="92">
        <v>5000</v>
      </c>
      <c r="E93" s="92">
        <f t="shared" si="2"/>
        <v>305000</v>
      </c>
      <c r="K93" s="92" t="str">
        <f t="shared" si="5"/>
        <v/>
      </c>
    </row>
    <row r="94" spans="1:11" x14ac:dyDescent="0.15">
      <c r="A94" s="103">
        <v>42236</v>
      </c>
      <c r="B94" t="s">
        <v>456</v>
      </c>
      <c r="C94" t="s">
        <v>377</v>
      </c>
      <c r="D94" s="92">
        <v>140000</v>
      </c>
      <c r="E94" s="92">
        <f t="shared" si="2"/>
        <v>445000</v>
      </c>
      <c r="K94" s="92" t="str">
        <f t="shared" si="5"/>
        <v/>
      </c>
    </row>
    <row r="95" spans="1:11" x14ac:dyDescent="0.15">
      <c r="A95" s="103">
        <v>42347</v>
      </c>
      <c r="B95" t="s">
        <v>409</v>
      </c>
      <c r="C95" t="s">
        <v>377</v>
      </c>
      <c r="D95" s="92">
        <v>150000</v>
      </c>
      <c r="E95" s="92">
        <f t="shared" si="2"/>
        <v>595000</v>
      </c>
      <c r="K95" s="92" t="str">
        <f t="shared" si="5"/>
        <v/>
      </c>
    </row>
    <row r="96" spans="1:11" x14ac:dyDescent="0.15">
      <c r="A96" s="103">
        <v>42368</v>
      </c>
      <c r="B96" t="s">
        <v>474</v>
      </c>
      <c r="C96" t="s">
        <v>377</v>
      </c>
      <c r="D96" s="92">
        <v>35000</v>
      </c>
      <c r="E96" s="92">
        <f t="shared" si="2"/>
        <v>630000</v>
      </c>
      <c r="K96" s="92" t="str">
        <f t="shared" si="5"/>
        <v/>
      </c>
    </row>
    <row r="97" spans="1:11" x14ac:dyDescent="0.15">
      <c r="E97" s="92" t="str">
        <f t="shared" si="2"/>
        <v/>
      </c>
      <c r="K97" s="92" t="str">
        <f t="shared" si="5"/>
        <v/>
      </c>
    </row>
    <row r="98" spans="1:11" x14ac:dyDescent="0.15">
      <c r="E98" s="92" t="str">
        <f t="shared" si="2"/>
        <v/>
      </c>
      <c r="K98" s="92" t="str">
        <f t="shared" si="5"/>
        <v/>
      </c>
    </row>
    <row r="99" spans="1:11" x14ac:dyDescent="0.15">
      <c r="E99" s="92" t="str">
        <f t="shared" si="2"/>
        <v/>
      </c>
      <c r="K99" s="92" t="str">
        <f t="shared" si="5"/>
        <v/>
      </c>
    </row>
    <row r="100" spans="1:11" x14ac:dyDescent="0.15">
      <c r="E100" s="92" t="str">
        <f t="shared" si="2"/>
        <v/>
      </c>
      <c r="K100" s="92" t="str">
        <f t="shared" si="5"/>
        <v/>
      </c>
    </row>
    <row r="101" spans="1:11" ht="14.25" thickBot="1" x14ac:dyDescent="0.2">
      <c r="A101" s="120"/>
      <c r="B101" s="119"/>
      <c r="C101" s="119"/>
      <c r="D101" s="116"/>
      <c r="E101" s="116" t="str">
        <f>IF(D101="","",D101+E100)</f>
        <v/>
      </c>
      <c r="F101" s="119"/>
      <c r="G101" s="120"/>
      <c r="H101" s="119"/>
      <c r="I101" s="119"/>
      <c r="J101" s="116"/>
      <c r="K101" s="116" t="str">
        <f t="shared" si="5"/>
        <v/>
      </c>
    </row>
    <row r="102" spans="1:11" ht="14.25" thickTop="1" x14ac:dyDescent="0.15">
      <c r="A102" s="103" t="s">
        <v>1630</v>
      </c>
      <c r="E102" s="92" t="str">
        <f>IF(D102="","",D102+E101)</f>
        <v/>
      </c>
      <c r="G102" s="103" t="s">
        <v>1630</v>
      </c>
      <c r="K102" s="92" t="str">
        <f t="shared" si="5"/>
        <v/>
      </c>
    </row>
    <row r="103" spans="1:11" x14ac:dyDescent="0.15">
      <c r="A103" s="103">
        <v>42471</v>
      </c>
      <c r="B103" t="s">
        <v>94</v>
      </c>
      <c r="C103" t="s">
        <v>1696</v>
      </c>
      <c r="D103" s="92">
        <v>90000</v>
      </c>
      <c r="E103" s="92">
        <f>IF(D103="","",D103)</f>
        <v>90000</v>
      </c>
      <c r="G103" s="103">
        <v>42492</v>
      </c>
      <c r="H103" t="s">
        <v>703</v>
      </c>
      <c r="I103" t="s">
        <v>377</v>
      </c>
      <c r="J103" s="92">
        <v>35000</v>
      </c>
      <c r="K103" s="92">
        <f>IF(J103="","",J103)</f>
        <v>35000</v>
      </c>
    </row>
    <row r="104" spans="1:11" x14ac:dyDescent="0.15">
      <c r="A104" s="103">
        <v>42472</v>
      </c>
      <c r="B104" t="s">
        <v>145</v>
      </c>
      <c r="C104" t="s">
        <v>1696</v>
      </c>
      <c r="D104" s="92">
        <v>20000</v>
      </c>
      <c r="E104" s="92">
        <f t="shared" si="2"/>
        <v>110000</v>
      </c>
      <c r="G104" s="103">
        <v>42520</v>
      </c>
      <c r="H104" t="s">
        <v>419</v>
      </c>
      <c r="I104" t="s">
        <v>377</v>
      </c>
      <c r="J104" s="92">
        <v>40000</v>
      </c>
      <c r="K104" s="92">
        <f t="shared" si="5"/>
        <v>75000</v>
      </c>
    </row>
    <row r="105" spans="1:11" x14ac:dyDescent="0.15">
      <c r="A105" s="103">
        <v>42473</v>
      </c>
      <c r="B105" t="s">
        <v>321</v>
      </c>
      <c r="C105" t="s">
        <v>1696</v>
      </c>
      <c r="D105" s="92">
        <v>10000</v>
      </c>
      <c r="E105" s="92">
        <f t="shared" si="2"/>
        <v>120000</v>
      </c>
      <c r="G105" s="103">
        <v>42730</v>
      </c>
      <c r="H105" t="s">
        <v>77</v>
      </c>
      <c r="I105" t="s">
        <v>377</v>
      </c>
      <c r="J105" s="92">
        <v>40000</v>
      </c>
      <c r="K105" s="92">
        <f t="shared" si="5"/>
        <v>115000</v>
      </c>
    </row>
    <row r="106" spans="1:11" x14ac:dyDescent="0.15">
      <c r="A106" s="103">
        <v>42474</v>
      </c>
      <c r="B106" t="s">
        <v>142</v>
      </c>
      <c r="C106" t="s">
        <v>1696</v>
      </c>
      <c r="D106" s="92">
        <v>20000</v>
      </c>
      <c r="E106" s="92">
        <f t="shared" si="2"/>
        <v>140000</v>
      </c>
      <c r="K106" s="92" t="str">
        <f t="shared" si="5"/>
        <v/>
      </c>
    </row>
    <row r="107" spans="1:11" x14ac:dyDescent="0.15">
      <c r="A107" s="103">
        <v>42479</v>
      </c>
      <c r="B107" t="s">
        <v>147</v>
      </c>
      <c r="C107" t="s">
        <v>1696</v>
      </c>
      <c r="D107" s="92">
        <v>20000</v>
      </c>
      <c r="E107" s="92">
        <f t="shared" si="2"/>
        <v>160000</v>
      </c>
      <c r="K107" s="92" t="str">
        <f t="shared" si="5"/>
        <v/>
      </c>
    </row>
    <row r="108" spans="1:11" x14ac:dyDescent="0.15">
      <c r="A108" s="103">
        <v>42480</v>
      </c>
      <c r="B108" t="s">
        <v>146</v>
      </c>
      <c r="C108" t="s">
        <v>1696</v>
      </c>
      <c r="D108" s="92">
        <v>20000</v>
      </c>
      <c r="E108" s="92">
        <f t="shared" si="2"/>
        <v>180000</v>
      </c>
      <c r="K108" s="92" t="str">
        <f t="shared" si="5"/>
        <v/>
      </c>
    </row>
    <row r="109" spans="1:11" x14ac:dyDescent="0.15">
      <c r="A109" s="103">
        <v>42486</v>
      </c>
      <c r="B109" t="s">
        <v>77</v>
      </c>
      <c r="C109" t="s">
        <v>1696</v>
      </c>
      <c r="D109" s="92">
        <v>40000</v>
      </c>
      <c r="E109" s="92">
        <f t="shared" si="2"/>
        <v>220000</v>
      </c>
      <c r="K109" s="92" t="str">
        <f t="shared" si="5"/>
        <v/>
      </c>
    </row>
    <row r="110" spans="1:11" x14ac:dyDescent="0.15">
      <c r="A110" s="103">
        <v>42492</v>
      </c>
      <c r="B110" t="s">
        <v>703</v>
      </c>
      <c r="C110" t="s">
        <v>1696</v>
      </c>
      <c r="D110" s="92">
        <v>35000</v>
      </c>
      <c r="E110" s="92">
        <f t="shared" ref="E110:E119" si="7">IF(D110="","",D110+E109)</f>
        <v>255000</v>
      </c>
      <c r="K110" s="92" t="str">
        <f t="shared" ref="K110:K173" si="8">IF(J110="","",J110+K109)</f>
        <v/>
      </c>
    </row>
    <row r="111" spans="1:11" x14ac:dyDescent="0.15">
      <c r="A111" s="103">
        <v>42514</v>
      </c>
      <c r="B111" t="s">
        <v>694</v>
      </c>
      <c r="C111" t="s">
        <v>1696</v>
      </c>
      <c r="D111" s="92">
        <v>10000</v>
      </c>
      <c r="E111" s="92">
        <f t="shared" si="7"/>
        <v>265000</v>
      </c>
      <c r="K111" s="92" t="str">
        <f t="shared" si="8"/>
        <v/>
      </c>
    </row>
    <row r="112" spans="1:11" x14ac:dyDescent="0.15">
      <c r="A112" s="103">
        <v>42520</v>
      </c>
      <c r="B112" t="s">
        <v>419</v>
      </c>
      <c r="C112" t="s">
        <v>1696</v>
      </c>
      <c r="D112" s="92">
        <v>40000</v>
      </c>
      <c r="E112" s="92">
        <f t="shared" si="7"/>
        <v>305000</v>
      </c>
      <c r="K112" s="92" t="str">
        <f t="shared" si="8"/>
        <v/>
      </c>
    </row>
    <row r="113" spans="1:11" x14ac:dyDescent="0.15">
      <c r="A113" s="103">
        <v>42522</v>
      </c>
      <c r="B113" t="s">
        <v>717</v>
      </c>
      <c r="C113" t="s">
        <v>1696</v>
      </c>
      <c r="D113" s="92">
        <v>30000</v>
      </c>
      <c r="E113" s="92">
        <f t="shared" si="7"/>
        <v>335000</v>
      </c>
      <c r="K113" s="92" t="str">
        <f t="shared" si="8"/>
        <v/>
      </c>
    </row>
    <row r="114" spans="1:11" x14ac:dyDescent="0.15">
      <c r="A114" s="103">
        <v>42535</v>
      </c>
      <c r="B114" t="s">
        <v>456</v>
      </c>
      <c r="C114" t="s">
        <v>1696</v>
      </c>
      <c r="D114" s="92">
        <v>140000</v>
      </c>
      <c r="E114" s="92">
        <f t="shared" si="7"/>
        <v>475000</v>
      </c>
      <c r="K114" s="92" t="str">
        <f t="shared" si="8"/>
        <v/>
      </c>
    </row>
    <row r="115" spans="1:11" x14ac:dyDescent="0.15">
      <c r="A115" s="103">
        <v>42562</v>
      </c>
      <c r="B115" t="s">
        <v>712</v>
      </c>
      <c r="C115" t="s">
        <v>1696</v>
      </c>
      <c r="D115" s="92">
        <v>40000</v>
      </c>
      <c r="E115" s="92">
        <f t="shared" si="7"/>
        <v>515000</v>
      </c>
      <c r="K115" s="92" t="str">
        <f t="shared" si="8"/>
        <v/>
      </c>
    </row>
    <row r="116" spans="1:11" x14ac:dyDescent="0.15">
      <c r="A116" s="103">
        <v>42703</v>
      </c>
      <c r="B116" t="s">
        <v>409</v>
      </c>
      <c r="C116" t="s">
        <v>1696</v>
      </c>
      <c r="D116" s="92">
        <v>150000</v>
      </c>
      <c r="E116" s="92">
        <f t="shared" si="7"/>
        <v>665000</v>
      </c>
      <c r="K116" s="92" t="str">
        <f t="shared" si="8"/>
        <v/>
      </c>
    </row>
    <row r="117" spans="1:11" x14ac:dyDescent="0.15">
      <c r="E117" s="92" t="str">
        <f t="shared" si="7"/>
        <v/>
      </c>
      <c r="K117" s="92" t="str">
        <f t="shared" si="8"/>
        <v/>
      </c>
    </row>
    <row r="118" spans="1:11" x14ac:dyDescent="0.15">
      <c r="E118" s="92" t="str">
        <f t="shared" si="7"/>
        <v/>
      </c>
      <c r="K118" s="92" t="str">
        <f t="shared" si="8"/>
        <v/>
      </c>
    </row>
    <row r="119" spans="1:11" x14ac:dyDescent="0.15">
      <c r="E119" s="92" t="str">
        <f t="shared" si="7"/>
        <v/>
      </c>
      <c r="K119" s="92" t="str">
        <f t="shared" si="8"/>
        <v/>
      </c>
    </row>
    <row r="120" spans="1:11" ht="14.25" thickBot="1" x14ac:dyDescent="0.2">
      <c r="A120" s="120"/>
      <c r="B120" s="119"/>
      <c r="C120" s="119"/>
      <c r="D120" s="116"/>
      <c r="E120" s="116" t="str">
        <f>IF(D120="","",D120+E119)</f>
        <v/>
      </c>
      <c r="F120" s="119"/>
      <c r="G120" s="120"/>
      <c r="H120" s="119"/>
      <c r="I120" s="119"/>
      <c r="J120" s="116"/>
      <c r="K120" s="116" t="str">
        <f t="shared" si="8"/>
        <v/>
      </c>
    </row>
    <row r="121" spans="1:11" ht="14.25" thickTop="1" x14ac:dyDescent="0.15">
      <c r="A121" s="103" t="s">
        <v>1759</v>
      </c>
      <c r="E121" s="92" t="str">
        <f>IF(D121="","",D121+E120)</f>
        <v/>
      </c>
      <c r="K121" s="92" t="str">
        <f t="shared" si="8"/>
        <v/>
      </c>
    </row>
    <row r="122" spans="1:11" x14ac:dyDescent="0.15">
      <c r="A122" s="103">
        <v>42842</v>
      </c>
      <c r="B122" t="s">
        <v>145</v>
      </c>
      <c r="C122" t="s">
        <v>1985</v>
      </c>
      <c r="D122" s="92">
        <v>20000</v>
      </c>
      <c r="E122" s="92">
        <f>IF(D122="","",D122)</f>
        <v>20000</v>
      </c>
      <c r="G122" s="103">
        <v>42825</v>
      </c>
      <c r="H122" t="s">
        <v>474</v>
      </c>
      <c r="I122" t="s">
        <v>1696</v>
      </c>
      <c r="J122" s="92">
        <v>35000</v>
      </c>
      <c r="K122" s="92">
        <f>IF(J122="","",J122)</f>
        <v>35000</v>
      </c>
    </row>
    <row r="123" spans="1:11" x14ac:dyDescent="0.15">
      <c r="A123" s="103">
        <v>42842</v>
      </c>
      <c r="B123" t="s">
        <v>146</v>
      </c>
      <c r="C123" t="s">
        <v>1985</v>
      </c>
      <c r="D123" s="92">
        <v>20000</v>
      </c>
      <c r="E123" s="92">
        <f t="shared" ref="E123:E170" si="9">IF(D123="","",D123+E122)</f>
        <v>40000</v>
      </c>
      <c r="G123" s="103">
        <v>42846</v>
      </c>
      <c r="H123" t="s">
        <v>144</v>
      </c>
      <c r="I123" t="s">
        <v>1696</v>
      </c>
      <c r="J123" s="92">
        <v>5000</v>
      </c>
      <c r="K123" s="92">
        <f t="shared" ref="K123:K128" si="10">IF(J123="","",J123+K122)</f>
        <v>40000</v>
      </c>
    </row>
    <row r="124" spans="1:11" x14ac:dyDescent="0.15">
      <c r="A124" s="103">
        <v>42843</v>
      </c>
      <c r="B124" t="s">
        <v>142</v>
      </c>
      <c r="C124" t="s">
        <v>1985</v>
      </c>
      <c r="D124" s="92">
        <v>20000</v>
      </c>
      <c r="E124" s="92">
        <f t="shared" si="9"/>
        <v>60000</v>
      </c>
      <c r="G124" s="103">
        <v>42850</v>
      </c>
      <c r="H124" t="s">
        <v>692</v>
      </c>
      <c r="I124" t="s">
        <v>1696</v>
      </c>
      <c r="J124" s="92">
        <v>20000</v>
      </c>
      <c r="K124" s="92">
        <f t="shared" si="10"/>
        <v>60000</v>
      </c>
    </row>
    <row r="125" spans="1:11" x14ac:dyDescent="0.15">
      <c r="A125" s="103">
        <v>42845</v>
      </c>
      <c r="B125" t="s">
        <v>77</v>
      </c>
      <c r="C125" t="s">
        <v>1985</v>
      </c>
      <c r="D125" s="92">
        <v>40000</v>
      </c>
      <c r="E125" s="92">
        <f t="shared" si="9"/>
        <v>100000</v>
      </c>
      <c r="G125" s="103">
        <v>43021</v>
      </c>
      <c r="H125" t="s">
        <v>695</v>
      </c>
      <c r="I125" t="s">
        <v>1696</v>
      </c>
      <c r="J125" s="92">
        <v>20000</v>
      </c>
      <c r="K125" s="92">
        <f t="shared" si="10"/>
        <v>80000</v>
      </c>
    </row>
    <row r="126" spans="1:11" x14ac:dyDescent="0.15">
      <c r="A126" s="103">
        <v>42846</v>
      </c>
      <c r="B126" t="s">
        <v>694</v>
      </c>
      <c r="C126" t="s">
        <v>1985</v>
      </c>
      <c r="D126" s="92">
        <v>10000</v>
      </c>
      <c r="E126" s="92">
        <f t="shared" si="9"/>
        <v>110000</v>
      </c>
      <c r="K126" s="92" t="str">
        <f t="shared" si="10"/>
        <v/>
      </c>
    </row>
    <row r="127" spans="1:11" x14ac:dyDescent="0.15">
      <c r="A127" s="103">
        <v>42846</v>
      </c>
      <c r="B127" t="s">
        <v>712</v>
      </c>
      <c r="C127" t="s">
        <v>1985</v>
      </c>
      <c r="D127" s="92">
        <v>40000</v>
      </c>
      <c r="E127" s="92">
        <f t="shared" si="9"/>
        <v>150000</v>
      </c>
      <c r="K127" s="92" t="str">
        <f t="shared" si="10"/>
        <v/>
      </c>
    </row>
    <row r="128" spans="1:11" x14ac:dyDescent="0.15">
      <c r="A128" s="103">
        <v>42849</v>
      </c>
      <c r="B128" t="s">
        <v>147</v>
      </c>
      <c r="C128" t="s">
        <v>1985</v>
      </c>
      <c r="D128" s="92">
        <v>20000</v>
      </c>
      <c r="E128" s="92">
        <f t="shared" si="9"/>
        <v>170000</v>
      </c>
      <c r="K128" s="92" t="str">
        <f t="shared" si="10"/>
        <v/>
      </c>
    </row>
    <row r="129" spans="1:11" x14ac:dyDescent="0.15">
      <c r="A129" s="103">
        <v>42850</v>
      </c>
      <c r="B129" t="s">
        <v>692</v>
      </c>
      <c r="C129" t="s">
        <v>1985</v>
      </c>
      <c r="D129" s="92">
        <v>20000</v>
      </c>
      <c r="E129" s="92">
        <f t="shared" si="9"/>
        <v>190000</v>
      </c>
      <c r="K129" s="92" t="str">
        <f t="shared" si="8"/>
        <v/>
      </c>
    </row>
    <row r="130" spans="1:11" x14ac:dyDescent="0.15">
      <c r="A130" s="103">
        <v>42850</v>
      </c>
      <c r="B130" t="s">
        <v>703</v>
      </c>
      <c r="C130" t="s">
        <v>1985</v>
      </c>
      <c r="D130" s="92">
        <v>35000</v>
      </c>
      <c r="E130" s="92">
        <f t="shared" si="9"/>
        <v>225000</v>
      </c>
      <c r="K130" s="92" t="str">
        <f t="shared" si="8"/>
        <v/>
      </c>
    </row>
    <row r="131" spans="1:11" x14ac:dyDescent="0.15">
      <c r="A131" s="103">
        <v>42852</v>
      </c>
      <c r="B131" t="s">
        <v>717</v>
      </c>
      <c r="C131" t="s">
        <v>1985</v>
      </c>
      <c r="D131" s="92">
        <v>30000</v>
      </c>
      <c r="E131" s="92">
        <f t="shared" si="9"/>
        <v>255000</v>
      </c>
      <c r="K131" s="92" t="str">
        <f t="shared" si="8"/>
        <v/>
      </c>
    </row>
    <row r="132" spans="1:11" x14ac:dyDescent="0.15">
      <c r="A132" s="103">
        <v>42885</v>
      </c>
      <c r="B132" t="s">
        <v>321</v>
      </c>
      <c r="C132" t="s">
        <v>1985</v>
      </c>
      <c r="D132" s="92">
        <v>10000</v>
      </c>
      <c r="E132" s="92">
        <f t="shared" si="9"/>
        <v>265000</v>
      </c>
      <c r="K132" s="92" t="str">
        <f t="shared" si="8"/>
        <v/>
      </c>
    </row>
    <row r="133" spans="1:11" x14ac:dyDescent="0.15">
      <c r="A133" s="103">
        <v>42887</v>
      </c>
      <c r="B133" t="s">
        <v>456</v>
      </c>
      <c r="C133" t="s">
        <v>1985</v>
      </c>
      <c r="D133" s="92">
        <v>140000</v>
      </c>
      <c r="E133" s="92">
        <f t="shared" si="9"/>
        <v>405000</v>
      </c>
      <c r="K133" s="92" t="str">
        <f t="shared" si="8"/>
        <v/>
      </c>
    </row>
    <row r="134" spans="1:11" x14ac:dyDescent="0.15">
      <c r="A134" s="103">
        <v>42928</v>
      </c>
      <c r="B134" t="s">
        <v>144</v>
      </c>
      <c r="C134" t="s">
        <v>1985</v>
      </c>
      <c r="D134" s="92">
        <v>5000</v>
      </c>
      <c r="E134" s="92">
        <f t="shared" si="9"/>
        <v>410000</v>
      </c>
      <c r="K134" s="92" t="str">
        <f t="shared" si="8"/>
        <v/>
      </c>
    </row>
    <row r="135" spans="1:11" x14ac:dyDescent="0.15">
      <c r="A135" s="103">
        <v>43021</v>
      </c>
      <c r="B135" t="s">
        <v>695</v>
      </c>
      <c r="C135" t="s">
        <v>1985</v>
      </c>
      <c r="D135" s="92">
        <v>20000</v>
      </c>
      <c r="E135" s="92">
        <f t="shared" si="9"/>
        <v>430000</v>
      </c>
      <c r="K135" s="92" t="str">
        <f t="shared" si="8"/>
        <v/>
      </c>
    </row>
    <row r="136" spans="1:11" x14ac:dyDescent="0.15">
      <c r="A136" s="103">
        <v>43033</v>
      </c>
      <c r="B136" t="s">
        <v>409</v>
      </c>
      <c r="C136" t="s">
        <v>1985</v>
      </c>
      <c r="D136" s="92">
        <v>150000</v>
      </c>
      <c r="E136" s="92">
        <f t="shared" si="9"/>
        <v>580000</v>
      </c>
      <c r="K136" s="92" t="str">
        <f t="shared" si="8"/>
        <v/>
      </c>
    </row>
    <row r="137" spans="1:11" x14ac:dyDescent="0.15">
      <c r="E137" s="92" t="str">
        <f t="shared" si="9"/>
        <v/>
      </c>
      <c r="K137" s="92" t="str">
        <f t="shared" si="8"/>
        <v/>
      </c>
    </row>
    <row r="138" spans="1:11" x14ac:dyDescent="0.15">
      <c r="E138" s="92" t="str">
        <f t="shared" si="9"/>
        <v/>
      </c>
      <c r="K138" s="92" t="str">
        <f t="shared" si="8"/>
        <v/>
      </c>
    </row>
    <row r="139" spans="1:11" ht="14.25" thickBot="1" x14ac:dyDescent="0.2">
      <c r="A139" s="120"/>
      <c r="B139" s="119"/>
      <c r="C139" s="119"/>
      <c r="D139" s="116"/>
      <c r="E139" s="116" t="str">
        <f t="shared" si="9"/>
        <v/>
      </c>
      <c r="F139" s="119"/>
      <c r="G139" s="120"/>
      <c r="H139" s="119"/>
      <c r="I139" s="119"/>
      <c r="J139" s="116"/>
      <c r="K139" s="116" t="str">
        <f>IF(J139="","",J139+K138)</f>
        <v/>
      </c>
    </row>
    <row r="140" spans="1:11" ht="14.25" thickTop="1" x14ac:dyDescent="0.15">
      <c r="A140" s="103" t="s">
        <v>1760</v>
      </c>
      <c r="E140" s="92" t="str">
        <f t="shared" si="9"/>
        <v/>
      </c>
      <c r="K140" s="92" t="str">
        <f>IF(J140="","",J140+K139)</f>
        <v/>
      </c>
    </row>
    <row r="141" spans="1:11" x14ac:dyDescent="0.15">
      <c r="A141" s="103">
        <v>43217</v>
      </c>
      <c r="B141" t="s">
        <v>146</v>
      </c>
      <c r="C141" t="s">
        <v>2571</v>
      </c>
      <c r="D141" s="92">
        <v>20000</v>
      </c>
      <c r="E141" s="92">
        <f>IF(D141="","",D141)</f>
        <v>20000</v>
      </c>
      <c r="G141" s="103">
        <v>43161</v>
      </c>
      <c r="H141" t="s">
        <v>94</v>
      </c>
      <c r="I141" t="s">
        <v>1985</v>
      </c>
      <c r="J141" s="92">
        <v>90000</v>
      </c>
      <c r="K141" s="92">
        <f>IF(J141="","",J141)</f>
        <v>90000</v>
      </c>
    </row>
    <row r="142" spans="1:11" x14ac:dyDescent="0.15">
      <c r="A142" s="103">
        <v>43221</v>
      </c>
      <c r="B142" t="s">
        <v>712</v>
      </c>
      <c r="C142" t="s">
        <v>2571</v>
      </c>
      <c r="D142" s="92">
        <v>40000</v>
      </c>
      <c r="E142" s="92">
        <f t="shared" si="9"/>
        <v>60000</v>
      </c>
      <c r="G142" s="103">
        <v>43185</v>
      </c>
      <c r="H142" t="s">
        <v>474</v>
      </c>
      <c r="I142" t="s">
        <v>1985</v>
      </c>
      <c r="J142" s="92">
        <v>35000</v>
      </c>
      <c r="K142" s="92">
        <f t="shared" ref="K142:K147" si="11">IF(J142="","",J142+K141)</f>
        <v>125000</v>
      </c>
    </row>
    <row r="143" spans="1:11" x14ac:dyDescent="0.15">
      <c r="A143" s="103">
        <v>43221</v>
      </c>
      <c r="B143" t="s">
        <v>145</v>
      </c>
      <c r="C143" t="s">
        <v>2571</v>
      </c>
      <c r="D143" s="92">
        <v>20000</v>
      </c>
      <c r="E143" s="92">
        <f t="shared" si="9"/>
        <v>80000</v>
      </c>
      <c r="G143" s="103">
        <v>43250</v>
      </c>
      <c r="H143" t="s">
        <v>419</v>
      </c>
      <c r="I143" t="s">
        <v>1985</v>
      </c>
      <c r="J143" s="92">
        <v>40000</v>
      </c>
      <c r="K143" s="92">
        <f t="shared" si="11"/>
        <v>165000</v>
      </c>
    </row>
    <row r="144" spans="1:11" x14ac:dyDescent="0.15">
      <c r="A144" s="103">
        <v>43222</v>
      </c>
      <c r="B144" t="s">
        <v>717</v>
      </c>
      <c r="C144" t="s">
        <v>2571</v>
      </c>
      <c r="D144" s="92">
        <v>30000</v>
      </c>
      <c r="E144" s="92">
        <f t="shared" si="9"/>
        <v>110000</v>
      </c>
      <c r="K144" s="92" t="str">
        <f t="shared" si="11"/>
        <v/>
      </c>
    </row>
    <row r="145" spans="1:11" x14ac:dyDescent="0.15">
      <c r="A145" s="103">
        <v>43229</v>
      </c>
      <c r="B145" t="s">
        <v>321</v>
      </c>
      <c r="C145" t="s">
        <v>2571</v>
      </c>
      <c r="D145" s="92">
        <v>10000</v>
      </c>
      <c r="E145" s="92">
        <f t="shared" si="9"/>
        <v>120000</v>
      </c>
      <c r="K145" s="92" t="str">
        <f t="shared" si="11"/>
        <v/>
      </c>
    </row>
    <row r="146" spans="1:11" x14ac:dyDescent="0.15">
      <c r="A146" s="103">
        <v>43230</v>
      </c>
      <c r="B146" t="s">
        <v>142</v>
      </c>
      <c r="C146" t="s">
        <v>2571</v>
      </c>
      <c r="D146" s="92">
        <v>20000</v>
      </c>
      <c r="E146" s="92">
        <f t="shared" si="9"/>
        <v>140000</v>
      </c>
      <c r="K146" s="92" t="str">
        <f t="shared" si="11"/>
        <v/>
      </c>
    </row>
    <row r="147" spans="1:11" x14ac:dyDescent="0.15">
      <c r="A147" s="103">
        <v>43241</v>
      </c>
      <c r="B147" t="s">
        <v>77</v>
      </c>
      <c r="C147" t="s">
        <v>2571</v>
      </c>
      <c r="D147" s="92">
        <v>40000</v>
      </c>
      <c r="E147" s="92">
        <f t="shared" si="9"/>
        <v>180000</v>
      </c>
      <c r="K147" s="92" t="str">
        <f t="shared" si="11"/>
        <v/>
      </c>
    </row>
    <row r="148" spans="1:11" x14ac:dyDescent="0.15">
      <c r="A148" s="103">
        <v>43255</v>
      </c>
      <c r="B148" t="s">
        <v>692</v>
      </c>
      <c r="C148" t="s">
        <v>2571</v>
      </c>
      <c r="D148" s="92">
        <v>20000</v>
      </c>
      <c r="E148" s="92">
        <f t="shared" si="9"/>
        <v>200000</v>
      </c>
      <c r="K148" s="92" t="str">
        <f t="shared" si="8"/>
        <v/>
      </c>
    </row>
    <row r="149" spans="1:11" x14ac:dyDescent="0.15">
      <c r="A149" s="103">
        <v>43256</v>
      </c>
      <c r="B149" t="s">
        <v>703</v>
      </c>
      <c r="C149" t="s">
        <v>2571</v>
      </c>
      <c r="D149" s="92">
        <v>35000</v>
      </c>
      <c r="E149" s="92">
        <f t="shared" si="9"/>
        <v>235000</v>
      </c>
      <c r="K149" s="92" t="str">
        <f t="shared" si="8"/>
        <v/>
      </c>
    </row>
    <row r="150" spans="1:11" x14ac:dyDescent="0.15">
      <c r="A150" s="103">
        <v>43280</v>
      </c>
      <c r="B150" t="s">
        <v>147</v>
      </c>
      <c r="C150" t="s">
        <v>2571</v>
      </c>
      <c r="D150" s="92">
        <v>20000</v>
      </c>
      <c r="E150" s="92">
        <f t="shared" si="9"/>
        <v>255000</v>
      </c>
      <c r="K150" s="92" t="str">
        <f t="shared" si="8"/>
        <v/>
      </c>
    </row>
    <row r="151" spans="1:11" x14ac:dyDescent="0.15">
      <c r="A151" s="103">
        <v>43290</v>
      </c>
      <c r="B151" t="s">
        <v>456</v>
      </c>
      <c r="C151" t="s">
        <v>2571</v>
      </c>
      <c r="D151" s="92">
        <v>140000</v>
      </c>
      <c r="E151" s="92">
        <f t="shared" si="9"/>
        <v>395000</v>
      </c>
      <c r="K151" s="92" t="str">
        <f t="shared" si="8"/>
        <v/>
      </c>
    </row>
    <row r="152" spans="1:11" x14ac:dyDescent="0.15">
      <c r="A152" s="103">
        <v>43308</v>
      </c>
      <c r="B152" t="s">
        <v>474</v>
      </c>
      <c r="C152" t="s">
        <v>2571</v>
      </c>
      <c r="D152" s="92">
        <v>35000</v>
      </c>
      <c r="E152" s="92">
        <f t="shared" si="9"/>
        <v>430000</v>
      </c>
      <c r="K152" s="92" t="str">
        <f t="shared" si="8"/>
        <v/>
      </c>
    </row>
    <row r="153" spans="1:11" x14ac:dyDescent="0.15">
      <c r="A153" s="103">
        <v>43434</v>
      </c>
      <c r="B153" t="s">
        <v>2615</v>
      </c>
      <c r="C153" t="s">
        <v>2630</v>
      </c>
      <c r="D153" s="92">
        <v>150000</v>
      </c>
      <c r="E153" s="92">
        <f t="shared" si="9"/>
        <v>580000</v>
      </c>
      <c r="K153" s="92" t="str">
        <f t="shared" si="8"/>
        <v/>
      </c>
    </row>
    <row r="154" spans="1:11" x14ac:dyDescent="0.15">
      <c r="A154" s="103">
        <v>43453</v>
      </c>
      <c r="B154" t="s">
        <v>1676</v>
      </c>
      <c r="C154" t="s">
        <v>2718</v>
      </c>
      <c r="D154" s="92">
        <v>90000</v>
      </c>
      <c r="E154" s="92">
        <f t="shared" si="9"/>
        <v>670000</v>
      </c>
      <c r="K154" s="92" t="str">
        <f t="shared" si="8"/>
        <v/>
      </c>
    </row>
    <row r="155" spans="1:11" x14ac:dyDescent="0.15">
      <c r="E155" s="92" t="str">
        <f t="shared" si="9"/>
        <v/>
      </c>
      <c r="K155" s="92" t="str">
        <f t="shared" si="8"/>
        <v/>
      </c>
    </row>
    <row r="156" spans="1:11" x14ac:dyDescent="0.15">
      <c r="E156" s="92" t="str">
        <f t="shared" si="9"/>
        <v/>
      </c>
      <c r="K156" s="92" t="str">
        <f t="shared" si="8"/>
        <v/>
      </c>
    </row>
    <row r="157" spans="1:11" x14ac:dyDescent="0.15">
      <c r="A157" s="103" t="s">
        <v>3039</v>
      </c>
      <c r="E157" s="92" t="str">
        <f t="shared" si="9"/>
        <v/>
      </c>
      <c r="K157" s="92" t="str">
        <f t="shared" si="8"/>
        <v/>
      </c>
    </row>
    <row r="158" spans="1:11" x14ac:dyDescent="0.15">
      <c r="A158" s="103">
        <v>43563</v>
      </c>
      <c r="B158" t="s">
        <v>2974</v>
      </c>
      <c r="D158" s="92">
        <v>20000</v>
      </c>
      <c r="E158" s="92">
        <f>IF(D158="","",D158)</f>
        <v>20000</v>
      </c>
      <c r="G158" s="103">
        <v>43564</v>
      </c>
      <c r="H158" t="s">
        <v>2970</v>
      </c>
      <c r="J158" s="92">
        <v>40000</v>
      </c>
      <c r="K158" s="92">
        <f>IF(J158="","",J158)</f>
        <v>40000</v>
      </c>
    </row>
    <row r="159" spans="1:11" x14ac:dyDescent="0.15">
      <c r="A159" s="103">
        <v>43564</v>
      </c>
      <c r="B159" t="s">
        <v>2970</v>
      </c>
      <c r="D159" s="92">
        <v>40000</v>
      </c>
      <c r="E159" s="92">
        <f t="shared" si="9"/>
        <v>60000</v>
      </c>
      <c r="G159" s="103">
        <v>43570</v>
      </c>
      <c r="H159" t="s">
        <v>2977</v>
      </c>
      <c r="J159" s="92">
        <v>20000</v>
      </c>
      <c r="K159" s="92">
        <f t="shared" si="8"/>
        <v>60000</v>
      </c>
    </row>
    <row r="160" spans="1:11" x14ac:dyDescent="0.15">
      <c r="A160" s="103">
        <v>43564</v>
      </c>
      <c r="B160" t="s">
        <v>2964</v>
      </c>
      <c r="D160" s="92">
        <v>20000</v>
      </c>
      <c r="E160" s="92">
        <f t="shared" si="9"/>
        <v>80000</v>
      </c>
      <c r="G160" s="103">
        <v>43627</v>
      </c>
      <c r="H160" t="s">
        <v>2992</v>
      </c>
      <c r="J160" s="92">
        <v>10000</v>
      </c>
      <c r="K160" s="92">
        <f t="shared" si="8"/>
        <v>70000</v>
      </c>
    </row>
    <row r="161" spans="1:11" x14ac:dyDescent="0.15">
      <c r="A161" s="103">
        <v>43564</v>
      </c>
      <c r="B161" t="s">
        <v>2975</v>
      </c>
      <c r="D161" s="92">
        <v>20000</v>
      </c>
      <c r="E161" s="92">
        <f t="shared" si="9"/>
        <v>100000</v>
      </c>
      <c r="K161" s="92" t="str">
        <f t="shared" si="8"/>
        <v/>
      </c>
    </row>
    <row r="162" spans="1:11" x14ac:dyDescent="0.15">
      <c r="A162" s="103">
        <v>43570</v>
      </c>
      <c r="B162" t="s">
        <v>2977</v>
      </c>
      <c r="D162" s="92">
        <v>20000</v>
      </c>
      <c r="E162" s="92">
        <f t="shared" si="9"/>
        <v>120000</v>
      </c>
      <c r="K162" s="92" t="str">
        <f t="shared" si="8"/>
        <v/>
      </c>
    </row>
    <row r="163" spans="1:11" x14ac:dyDescent="0.15">
      <c r="A163" s="103">
        <v>43570</v>
      </c>
      <c r="B163" t="s">
        <v>2978</v>
      </c>
      <c r="D163" s="92">
        <v>20000</v>
      </c>
      <c r="E163" s="92">
        <f t="shared" si="9"/>
        <v>140000</v>
      </c>
      <c r="K163" s="92" t="str">
        <f t="shared" si="8"/>
        <v/>
      </c>
    </row>
    <row r="164" spans="1:11" x14ac:dyDescent="0.15">
      <c r="A164" s="103">
        <v>43572</v>
      </c>
      <c r="B164" t="s">
        <v>2981</v>
      </c>
      <c r="D164" s="92">
        <v>10000</v>
      </c>
      <c r="E164" s="92">
        <f t="shared" si="9"/>
        <v>150000</v>
      </c>
      <c r="K164" s="92" t="str">
        <f t="shared" si="8"/>
        <v/>
      </c>
    </row>
    <row r="165" spans="1:11" x14ac:dyDescent="0.15">
      <c r="A165" s="103">
        <v>43573</v>
      </c>
      <c r="B165" t="s">
        <v>2982</v>
      </c>
      <c r="D165" s="92">
        <v>20000</v>
      </c>
      <c r="E165" s="92">
        <f t="shared" si="9"/>
        <v>170000</v>
      </c>
      <c r="K165" s="92" t="str">
        <f t="shared" si="8"/>
        <v/>
      </c>
    </row>
    <row r="166" spans="1:11" x14ac:dyDescent="0.15">
      <c r="A166" s="103">
        <v>43573</v>
      </c>
      <c r="B166" t="s">
        <v>2983</v>
      </c>
      <c r="D166" s="92">
        <v>30000</v>
      </c>
      <c r="E166" s="92">
        <f t="shared" si="9"/>
        <v>200000</v>
      </c>
      <c r="K166" s="92" t="str">
        <f t="shared" si="8"/>
        <v/>
      </c>
    </row>
    <row r="167" spans="1:11" x14ac:dyDescent="0.15">
      <c r="A167" s="103">
        <v>43577</v>
      </c>
      <c r="B167" t="s">
        <v>2985</v>
      </c>
      <c r="D167" s="92">
        <v>40000</v>
      </c>
      <c r="E167" s="92">
        <f t="shared" si="9"/>
        <v>240000</v>
      </c>
      <c r="K167" s="92" t="str">
        <f t="shared" si="8"/>
        <v/>
      </c>
    </row>
    <row r="168" spans="1:11" x14ac:dyDescent="0.15">
      <c r="A168" s="103">
        <v>43593</v>
      </c>
      <c r="B168" t="s">
        <v>2965</v>
      </c>
      <c r="D168" s="92">
        <v>90000</v>
      </c>
      <c r="E168" s="92">
        <f t="shared" si="9"/>
        <v>330000</v>
      </c>
      <c r="K168" s="92" t="str">
        <f t="shared" si="8"/>
        <v/>
      </c>
    </row>
    <row r="169" spans="1:11" x14ac:dyDescent="0.15">
      <c r="A169" s="103">
        <v>43595</v>
      </c>
      <c r="B169" t="s">
        <v>2986</v>
      </c>
      <c r="D169" s="92">
        <v>35000</v>
      </c>
      <c r="E169" s="92">
        <f t="shared" si="9"/>
        <v>365000</v>
      </c>
      <c r="K169" s="92" t="str">
        <f t="shared" si="8"/>
        <v/>
      </c>
    </row>
    <row r="170" spans="1:11" x14ac:dyDescent="0.15">
      <c r="A170" s="103">
        <v>43605</v>
      </c>
      <c r="B170" t="s">
        <v>2987</v>
      </c>
      <c r="D170" s="92">
        <v>40000</v>
      </c>
      <c r="E170" s="92">
        <f t="shared" si="9"/>
        <v>405000</v>
      </c>
      <c r="K170" s="92" t="str">
        <f t="shared" si="8"/>
        <v/>
      </c>
    </row>
    <row r="171" spans="1:11" x14ac:dyDescent="0.15">
      <c r="A171" s="103">
        <v>43627</v>
      </c>
      <c r="B171" t="s">
        <v>2992</v>
      </c>
      <c r="D171" s="92">
        <v>10000</v>
      </c>
      <c r="E171" s="92">
        <f>IF(D171="","",D171+E170)</f>
        <v>415000</v>
      </c>
      <c r="K171" s="92" t="str">
        <f t="shared" si="8"/>
        <v/>
      </c>
    </row>
    <row r="172" spans="1:11" x14ac:dyDescent="0.15">
      <c r="A172" s="103">
        <v>43711</v>
      </c>
      <c r="B172" t="s">
        <v>2994</v>
      </c>
      <c r="D172" s="92">
        <v>140000</v>
      </c>
      <c r="E172" s="92">
        <f>IF(D172="","",D172+E171)</f>
        <v>555000</v>
      </c>
      <c r="K172" s="92" t="str">
        <f t="shared" si="8"/>
        <v/>
      </c>
    </row>
    <row r="173" spans="1:11" x14ac:dyDescent="0.15">
      <c r="A173" s="103">
        <v>43769</v>
      </c>
      <c r="B173" t="s">
        <v>3002</v>
      </c>
      <c r="D173" s="92">
        <v>35000</v>
      </c>
      <c r="E173" s="92">
        <f>IF(D173="","",D173+E172)</f>
        <v>590000</v>
      </c>
      <c r="K173" s="92" t="str">
        <f t="shared" si="8"/>
        <v/>
      </c>
    </row>
    <row r="174" spans="1:11" x14ac:dyDescent="0.15">
      <c r="A174" s="103">
        <v>43774</v>
      </c>
      <c r="B174" t="s">
        <v>3003</v>
      </c>
      <c r="D174" s="92">
        <v>5000</v>
      </c>
      <c r="E174" s="92">
        <f t="shared" ref="E174:E237" si="12">IF(D174="","",D174+E173)</f>
        <v>595000</v>
      </c>
      <c r="K174" s="92" t="str">
        <f t="shared" ref="K174:K237" si="13">IF(J174="","",J174+K173)</f>
        <v/>
      </c>
    </row>
    <row r="175" spans="1:11" x14ac:dyDescent="0.15">
      <c r="A175" s="103">
        <v>43809</v>
      </c>
      <c r="B175" t="s">
        <v>409</v>
      </c>
      <c r="D175" s="92">
        <v>150000</v>
      </c>
      <c r="E175" s="92">
        <f t="shared" si="12"/>
        <v>745000</v>
      </c>
      <c r="K175" s="92" t="str">
        <f t="shared" si="13"/>
        <v/>
      </c>
    </row>
    <row r="176" spans="1:11" x14ac:dyDescent="0.15">
      <c r="E176" s="92" t="str">
        <f t="shared" si="12"/>
        <v/>
      </c>
      <c r="K176" s="92" t="str">
        <f t="shared" si="13"/>
        <v/>
      </c>
    </row>
    <row r="177" spans="1:11" x14ac:dyDescent="0.15">
      <c r="E177" s="92" t="str">
        <f t="shared" si="12"/>
        <v/>
      </c>
      <c r="K177" s="92" t="str">
        <f t="shared" si="13"/>
        <v/>
      </c>
    </row>
    <row r="178" spans="1:11" x14ac:dyDescent="0.15">
      <c r="A178" s="103" t="s">
        <v>2897</v>
      </c>
      <c r="E178" s="92" t="str">
        <f t="shared" si="12"/>
        <v/>
      </c>
      <c r="K178" s="92" t="str">
        <f t="shared" si="13"/>
        <v/>
      </c>
    </row>
    <row r="179" spans="1:11" x14ac:dyDescent="0.15">
      <c r="A179" s="103">
        <v>44055</v>
      </c>
      <c r="B179" t="s">
        <v>3100</v>
      </c>
      <c r="D179" s="92">
        <v>35000</v>
      </c>
      <c r="E179" s="92">
        <f>IF(D179="","",D179)</f>
        <v>35000</v>
      </c>
      <c r="G179" s="103">
        <v>44224</v>
      </c>
      <c r="H179" t="s">
        <v>3352</v>
      </c>
      <c r="J179" s="92">
        <v>90000</v>
      </c>
      <c r="K179" s="92">
        <f>IF(J179="","",J179)</f>
        <v>90000</v>
      </c>
    </row>
    <row r="180" spans="1:11" x14ac:dyDescent="0.15">
      <c r="A180" s="103">
        <v>44055</v>
      </c>
      <c r="B180" t="s">
        <v>3101</v>
      </c>
      <c r="D180" s="92">
        <v>20000</v>
      </c>
      <c r="E180" s="92">
        <f t="shared" si="12"/>
        <v>55000</v>
      </c>
      <c r="G180" s="103">
        <v>44251</v>
      </c>
      <c r="H180" t="s">
        <v>3353</v>
      </c>
      <c r="J180" s="92">
        <v>40000</v>
      </c>
      <c r="K180" s="92">
        <f t="shared" si="13"/>
        <v>130000</v>
      </c>
    </row>
    <row r="181" spans="1:11" x14ac:dyDescent="0.15">
      <c r="A181" s="103">
        <v>44055</v>
      </c>
      <c r="B181" t="s">
        <v>3084</v>
      </c>
      <c r="D181" s="92">
        <v>20000</v>
      </c>
      <c r="E181" s="92">
        <f t="shared" si="12"/>
        <v>75000</v>
      </c>
      <c r="K181" s="92" t="str">
        <f t="shared" si="13"/>
        <v/>
      </c>
    </row>
    <row r="182" spans="1:11" x14ac:dyDescent="0.15">
      <c r="A182" s="103">
        <v>44056</v>
      </c>
      <c r="B182" t="s">
        <v>147</v>
      </c>
      <c r="D182" s="92">
        <v>20000</v>
      </c>
      <c r="E182" s="92">
        <f t="shared" si="12"/>
        <v>95000</v>
      </c>
      <c r="K182" s="92" t="str">
        <f t="shared" si="13"/>
        <v/>
      </c>
    </row>
    <row r="183" spans="1:11" x14ac:dyDescent="0.15">
      <c r="A183" s="103">
        <v>44061</v>
      </c>
      <c r="B183" t="s">
        <v>717</v>
      </c>
      <c r="D183" s="92">
        <v>30000</v>
      </c>
      <c r="E183" s="92">
        <f t="shared" si="12"/>
        <v>125000</v>
      </c>
      <c r="K183" s="92" t="str">
        <f t="shared" si="13"/>
        <v/>
      </c>
    </row>
    <row r="184" spans="1:11" x14ac:dyDescent="0.15">
      <c r="A184" s="103">
        <v>44064</v>
      </c>
      <c r="B184" t="s">
        <v>456</v>
      </c>
      <c r="D184" s="92">
        <v>140000</v>
      </c>
      <c r="E184" s="92">
        <f t="shared" si="12"/>
        <v>265000</v>
      </c>
      <c r="K184" s="92" t="str">
        <f t="shared" si="13"/>
        <v/>
      </c>
    </row>
    <row r="185" spans="1:11" x14ac:dyDescent="0.15">
      <c r="A185" s="103">
        <v>44064</v>
      </c>
      <c r="B185" t="s">
        <v>77</v>
      </c>
      <c r="D185" s="92">
        <v>40000</v>
      </c>
      <c r="E185" s="92">
        <f t="shared" si="12"/>
        <v>305000</v>
      </c>
      <c r="K185" s="92" t="str">
        <f t="shared" si="13"/>
        <v/>
      </c>
    </row>
    <row r="186" spans="1:11" x14ac:dyDescent="0.15">
      <c r="A186" s="103">
        <v>44076</v>
      </c>
      <c r="B186" t="s">
        <v>712</v>
      </c>
      <c r="D186" s="92">
        <v>40000</v>
      </c>
      <c r="E186" s="92">
        <f t="shared" si="12"/>
        <v>345000</v>
      </c>
      <c r="K186" s="92" t="str">
        <f t="shared" si="13"/>
        <v/>
      </c>
    </row>
    <row r="187" spans="1:11" x14ac:dyDescent="0.15">
      <c r="A187" s="103">
        <v>44076</v>
      </c>
      <c r="B187" t="s">
        <v>146</v>
      </c>
      <c r="D187" s="92">
        <v>20000</v>
      </c>
      <c r="E187" s="92">
        <f t="shared" si="12"/>
        <v>365000</v>
      </c>
      <c r="K187" s="92" t="str">
        <f t="shared" si="13"/>
        <v/>
      </c>
    </row>
    <row r="188" spans="1:11" x14ac:dyDescent="0.15">
      <c r="A188" s="103">
        <v>44087</v>
      </c>
      <c r="B188" t="s">
        <v>321</v>
      </c>
      <c r="D188" s="92">
        <v>10000</v>
      </c>
      <c r="E188" s="92">
        <f t="shared" si="12"/>
        <v>375000</v>
      </c>
      <c r="K188" s="92" t="str">
        <f t="shared" si="13"/>
        <v/>
      </c>
    </row>
    <row r="189" spans="1:11" x14ac:dyDescent="0.15">
      <c r="A189" s="103">
        <v>44124</v>
      </c>
      <c r="B189" t="s">
        <v>409</v>
      </c>
      <c r="D189" s="92">
        <v>100000</v>
      </c>
      <c r="E189" s="92">
        <f t="shared" si="12"/>
        <v>475000</v>
      </c>
      <c r="K189" s="92" t="str">
        <f t="shared" si="13"/>
        <v/>
      </c>
    </row>
    <row r="190" spans="1:11" x14ac:dyDescent="0.15">
      <c r="A190" s="103">
        <v>44153</v>
      </c>
      <c r="B190" t="s">
        <v>694</v>
      </c>
      <c r="D190" s="92">
        <v>10000</v>
      </c>
      <c r="E190" s="92">
        <f t="shared" si="12"/>
        <v>485000</v>
      </c>
      <c r="K190" s="92" t="str">
        <f t="shared" si="13"/>
        <v/>
      </c>
    </row>
    <row r="191" spans="1:11" x14ac:dyDescent="0.15">
      <c r="A191" s="103">
        <v>44162</v>
      </c>
      <c r="B191" t="s">
        <v>695</v>
      </c>
      <c r="D191" s="92">
        <v>20000</v>
      </c>
      <c r="E191" s="92">
        <f t="shared" si="12"/>
        <v>505000</v>
      </c>
      <c r="K191" s="92" t="str">
        <f t="shared" si="13"/>
        <v/>
      </c>
    </row>
    <row r="192" spans="1:11" x14ac:dyDescent="0.15">
      <c r="A192" s="103">
        <v>44180</v>
      </c>
      <c r="B192" t="s">
        <v>144</v>
      </c>
      <c r="D192" s="92">
        <v>5000</v>
      </c>
      <c r="E192" s="92">
        <f t="shared" si="12"/>
        <v>510000</v>
      </c>
      <c r="K192" s="92" t="str">
        <f t="shared" si="13"/>
        <v/>
      </c>
    </row>
    <row r="193" spans="1:11" x14ac:dyDescent="0.15">
      <c r="A193" s="103">
        <v>44180</v>
      </c>
      <c r="B193" t="s">
        <v>703</v>
      </c>
      <c r="D193" s="92">
        <v>35000</v>
      </c>
      <c r="E193" s="92">
        <f t="shared" si="12"/>
        <v>545000</v>
      </c>
      <c r="K193" s="92" t="str">
        <f t="shared" si="13"/>
        <v/>
      </c>
    </row>
    <row r="194" spans="1:11" x14ac:dyDescent="0.15">
      <c r="A194" s="103">
        <v>44185</v>
      </c>
      <c r="B194" t="s">
        <v>692</v>
      </c>
      <c r="D194" s="92">
        <v>20000</v>
      </c>
      <c r="E194" s="92">
        <f t="shared" si="12"/>
        <v>565000</v>
      </c>
      <c r="K194" s="92" t="str">
        <f t="shared" si="13"/>
        <v/>
      </c>
    </row>
    <row r="195" spans="1:11" x14ac:dyDescent="0.15">
      <c r="A195" s="103">
        <v>44189</v>
      </c>
      <c r="B195" t="s">
        <v>409</v>
      </c>
      <c r="C195" t="s">
        <v>3096</v>
      </c>
      <c r="D195" s="92">
        <v>50000</v>
      </c>
      <c r="E195" s="92">
        <f t="shared" si="12"/>
        <v>615000</v>
      </c>
      <c r="K195" s="92" t="str">
        <f t="shared" si="13"/>
        <v/>
      </c>
    </row>
    <row r="196" spans="1:11" x14ac:dyDescent="0.15">
      <c r="E196" s="92" t="str">
        <f t="shared" si="12"/>
        <v/>
      </c>
      <c r="K196" s="92" t="str">
        <f t="shared" si="13"/>
        <v/>
      </c>
    </row>
    <row r="197" spans="1:11" x14ac:dyDescent="0.15">
      <c r="E197" s="92" t="str">
        <f t="shared" si="12"/>
        <v/>
      </c>
      <c r="K197" s="92" t="str">
        <f t="shared" si="13"/>
        <v/>
      </c>
    </row>
    <row r="198" spans="1:11" x14ac:dyDescent="0.15">
      <c r="A198" s="103" t="s">
        <v>2899</v>
      </c>
      <c r="E198" s="92" t="str">
        <f t="shared" si="12"/>
        <v/>
      </c>
      <c r="K198" s="92" t="str">
        <f t="shared" si="13"/>
        <v/>
      </c>
    </row>
    <row r="199" spans="1:11" x14ac:dyDescent="0.15">
      <c r="A199" s="103">
        <v>44342</v>
      </c>
      <c r="B199" t="s">
        <v>144</v>
      </c>
      <c r="D199" s="92">
        <v>5000</v>
      </c>
      <c r="E199" s="92">
        <f>IF(D199="","",D199)</f>
        <v>5000</v>
      </c>
      <c r="K199" s="92" t="str">
        <f>IF(J199="","",J199)</f>
        <v/>
      </c>
    </row>
    <row r="200" spans="1:11" x14ac:dyDescent="0.15">
      <c r="A200" s="103">
        <v>44342</v>
      </c>
      <c r="B200" t="s">
        <v>145</v>
      </c>
      <c r="D200" s="92">
        <v>20000</v>
      </c>
      <c r="E200" s="92">
        <f t="shared" si="12"/>
        <v>25000</v>
      </c>
      <c r="K200" s="92" t="str">
        <f t="shared" si="13"/>
        <v/>
      </c>
    </row>
    <row r="201" spans="1:11" x14ac:dyDescent="0.15">
      <c r="A201" s="103">
        <v>44345</v>
      </c>
      <c r="B201" t="s">
        <v>321</v>
      </c>
      <c r="D201" s="92">
        <v>10000</v>
      </c>
      <c r="E201" s="92">
        <f t="shared" si="12"/>
        <v>35000</v>
      </c>
      <c r="K201" s="92" t="str">
        <f t="shared" si="13"/>
        <v/>
      </c>
    </row>
    <row r="202" spans="1:11" x14ac:dyDescent="0.15">
      <c r="A202" s="103">
        <v>44347</v>
      </c>
      <c r="B202" t="s">
        <v>142</v>
      </c>
      <c r="D202" s="92">
        <v>20000</v>
      </c>
      <c r="E202" s="92">
        <f t="shared" si="12"/>
        <v>55000</v>
      </c>
      <c r="K202" s="92" t="str">
        <f t="shared" si="13"/>
        <v/>
      </c>
    </row>
    <row r="203" spans="1:11" x14ac:dyDescent="0.15">
      <c r="A203" s="103">
        <v>44349</v>
      </c>
      <c r="B203" t="s">
        <v>147</v>
      </c>
      <c r="D203" s="92">
        <v>20000</v>
      </c>
      <c r="E203" s="92">
        <f t="shared" si="12"/>
        <v>75000</v>
      </c>
      <c r="K203" s="92" t="str">
        <f t="shared" si="13"/>
        <v/>
      </c>
    </row>
    <row r="204" spans="1:11" x14ac:dyDescent="0.15">
      <c r="A204" s="103">
        <v>44351</v>
      </c>
      <c r="B204" t="s">
        <v>146</v>
      </c>
      <c r="D204" s="92">
        <v>20000</v>
      </c>
      <c r="E204" s="92">
        <f t="shared" si="12"/>
        <v>95000</v>
      </c>
      <c r="K204" s="92" t="str">
        <f t="shared" si="13"/>
        <v/>
      </c>
    </row>
    <row r="205" spans="1:11" x14ac:dyDescent="0.15">
      <c r="A205" s="103">
        <v>44354</v>
      </c>
      <c r="B205" t="s">
        <v>712</v>
      </c>
      <c r="D205" s="92">
        <v>40000</v>
      </c>
      <c r="E205" s="92">
        <f t="shared" si="12"/>
        <v>135000</v>
      </c>
      <c r="K205" s="92" t="str">
        <f t="shared" si="13"/>
        <v/>
      </c>
    </row>
    <row r="206" spans="1:11" x14ac:dyDescent="0.15">
      <c r="A206" s="103">
        <v>44354</v>
      </c>
      <c r="B206" t="s">
        <v>409</v>
      </c>
      <c r="D206" s="92">
        <v>150000</v>
      </c>
      <c r="E206" s="92">
        <f t="shared" si="12"/>
        <v>285000</v>
      </c>
      <c r="K206" s="92" t="str">
        <f t="shared" si="13"/>
        <v/>
      </c>
    </row>
    <row r="207" spans="1:11" x14ac:dyDescent="0.15">
      <c r="A207" s="103">
        <v>44358</v>
      </c>
      <c r="B207" t="s">
        <v>695</v>
      </c>
      <c r="D207" s="92">
        <v>20000</v>
      </c>
      <c r="E207" s="92">
        <f t="shared" si="12"/>
        <v>305000</v>
      </c>
      <c r="K207" s="92" t="str">
        <f t="shared" si="13"/>
        <v/>
      </c>
    </row>
    <row r="208" spans="1:11" x14ac:dyDescent="0.15">
      <c r="A208" s="103">
        <v>44363</v>
      </c>
      <c r="B208" t="s">
        <v>717</v>
      </c>
      <c r="D208" s="92">
        <v>30000</v>
      </c>
      <c r="E208" s="92">
        <f t="shared" si="12"/>
        <v>335000</v>
      </c>
      <c r="K208" s="92" t="str">
        <f t="shared" si="13"/>
        <v/>
      </c>
    </row>
    <row r="209" spans="1:11" x14ac:dyDescent="0.15">
      <c r="A209" s="103">
        <v>44365</v>
      </c>
      <c r="B209" t="s">
        <v>703</v>
      </c>
      <c r="D209" s="92">
        <v>35000</v>
      </c>
      <c r="E209" s="92">
        <f t="shared" si="12"/>
        <v>370000</v>
      </c>
      <c r="K209" s="92" t="str">
        <f t="shared" si="13"/>
        <v/>
      </c>
    </row>
    <row r="210" spans="1:11" x14ac:dyDescent="0.15">
      <c r="A210" s="103">
        <v>44389</v>
      </c>
      <c r="B210" t="s">
        <v>419</v>
      </c>
      <c r="D210" s="92">
        <v>40000</v>
      </c>
      <c r="E210" s="92">
        <f t="shared" si="12"/>
        <v>410000</v>
      </c>
      <c r="K210" s="92" t="str">
        <f t="shared" si="13"/>
        <v/>
      </c>
    </row>
    <row r="211" spans="1:11" x14ac:dyDescent="0.15">
      <c r="A211" s="103">
        <v>44422</v>
      </c>
      <c r="B211" t="s">
        <v>694</v>
      </c>
      <c r="D211" s="92">
        <v>10000</v>
      </c>
      <c r="E211" s="92">
        <f t="shared" si="12"/>
        <v>420000</v>
      </c>
      <c r="K211" s="92" t="str">
        <f t="shared" si="13"/>
        <v/>
      </c>
    </row>
    <row r="212" spans="1:11" x14ac:dyDescent="0.15">
      <c r="A212" s="103">
        <v>44494</v>
      </c>
      <c r="B212" t="s">
        <v>692</v>
      </c>
      <c r="D212" s="92">
        <v>20000</v>
      </c>
      <c r="E212" s="92">
        <f t="shared" si="12"/>
        <v>440000</v>
      </c>
      <c r="K212" s="92" t="str">
        <f t="shared" si="13"/>
        <v/>
      </c>
    </row>
    <row r="213" spans="1:11" x14ac:dyDescent="0.15">
      <c r="A213" s="103">
        <v>44519</v>
      </c>
      <c r="B213" t="s">
        <v>456</v>
      </c>
      <c r="D213" s="92">
        <v>140000</v>
      </c>
      <c r="E213" s="92">
        <f t="shared" si="12"/>
        <v>580000</v>
      </c>
      <c r="K213" s="92" t="str">
        <f t="shared" si="13"/>
        <v/>
      </c>
    </row>
    <row r="214" spans="1:11" x14ac:dyDescent="0.15">
      <c r="K214" s="92" t="str">
        <f t="shared" si="13"/>
        <v/>
      </c>
    </row>
    <row r="215" spans="1:11" x14ac:dyDescent="0.15">
      <c r="E215" s="92" t="str">
        <f t="shared" si="12"/>
        <v/>
      </c>
      <c r="K215" s="92" t="str">
        <f t="shared" si="13"/>
        <v/>
      </c>
    </row>
    <row r="216" spans="1:11" x14ac:dyDescent="0.15">
      <c r="A216" s="103" t="s">
        <v>3369</v>
      </c>
      <c r="E216" s="92" t="str">
        <f t="shared" si="12"/>
        <v/>
      </c>
      <c r="K216" s="92" t="str">
        <f t="shared" si="13"/>
        <v/>
      </c>
    </row>
    <row r="217" spans="1:11" x14ac:dyDescent="0.15">
      <c r="E217" s="92" t="str">
        <f t="shared" si="12"/>
        <v/>
      </c>
      <c r="K217" s="92" t="str">
        <f t="shared" si="13"/>
        <v/>
      </c>
    </row>
    <row r="218" spans="1:11" x14ac:dyDescent="0.15">
      <c r="E218" s="92" t="str">
        <f t="shared" si="12"/>
        <v/>
      </c>
      <c r="K218" s="92" t="str">
        <f t="shared" si="13"/>
        <v/>
      </c>
    </row>
    <row r="219" spans="1:11" x14ac:dyDescent="0.15">
      <c r="E219" s="92" t="str">
        <f t="shared" si="12"/>
        <v/>
      </c>
      <c r="K219" s="92" t="str">
        <f t="shared" si="13"/>
        <v/>
      </c>
    </row>
    <row r="220" spans="1:11" x14ac:dyDescent="0.15">
      <c r="E220" s="92" t="str">
        <f t="shared" si="12"/>
        <v/>
      </c>
      <c r="K220" s="92" t="str">
        <f t="shared" si="13"/>
        <v/>
      </c>
    </row>
    <row r="221" spans="1:11" x14ac:dyDescent="0.15">
      <c r="E221" s="92" t="str">
        <f t="shared" si="12"/>
        <v/>
      </c>
      <c r="K221" s="92" t="str">
        <f t="shared" si="13"/>
        <v/>
      </c>
    </row>
    <row r="222" spans="1:11" x14ac:dyDescent="0.15">
      <c r="E222" s="92" t="str">
        <f t="shared" si="12"/>
        <v/>
      </c>
      <c r="K222" s="92" t="str">
        <f t="shared" si="13"/>
        <v/>
      </c>
    </row>
    <row r="223" spans="1:11" x14ac:dyDescent="0.15">
      <c r="E223" s="92" t="str">
        <f t="shared" si="12"/>
        <v/>
      </c>
      <c r="K223" s="92" t="str">
        <f t="shared" si="13"/>
        <v/>
      </c>
    </row>
    <row r="224" spans="1:11" x14ac:dyDescent="0.15">
      <c r="E224" s="92" t="str">
        <f t="shared" si="12"/>
        <v/>
      </c>
      <c r="K224" s="92" t="str">
        <f t="shared" si="13"/>
        <v/>
      </c>
    </row>
    <row r="225" spans="5:11" x14ac:dyDescent="0.15">
      <c r="E225" s="92" t="str">
        <f t="shared" si="12"/>
        <v/>
      </c>
      <c r="K225" s="92" t="str">
        <f t="shared" si="13"/>
        <v/>
      </c>
    </row>
    <row r="226" spans="5:11" x14ac:dyDescent="0.15">
      <c r="E226" s="92" t="str">
        <f t="shared" si="12"/>
        <v/>
      </c>
      <c r="K226" s="92" t="str">
        <f t="shared" si="13"/>
        <v/>
      </c>
    </row>
    <row r="227" spans="5:11" x14ac:dyDescent="0.15">
      <c r="E227" s="92" t="str">
        <f t="shared" si="12"/>
        <v/>
      </c>
      <c r="K227" s="92" t="str">
        <f t="shared" si="13"/>
        <v/>
      </c>
    </row>
    <row r="228" spans="5:11" x14ac:dyDescent="0.15">
      <c r="E228" s="92" t="str">
        <f t="shared" si="12"/>
        <v/>
      </c>
      <c r="K228" s="92" t="str">
        <f t="shared" si="13"/>
        <v/>
      </c>
    </row>
    <row r="229" spans="5:11" x14ac:dyDescent="0.15">
      <c r="E229" s="92" t="str">
        <f t="shared" si="12"/>
        <v/>
      </c>
      <c r="K229" s="92" t="str">
        <f t="shared" si="13"/>
        <v/>
      </c>
    </row>
    <row r="230" spans="5:11" x14ac:dyDescent="0.15">
      <c r="E230" s="92" t="str">
        <f t="shared" si="12"/>
        <v/>
      </c>
      <c r="K230" s="92" t="str">
        <f t="shared" si="13"/>
        <v/>
      </c>
    </row>
    <row r="231" spans="5:11" x14ac:dyDescent="0.15">
      <c r="E231" s="92" t="str">
        <f t="shared" si="12"/>
        <v/>
      </c>
      <c r="K231" s="92" t="str">
        <f t="shared" si="13"/>
        <v/>
      </c>
    </row>
    <row r="232" spans="5:11" x14ac:dyDescent="0.15">
      <c r="E232" s="92" t="str">
        <f t="shared" si="12"/>
        <v/>
      </c>
      <c r="K232" s="92" t="str">
        <f t="shared" si="13"/>
        <v/>
      </c>
    </row>
    <row r="233" spans="5:11" x14ac:dyDescent="0.15">
      <c r="E233" s="92" t="str">
        <f t="shared" si="12"/>
        <v/>
      </c>
      <c r="K233" s="92" t="str">
        <f t="shared" si="13"/>
        <v/>
      </c>
    </row>
    <row r="234" spans="5:11" x14ac:dyDescent="0.15">
      <c r="E234" s="92" t="str">
        <f t="shared" si="12"/>
        <v/>
      </c>
      <c r="K234" s="92" t="str">
        <f t="shared" si="13"/>
        <v/>
      </c>
    </row>
    <row r="235" spans="5:11" x14ac:dyDescent="0.15">
      <c r="E235" s="92" t="str">
        <f t="shared" si="12"/>
        <v/>
      </c>
      <c r="K235" s="92" t="str">
        <f t="shared" si="13"/>
        <v/>
      </c>
    </row>
    <row r="236" spans="5:11" x14ac:dyDescent="0.15">
      <c r="E236" s="92" t="str">
        <f t="shared" si="12"/>
        <v/>
      </c>
      <c r="K236" s="92" t="str">
        <f t="shared" si="13"/>
        <v/>
      </c>
    </row>
    <row r="237" spans="5:11" x14ac:dyDescent="0.15">
      <c r="E237" s="92" t="str">
        <f t="shared" si="12"/>
        <v/>
      </c>
      <c r="K237" s="92" t="str">
        <f t="shared" si="13"/>
        <v/>
      </c>
    </row>
    <row r="238" spans="5:11" x14ac:dyDescent="0.15">
      <c r="E238" s="92" t="str">
        <f t="shared" ref="E238:E301" si="14">IF(D238="","",D238+E237)</f>
        <v/>
      </c>
      <c r="K238" s="92" t="str">
        <f t="shared" ref="K238:K301" si="15">IF(J238="","",J238+K237)</f>
        <v/>
      </c>
    </row>
    <row r="239" spans="5:11" x14ac:dyDescent="0.15">
      <c r="E239" s="92" t="str">
        <f t="shared" si="14"/>
        <v/>
      </c>
      <c r="K239" s="92" t="str">
        <f t="shared" si="15"/>
        <v/>
      </c>
    </row>
    <row r="240" spans="5:11" x14ac:dyDescent="0.15">
      <c r="E240" s="92" t="str">
        <f t="shared" si="14"/>
        <v/>
      </c>
      <c r="K240" s="92" t="str">
        <f t="shared" si="15"/>
        <v/>
      </c>
    </row>
    <row r="241" spans="5:11" x14ac:dyDescent="0.15">
      <c r="E241" s="92" t="str">
        <f t="shared" si="14"/>
        <v/>
      </c>
      <c r="K241" s="92" t="str">
        <f t="shared" si="15"/>
        <v/>
      </c>
    </row>
    <row r="242" spans="5:11" x14ac:dyDescent="0.15">
      <c r="E242" s="92" t="str">
        <f t="shared" si="14"/>
        <v/>
      </c>
      <c r="K242" s="92" t="str">
        <f t="shared" si="15"/>
        <v/>
      </c>
    </row>
    <row r="243" spans="5:11" x14ac:dyDescent="0.15">
      <c r="E243" s="92" t="str">
        <f t="shared" si="14"/>
        <v/>
      </c>
      <c r="K243" s="92" t="str">
        <f t="shared" si="15"/>
        <v/>
      </c>
    </row>
    <row r="244" spans="5:11" x14ac:dyDescent="0.15">
      <c r="E244" s="92" t="str">
        <f t="shared" si="14"/>
        <v/>
      </c>
      <c r="K244" s="92" t="str">
        <f t="shared" si="15"/>
        <v/>
      </c>
    </row>
    <row r="245" spans="5:11" x14ac:dyDescent="0.15">
      <c r="E245" s="92" t="str">
        <f t="shared" si="14"/>
        <v/>
      </c>
      <c r="K245" s="92" t="str">
        <f t="shared" si="15"/>
        <v/>
      </c>
    </row>
    <row r="246" spans="5:11" x14ac:dyDescent="0.15">
      <c r="E246" s="92" t="str">
        <f t="shared" si="14"/>
        <v/>
      </c>
      <c r="K246" s="92" t="str">
        <f t="shared" si="15"/>
        <v/>
      </c>
    </row>
    <row r="247" spans="5:11" x14ac:dyDescent="0.15">
      <c r="E247" s="92" t="str">
        <f t="shared" si="14"/>
        <v/>
      </c>
      <c r="K247" s="92" t="str">
        <f t="shared" si="15"/>
        <v/>
      </c>
    </row>
    <row r="248" spans="5:11" x14ac:dyDescent="0.15">
      <c r="E248" s="92" t="str">
        <f t="shared" si="14"/>
        <v/>
      </c>
      <c r="K248" s="92" t="str">
        <f t="shared" si="15"/>
        <v/>
      </c>
    </row>
    <row r="249" spans="5:11" x14ac:dyDescent="0.15">
      <c r="E249" s="92" t="str">
        <f t="shared" si="14"/>
        <v/>
      </c>
      <c r="K249" s="92" t="str">
        <f t="shared" si="15"/>
        <v/>
      </c>
    </row>
    <row r="250" spans="5:11" x14ac:dyDescent="0.15">
      <c r="E250" s="92" t="str">
        <f t="shared" si="14"/>
        <v/>
      </c>
      <c r="K250" s="92" t="str">
        <f t="shared" si="15"/>
        <v/>
      </c>
    </row>
    <row r="251" spans="5:11" x14ac:dyDescent="0.15">
      <c r="E251" s="92" t="str">
        <f t="shared" si="14"/>
        <v/>
      </c>
      <c r="K251" s="92" t="str">
        <f t="shared" si="15"/>
        <v/>
      </c>
    </row>
    <row r="252" spans="5:11" x14ac:dyDescent="0.15">
      <c r="E252" s="92" t="str">
        <f t="shared" si="14"/>
        <v/>
      </c>
      <c r="K252" s="92" t="str">
        <f t="shared" si="15"/>
        <v/>
      </c>
    </row>
    <row r="253" spans="5:11" x14ac:dyDescent="0.15">
      <c r="E253" s="92" t="str">
        <f t="shared" si="14"/>
        <v/>
      </c>
      <c r="K253" s="92" t="str">
        <f t="shared" si="15"/>
        <v/>
      </c>
    </row>
    <row r="254" spans="5:11" x14ac:dyDescent="0.15">
      <c r="E254" s="92" t="str">
        <f t="shared" si="14"/>
        <v/>
      </c>
      <c r="K254" s="92" t="str">
        <f t="shared" si="15"/>
        <v/>
      </c>
    </row>
    <row r="255" spans="5:11" x14ac:dyDescent="0.15">
      <c r="E255" s="92" t="str">
        <f t="shared" si="14"/>
        <v/>
      </c>
      <c r="K255" s="92" t="str">
        <f t="shared" si="15"/>
        <v/>
      </c>
    </row>
    <row r="256" spans="5:11" x14ac:dyDescent="0.15">
      <c r="E256" s="92" t="str">
        <f t="shared" si="14"/>
        <v/>
      </c>
      <c r="K256" s="92" t="str">
        <f t="shared" si="15"/>
        <v/>
      </c>
    </row>
    <row r="257" spans="5:11" x14ac:dyDescent="0.15">
      <c r="E257" s="92" t="str">
        <f t="shared" si="14"/>
        <v/>
      </c>
      <c r="K257" s="92" t="str">
        <f t="shared" si="15"/>
        <v/>
      </c>
    </row>
    <row r="258" spans="5:11" x14ac:dyDescent="0.15">
      <c r="E258" s="92" t="str">
        <f t="shared" si="14"/>
        <v/>
      </c>
      <c r="K258" s="92" t="str">
        <f t="shared" si="15"/>
        <v/>
      </c>
    </row>
    <row r="259" spans="5:11" x14ac:dyDescent="0.15">
      <c r="E259" s="92" t="str">
        <f t="shared" si="14"/>
        <v/>
      </c>
      <c r="K259" s="92" t="str">
        <f t="shared" si="15"/>
        <v/>
      </c>
    </row>
    <row r="260" spans="5:11" x14ac:dyDescent="0.15">
      <c r="E260" s="92" t="str">
        <f t="shared" si="14"/>
        <v/>
      </c>
      <c r="K260" s="92" t="str">
        <f t="shared" si="15"/>
        <v/>
      </c>
    </row>
    <row r="261" spans="5:11" x14ac:dyDescent="0.15">
      <c r="E261" s="92" t="str">
        <f t="shared" si="14"/>
        <v/>
      </c>
      <c r="K261" s="92" t="str">
        <f t="shared" si="15"/>
        <v/>
      </c>
    </row>
    <row r="262" spans="5:11" x14ac:dyDescent="0.15">
      <c r="E262" s="92" t="str">
        <f t="shared" si="14"/>
        <v/>
      </c>
      <c r="K262" s="92" t="str">
        <f t="shared" si="15"/>
        <v/>
      </c>
    </row>
    <row r="263" spans="5:11" x14ac:dyDescent="0.15">
      <c r="E263" s="92" t="str">
        <f t="shared" si="14"/>
        <v/>
      </c>
      <c r="K263" s="92" t="str">
        <f t="shared" si="15"/>
        <v/>
      </c>
    </row>
    <row r="264" spans="5:11" x14ac:dyDescent="0.15">
      <c r="E264" s="92" t="str">
        <f t="shared" si="14"/>
        <v/>
      </c>
      <c r="K264" s="92" t="str">
        <f t="shared" si="15"/>
        <v/>
      </c>
    </row>
    <row r="265" spans="5:11" x14ac:dyDescent="0.15">
      <c r="E265" s="92" t="str">
        <f t="shared" si="14"/>
        <v/>
      </c>
      <c r="K265" s="92" t="str">
        <f t="shared" si="15"/>
        <v/>
      </c>
    </row>
    <row r="266" spans="5:11" x14ac:dyDescent="0.15">
      <c r="E266" s="92" t="str">
        <f t="shared" si="14"/>
        <v/>
      </c>
      <c r="K266" s="92" t="str">
        <f t="shared" si="15"/>
        <v/>
      </c>
    </row>
    <row r="267" spans="5:11" x14ac:dyDescent="0.15">
      <c r="E267" s="92" t="str">
        <f t="shared" si="14"/>
        <v/>
      </c>
      <c r="K267" s="92" t="str">
        <f t="shared" si="15"/>
        <v/>
      </c>
    </row>
    <row r="268" spans="5:11" x14ac:dyDescent="0.15">
      <c r="E268" s="92" t="str">
        <f t="shared" si="14"/>
        <v/>
      </c>
      <c r="K268" s="92" t="str">
        <f t="shared" si="15"/>
        <v/>
      </c>
    </row>
    <row r="269" spans="5:11" x14ac:dyDescent="0.15">
      <c r="E269" s="92" t="str">
        <f t="shared" si="14"/>
        <v/>
      </c>
      <c r="K269" s="92" t="str">
        <f t="shared" si="15"/>
        <v/>
      </c>
    </row>
    <row r="270" spans="5:11" x14ac:dyDescent="0.15">
      <c r="E270" s="92" t="str">
        <f t="shared" si="14"/>
        <v/>
      </c>
      <c r="K270" s="92" t="str">
        <f t="shared" si="15"/>
        <v/>
      </c>
    </row>
    <row r="271" spans="5:11" x14ac:dyDescent="0.15">
      <c r="E271" s="92" t="str">
        <f t="shared" si="14"/>
        <v/>
      </c>
      <c r="K271" s="92" t="str">
        <f t="shared" si="15"/>
        <v/>
      </c>
    </row>
    <row r="272" spans="5:11" x14ac:dyDescent="0.15">
      <c r="E272" s="92" t="str">
        <f t="shared" si="14"/>
        <v/>
      </c>
      <c r="K272" s="92" t="str">
        <f t="shared" si="15"/>
        <v/>
      </c>
    </row>
    <row r="273" spans="5:11" x14ac:dyDescent="0.15">
      <c r="E273" s="92" t="str">
        <f t="shared" si="14"/>
        <v/>
      </c>
      <c r="K273" s="92" t="str">
        <f t="shared" si="15"/>
        <v/>
      </c>
    </row>
    <row r="274" spans="5:11" x14ac:dyDescent="0.15">
      <c r="E274" s="92" t="str">
        <f t="shared" si="14"/>
        <v/>
      </c>
      <c r="K274" s="92" t="str">
        <f t="shared" si="15"/>
        <v/>
      </c>
    </row>
    <row r="275" spans="5:11" x14ac:dyDescent="0.15">
      <c r="E275" s="92" t="str">
        <f t="shared" si="14"/>
        <v/>
      </c>
      <c r="K275" s="92" t="str">
        <f t="shared" si="15"/>
        <v/>
      </c>
    </row>
    <row r="276" spans="5:11" x14ac:dyDescent="0.15">
      <c r="E276" s="92" t="str">
        <f t="shared" si="14"/>
        <v/>
      </c>
      <c r="K276" s="92" t="str">
        <f t="shared" si="15"/>
        <v/>
      </c>
    </row>
    <row r="277" spans="5:11" x14ac:dyDescent="0.15">
      <c r="E277" s="92" t="str">
        <f t="shared" si="14"/>
        <v/>
      </c>
      <c r="K277" s="92" t="str">
        <f t="shared" si="15"/>
        <v/>
      </c>
    </row>
    <row r="278" spans="5:11" x14ac:dyDescent="0.15">
      <c r="E278" s="92" t="str">
        <f t="shared" si="14"/>
        <v/>
      </c>
      <c r="K278" s="92" t="str">
        <f t="shared" si="15"/>
        <v/>
      </c>
    </row>
    <row r="279" spans="5:11" x14ac:dyDescent="0.15">
      <c r="E279" s="92" t="str">
        <f t="shared" si="14"/>
        <v/>
      </c>
      <c r="K279" s="92" t="str">
        <f t="shared" si="15"/>
        <v/>
      </c>
    </row>
    <row r="280" spans="5:11" x14ac:dyDescent="0.15">
      <c r="E280" s="92" t="str">
        <f t="shared" si="14"/>
        <v/>
      </c>
      <c r="K280" s="92" t="str">
        <f t="shared" si="15"/>
        <v/>
      </c>
    </row>
    <row r="281" spans="5:11" x14ac:dyDescent="0.15">
      <c r="E281" s="92" t="str">
        <f t="shared" si="14"/>
        <v/>
      </c>
      <c r="K281" s="92" t="str">
        <f t="shared" si="15"/>
        <v/>
      </c>
    </row>
    <row r="282" spans="5:11" x14ac:dyDescent="0.15">
      <c r="E282" s="92" t="str">
        <f t="shared" si="14"/>
        <v/>
      </c>
      <c r="K282" s="92" t="str">
        <f t="shared" si="15"/>
        <v/>
      </c>
    </row>
    <row r="283" spans="5:11" x14ac:dyDescent="0.15">
      <c r="E283" s="92" t="str">
        <f t="shared" si="14"/>
        <v/>
      </c>
      <c r="K283" s="92" t="str">
        <f t="shared" si="15"/>
        <v/>
      </c>
    </row>
    <row r="284" spans="5:11" x14ac:dyDescent="0.15">
      <c r="E284" s="92" t="str">
        <f t="shared" si="14"/>
        <v/>
      </c>
      <c r="K284" s="92" t="str">
        <f t="shared" si="15"/>
        <v/>
      </c>
    </row>
    <row r="285" spans="5:11" x14ac:dyDescent="0.15">
      <c r="E285" s="92" t="str">
        <f t="shared" si="14"/>
        <v/>
      </c>
      <c r="K285" s="92" t="str">
        <f t="shared" si="15"/>
        <v/>
      </c>
    </row>
    <row r="286" spans="5:11" x14ac:dyDescent="0.15">
      <c r="E286" s="92" t="str">
        <f t="shared" si="14"/>
        <v/>
      </c>
      <c r="K286" s="92" t="str">
        <f t="shared" si="15"/>
        <v/>
      </c>
    </row>
    <row r="287" spans="5:11" x14ac:dyDescent="0.15">
      <c r="E287" s="92" t="str">
        <f t="shared" si="14"/>
        <v/>
      </c>
      <c r="K287" s="92" t="str">
        <f t="shared" si="15"/>
        <v/>
      </c>
    </row>
    <row r="288" spans="5:11" x14ac:dyDescent="0.15">
      <c r="E288" s="92" t="str">
        <f t="shared" si="14"/>
        <v/>
      </c>
      <c r="K288" s="92" t="str">
        <f t="shared" si="15"/>
        <v/>
      </c>
    </row>
    <row r="289" spans="5:11" x14ac:dyDescent="0.15">
      <c r="E289" s="92" t="str">
        <f t="shared" si="14"/>
        <v/>
      </c>
      <c r="K289" s="92" t="str">
        <f t="shared" si="15"/>
        <v/>
      </c>
    </row>
    <row r="290" spans="5:11" x14ac:dyDescent="0.15">
      <c r="E290" s="92" t="str">
        <f t="shared" si="14"/>
        <v/>
      </c>
      <c r="K290" s="92" t="str">
        <f t="shared" si="15"/>
        <v/>
      </c>
    </row>
    <row r="291" spans="5:11" x14ac:dyDescent="0.15">
      <c r="E291" s="92" t="str">
        <f t="shared" si="14"/>
        <v/>
      </c>
      <c r="K291" s="92" t="str">
        <f t="shared" si="15"/>
        <v/>
      </c>
    </row>
    <row r="292" spans="5:11" x14ac:dyDescent="0.15">
      <c r="E292" s="92" t="str">
        <f t="shared" si="14"/>
        <v/>
      </c>
      <c r="K292" s="92" t="str">
        <f t="shared" si="15"/>
        <v/>
      </c>
    </row>
    <row r="293" spans="5:11" x14ac:dyDescent="0.15">
      <c r="E293" s="92" t="str">
        <f t="shared" si="14"/>
        <v/>
      </c>
      <c r="K293" s="92" t="str">
        <f t="shared" si="15"/>
        <v/>
      </c>
    </row>
    <row r="294" spans="5:11" x14ac:dyDescent="0.15">
      <c r="E294" s="92" t="str">
        <f t="shared" si="14"/>
        <v/>
      </c>
      <c r="K294" s="92" t="str">
        <f t="shared" si="15"/>
        <v/>
      </c>
    </row>
    <row r="295" spans="5:11" x14ac:dyDescent="0.15">
      <c r="E295" s="92" t="str">
        <f t="shared" si="14"/>
        <v/>
      </c>
      <c r="K295" s="92" t="str">
        <f t="shared" si="15"/>
        <v/>
      </c>
    </row>
    <row r="296" spans="5:11" x14ac:dyDescent="0.15">
      <c r="E296" s="92" t="str">
        <f t="shared" si="14"/>
        <v/>
      </c>
      <c r="K296" s="92" t="str">
        <f t="shared" si="15"/>
        <v/>
      </c>
    </row>
    <row r="297" spans="5:11" x14ac:dyDescent="0.15">
      <c r="E297" s="92" t="str">
        <f t="shared" si="14"/>
        <v/>
      </c>
      <c r="K297" s="92" t="str">
        <f t="shared" si="15"/>
        <v/>
      </c>
    </row>
    <row r="298" spans="5:11" x14ac:dyDescent="0.15">
      <c r="E298" s="92" t="str">
        <f t="shared" si="14"/>
        <v/>
      </c>
      <c r="K298" s="92" t="str">
        <f t="shared" si="15"/>
        <v/>
      </c>
    </row>
    <row r="299" spans="5:11" x14ac:dyDescent="0.15">
      <c r="E299" s="92" t="str">
        <f t="shared" si="14"/>
        <v/>
      </c>
      <c r="K299" s="92" t="str">
        <f t="shared" si="15"/>
        <v/>
      </c>
    </row>
    <row r="300" spans="5:11" x14ac:dyDescent="0.15">
      <c r="E300" s="92" t="str">
        <f t="shared" si="14"/>
        <v/>
      </c>
      <c r="K300" s="92" t="str">
        <f t="shared" si="15"/>
        <v/>
      </c>
    </row>
    <row r="301" spans="5:11" x14ac:dyDescent="0.15">
      <c r="E301" s="92" t="str">
        <f t="shared" si="14"/>
        <v/>
      </c>
      <c r="K301" s="92" t="str">
        <f t="shared" si="15"/>
        <v/>
      </c>
    </row>
    <row r="302" spans="5:11" x14ac:dyDescent="0.15">
      <c r="E302" s="92" t="str">
        <f t="shared" ref="E302:E361" si="16">IF(D302="","",D302+E301)</f>
        <v/>
      </c>
      <c r="K302" s="92" t="str">
        <f t="shared" ref="K302:K365" si="17">IF(J302="","",J302+K301)</f>
        <v/>
      </c>
    </row>
    <row r="303" spans="5:11" x14ac:dyDescent="0.15">
      <c r="E303" s="92" t="str">
        <f t="shared" si="16"/>
        <v/>
      </c>
      <c r="K303" s="92" t="str">
        <f t="shared" si="17"/>
        <v/>
      </c>
    </row>
    <row r="304" spans="5:11" x14ac:dyDescent="0.15">
      <c r="E304" s="92" t="str">
        <f t="shared" si="16"/>
        <v/>
      </c>
      <c r="K304" s="92" t="str">
        <f t="shared" si="17"/>
        <v/>
      </c>
    </row>
    <row r="305" spans="5:11" x14ac:dyDescent="0.15">
      <c r="E305" s="92" t="str">
        <f t="shared" si="16"/>
        <v/>
      </c>
      <c r="K305" s="92" t="str">
        <f t="shared" si="17"/>
        <v/>
      </c>
    </row>
    <row r="306" spans="5:11" x14ac:dyDescent="0.15">
      <c r="E306" s="92" t="str">
        <f t="shared" si="16"/>
        <v/>
      </c>
      <c r="K306" s="92" t="str">
        <f t="shared" si="17"/>
        <v/>
      </c>
    </row>
    <row r="307" spans="5:11" x14ac:dyDescent="0.15">
      <c r="E307" s="92" t="str">
        <f t="shared" si="16"/>
        <v/>
      </c>
      <c r="K307" s="92" t="str">
        <f t="shared" si="17"/>
        <v/>
      </c>
    </row>
    <row r="308" spans="5:11" x14ac:dyDescent="0.15">
      <c r="E308" s="92" t="str">
        <f t="shared" si="16"/>
        <v/>
      </c>
      <c r="K308" s="92" t="str">
        <f t="shared" si="17"/>
        <v/>
      </c>
    </row>
    <row r="309" spans="5:11" x14ac:dyDescent="0.15">
      <c r="E309" s="92" t="str">
        <f t="shared" si="16"/>
        <v/>
      </c>
      <c r="K309" s="92" t="str">
        <f t="shared" si="17"/>
        <v/>
      </c>
    </row>
    <row r="310" spans="5:11" x14ac:dyDescent="0.15">
      <c r="E310" s="92" t="str">
        <f t="shared" si="16"/>
        <v/>
      </c>
      <c r="K310" s="92" t="str">
        <f t="shared" si="17"/>
        <v/>
      </c>
    </row>
    <row r="311" spans="5:11" x14ac:dyDescent="0.15">
      <c r="E311" s="92" t="str">
        <f t="shared" si="16"/>
        <v/>
      </c>
      <c r="K311" s="92" t="str">
        <f t="shared" si="17"/>
        <v/>
      </c>
    </row>
    <row r="312" spans="5:11" x14ac:dyDescent="0.15">
      <c r="E312" s="92" t="str">
        <f t="shared" si="16"/>
        <v/>
      </c>
      <c r="K312" s="92" t="str">
        <f t="shared" si="17"/>
        <v/>
      </c>
    </row>
    <row r="313" spans="5:11" x14ac:dyDescent="0.15">
      <c r="E313" s="92" t="str">
        <f t="shared" si="16"/>
        <v/>
      </c>
      <c r="K313" s="92" t="str">
        <f t="shared" si="17"/>
        <v/>
      </c>
    </row>
    <row r="314" spans="5:11" x14ac:dyDescent="0.15">
      <c r="E314" s="92" t="str">
        <f t="shared" si="16"/>
        <v/>
      </c>
      <c r="K314" s="92" t="str">
        <f t="shared" si="17"/>
        <v/>
      </c>
    </row>
    <row r="315" spans="5:11" x14ac:dyDescent="0.15">
      <c r="E315" s="92" t="str">
        <f t="shared" si="16"/>
        <v/>
      </c>
      <c r="K315" s="92" t="str">
        <f t="shared" si="17"/>
        <v/>
      </c>
    </row>
    <row r="316" spans="5:11" x14ac:dyDescent="0.15">
      <c r="E316" s="92" t="str">
        <f t="shared" si="16"/>
        <v/>
      </c>
      <c r="K316" s="92" t="str">
        <f t="shared" si="17"/>
        <v/>
      </c>
    </row>
    <row r="317" spans="5:11" x14ac:dyDescent="0.15">
      <c r="E317" s="92" t="str">
        <f t="shared" si="16"/>
        <v/>
      </c>
      <c r="K317" s="92" t="str">
        <f t="shared" si="17"/>
        <v/>
      </c>
    </row>
    <row r="318" spans="5:11" x14ac:dyDescent="0.15">
      <c r="E318" s="92" t="str">
        <f t="shared" si="16"/>
        <v/>
      </c>
      <c r="K318" s="92" t="str">
        <f t="shared" si="17"/>
        <v/>
      </c>
    </row>
    <row r="319" spans="5:11" x14ac:dyDescent="0.15">
      <c r="E319" s="92" t="str">
        <f t="shared" si="16"/>
        <v/>
      </c>
      <c r="K319" s="92" t="str">
        <f t="shared" si="17"/>
        <v/>
      </c>
    </row>
    <row r="320" spans="5:11" x14ac:dyDescent="0.15">
      <c r="E320" s="92" t="str">
        <f t="shared" si="16"/>
        <v/>
      </c>
      <c r="K320" s="92" t="str">
        <f t="shared" si="17"/>
        <v/>
      </c>
    </row>
    <row r="321" spans="5:11" x14ac:dyDescent="0.15">
      <c r="E321" s="92" t="str">
        <f t="shared" si="16"/>
        <v/>
      </c>
      <c r="K321" s="92" t="str">
        <f t="shared" si="17"/>
        <v/>
      </c>
    </row>
    <row r="322" spans="5:11" x14ac:dyDescent="0.15">
      <c r="E322" s="92" t="str">
        <f t="shared" si="16"/>
        <v/>
      </c>
      <c r="K322" s="92" t="str">
        <f t="shared" si="17"/>
        <v/>
      </c>
    </row>
    <row r="323" spans="5:11" x14ac:dyDescent="0.15">
      <c r="E323" s="92" t="str">
        <f t="shared" si="16"/>
        <v/>
      </c>
      <c r="K323" s="92" t="str">
        <f t="shared" si="17"/>
        <v/>
      </c>
    </row>
    <row r="324" spans="5:11" x14ac:dyDescent="0.15">
      <c r="E324" s="92" t="str">
        <f t="shared" si="16"/>
        <v/>
      </c>
      <c r="K324" s="92" t="str">
        <f t="shared" si="17"/>
        <v/>
      </c>
    </row>
    <row r="325" spans="5:11" x14ac:dyDescent="0.15">
      <c r="E325" s="92" t="str">
        <f t="shared" si="16"/>
        <v/>
      </c>
      <c r="K325" s="92" t="str">
        <f t="shared" si="17"/>
        <v/>
      </c>
    </row>
    <row r="326" spans="5:11" x14ac:dyDescent="0.15">
      <c r="E326" s="92" t="str">
        <f t="shared" si="16"/>
        <v/>
      </c>
      <c r="K326" s="92" t="str">
        <f t="shared" si="17"/>
        <v/>
      </c>
    </row>
    <row r="327" spans="5:11" x14ac:dyDescent="0.15">
      <c r="E327" s="92" t="str">
        <f t="shared" si="16"/>
        <v/>
      </c>
      <c r="K327" s="92" t="str">
        <f t="shared" si="17"/>
        <v/>
      </c>
    </row>
    <row r="328" spans="5:11" x14ac:dyDescent="0.15">
      <c r="E328" s="92" t="str">
        <f t="shared" si="16"/>
        <v/>
      </c>
      <c r="K328" s="92" t="str">
        <f t="shared" si="17"/>
        <v/>
      </c>
    </row>
    <row r="329" spans="5:11" x14ac:dyDescent="0.15">
      <c r="E329" s="92" t="str">
        <f t="shared" si="16"/>
        <v/>
      </c>
      <c r="K329" s="92" t="str">
        <f t="shared" si="17"/>
        <v/>
      </c>
    </row>
    <row r="330" spans="5:11" x14ac:dyDescent="0.15">
      <c r="E330" s="92" t="str">
        <f t="shared" si="16"/>
        <v/>
      </c>
      <c r="K330" s="92" t="str">
        <f t="shared" si="17"/>
        <v/>
      </c>
    </row>
    <row r="331" spans="5:11" x14ac:dyDescent="0.15">
      <c r="E331" s="92" t="str">
        <f t="shared" si="16"/>
        <v/>
      </c>
      <c r="K331" s="92" t="str">
        <f t="shared" si="17"/>
        <v/>
      </c>
    </row>
    <row r="332" spans="5:11" x14ac:dyDescent="0.15">
      <c r="E332" s="92" t="str">
        <f t="shared" si="16"/>
        <v/>
      </c>
      <c r="K332" s="92" t="str">
        <f t="shared" si="17"/>
        <v/>
      </c>
    </row>
    <row r="333" spans="5:11" x14ac:dyDescent="0.15">
      <c r="E333" s="92" t="str">
        <f t="shared" si="16"/>
        <v/>
      </c>
      <c r="K333" s="92" t="str">
        <f t="shared" si="17"/>
        <v/>
      </c>
    </row>
    <row r="334" spans="5:11" x14ac:dyDescent="0.15">
      <c r="E334" s="92" t="str">
        <f t="shared" si="16"/>
        <v/>
      </c>
      <c r="K334" s="92" t="str">
        <f t="shared" si="17"/>
        <v/>
      </c>
    </row>
    <row r="335" spans="5:11" x14ac:dyDescent="0.15">
      <c r="E335" s="92" t="str">
        <f t="shared" si="16"/>
        <v/>
      </c>
      <c r="K335" s="92" t="str">
        <f t="shared" si="17"/>
        <v/>
      </c>
    </row>
    <row r="336" spans="5:11" x14ac:dyDescent="0.15">
      <c r="E336" s="92" t="str">
        <f t="shared" si="16"/>
        <v/>
      </c>
      <c r="K336" s="92" t="str">
        <f t="shared" si="17"/>
        <v/>
      </c>
    </row>
    <row r="337" spans="5:11" x14ac:dyDescent="0.15">
      <c r="E337" s="92" t="str">
        <f t="shared" si="16"/>
        <v/>
      </c>
      <c r="K337" s="92" t="str">
        <f t="shared" si="17"/>
        <v/>
      </c>
    </row>
    <row r="338" spans="5:11" x14ac:dyDescent="0.15">
      <c r="E338" s="92" t="str">
        <f t="shared" si="16"/>
        <v/>
      </c>
      <c r="K338" s="92" t="str">
        <f t="shared" si="17"/>
        <v/>
      </c>
    </row>
    <row r="339" spans="5:11" x14ac:dyDescent="0.15">
      <c r="E339" s="92" t="str">
        <f t="shared" si="16"/>
        <v/>
      </c>
      <c r="K339" s="92" t="str">
        <f t="shared" si="17"/>
        <v/>
      </c>
    </row>
    <row r="340" spans="5:11" x14ac:dyDescent="0.15">
      <c r="E340" s="92" t="str">
        <f t="shared" si="16"/>
        <v/>
      </c>
      <c r="K340" s="92" t="str">
        <f t="shared" si="17"/>
        <v/>
      </c>
    </row>
    <row r="341" spans="5:11" x14ac:dyDescent="0.15">
      <c r="E341" s="92" t="str">
        <f t="shared" si="16"/>
        <v/>
      </c>
      <c r="K341" s="92" t="str">
        <f t="shared" si="17"/>
        <v/>
      </c>
    </row>
    <row r="342" spans="5:11" x14ac:dyDescent="0.15">
      <c r="E342" s="92" t="str">
        <f t="shared" si="16"/>
        <v/>
      </c>
      <c r="K342" s="92" t="str">
        <f t="shared" si="17"/>
        <v/>
      </c>
    </row>
    <row r="343" spans="5:11" x14ac:dyDescent="0.15">
      <c r="E343" s="92" t="str">
        <f t="shared" si="16"/>
        <v/>
      </c>
      <c r="K343" s="92" t="str">
        <f t="shared" si="17"/>
        <v/>
      </c>
    </row>
    <row r="344" spans="5:11" x14ac:dyDescent="0.15">
      <c r="E344" s="92" t="str">
        <f t="shared" si="16"/>
        <v/>
      </c>
      <c r="K344" s="92" t="str">
        <f t="shared" si="17"/>
        <v/>
      </c>
    </row>
    <row r="345" spans="5:11" x14ac:dyDescent="0.15">
      <c r="E345" s="92" t="str">
        <f t="shared" si="16"/>
        <v/>
      </c>
      <c r="K345" s="92" t="str">
        <f t="shared" si="17"/>
        <v/>
      </c>
    </row>
    <row r="346" spans="5:11" x14ac:dyDescent="0.15">
      <c r="E346" s="92" t="str">
        <f t="shared" si="16"/>
        <v/>
      </c>
      <c r="K346" s="92" t="str">
        <f t="shared" si="17"/>
        <v/>
      </c>
    </row>
    <row r="347" spans="5:11" x14ac:dyDescent="0.15">
      <c r="E347" s="92" t="str">
        <f t="shared" si="16"/>
        <v/>
      </c>
      <c r="K347" s="92" t="str">
        <f t="shared" si="17"/>
        <v/>
      </c>
    </row>
    <row r="348" spans="5:11" x14ac:dyDescent="0.15">
      <c r="E348" s="92" t="str">
        <f t="shared" si="16"/>
        <v/>
      </c>
      <c r="K348" s="92" t="str">
        <f t="shared" si="17"/>
        <v/>
      </c>
    </row>
    <row r="349" spans="5:11" x14ac:dyDescent="0.15">
      <c r="E349" s="92" t="str">
        <f t="shared" si="16"/>
        <v/>
      </c>
      <c r="K349" s="92" t="str">
        <f t="shared" si="17"/>
        <v/>
      </c>
    </row>
    <row r="350" spans="5:11" x14ac:dyDescent="0.15">
      <c r="E350" s="92" t="str">
        <f t="shared" si="16"/>
        <v/>
      </c>
      <c r="K350" s="92" t="str">
        <f t="shared" si="17"/>
        <v/>
      </c>
    </row>
    <row r="351" spans="5:11" x14ac:dyDescent="0.15">
      <c r="E351" s="92" t="str">
        <f t="shared" si="16"/>
        <v/>
      </c>
      <c r="K351" s="92" t="str">
        <f t="shared" si="17"/>
        <v/>
      </c>
    </row>
    <row r="352" spans="5:11" x14ac:dyDescent="0.15">
      <c r="E352" s="92" t="str">
        <f t="shared" si="16"/>
        <v/>
      </c>
      <c r="K352" s="92" t="str">
        <f t="shared" si="17"/>
        <v/>
      </c>
    </row>
    <row r="353" spans="5:11" x14ac:dyDescent="0.15">
      <c r="E353" s="92" t="str">
        <f t="shared" si="16"/>
        <v/>
      </c>
      <c r="K353" s="92" t="str">
        <f t="shared" si="17"/>
        <v/>
      </c>
    </row>
    <row r="354" spans="5:11" x14ac:dyDescent="0.15">
      <c r="E354" s="92" t="str">
        <f t="shared" si="16"/>
        <v/>
      </c>
      <c r="K354" s="92" t="str">
        <f t="shared" si="17"/>
        <v/>
      </c>
    </row>
    <row r="355" spans="5:11" x14ac:dyDescent="0.15">
      <c r="E355" s="92" t="str">
        <f t="shared" si="16"/>
        <v/>
      </c>
      <c r="K355" s="92" t="str">
        <f t="shared" si="17"/>
        <v/>
      </c>
    </row>
    <row r="356" spans="5:11" x14ac:dyDescent="0.15">
      <c r="E356" s="92" t="str">
        <f t="shared" si="16"/>
        <v/>
      </c>
      <c r="K356" s="92" t="str">
        <f t="shared" si="17"/>
        <v/>
      </c>
    </row>
    <row r="357" spans="5:11" x14ac:dyDescent="0.15">
      <c r="E357" s="92" t="str">
        <f t="shared" si="16"/>
        <v/>
      </c>
      <c r="K357" s="92" t="str">
        <f t="shared" si="17"/>
        <v/>
      </c>
    </row>
    <row r="358" spans="5:11" x14ac:dyDescent="0.15">
      <c r="E358" s="92" t="str">
        <f t="shared" si="16"/>
        <v/>
      </c>
      <c r="K358" s="92" t="str">
        <f t="shared" si="17"/>
        <v/>
      </c>
    </row>
    <row r="359" spans="5:11" x14ac:dyDescent="0.15">
      <c r="E359" s="92" t="str">
        <f t="shared" si="16"/>
        <v/>
      </c>
      <c r="K359" s="92" t="str">
        <f t="shared" si="17"/>
        <v/>
      </c>
    </row>
    <row r="360" spans="5:11" x14ac:dyDescent="0.15">
      <c r="E360" s="92" t="str">
        <f t="shared" si="16"/>
        <v/>
      </c>
      <c r="K360" s="92" t="str">
        <f t="shared" si="17"/>
        <v/>
      </c>
    </row>
    <row r="361" spans="5:11" x14ac:dyDescent="0.15">
      <c r="E361" s="92" t="str">
        <f t="shared" si="16"/>
        <v/>
      </c>
      <c r="K361" s="92" t="str">
        <f t="shared" si="17"/>
        <v/>
      </c>
    </row>
    <row r="362" spans="5:11" x14ac:dyDescent="0.15">
      <c r="K362" s="92" t="str">
        <f t="shared" si="17"/>
        <v/>
      </c>
    </row>
    <row r="363" spans="5:11" x14ac:dyDescent="0.15">
      <c r="K363" s="92" t="str">
        <f t="shared" si="17"/>
        <v/>
      </c>
    </row>
    <row r="364" spans="5:11" x14ac:dyDescent="0.15">
      <c r="K364" s="92" t="str">
        <f t="shared" si="17"/>
        <v/>
      </c>
    </row>
    <row r="365" spans="5:11" x14ac:dyDescent="0.15">
      <c r="K365" s="92" t="str">
        <f t="shared" si="17"/>
        <v/>
      </c>
    </row>
    <row r="366" spans="5:11" x14ac:dyDescent="0.15">
      <c r="K366" s="92" t="str">
        <f t="shared" ref="K366:K429" si="18">IF(J366="","",J366+K365)</f>
        <v/>
      </c>
    </row>
    <row r="367" spans="5:11" x14ac:dyDescent="0.15">
      <c r="K367" s="92" t="str">
        <f t="shared" si="18"/>
        <v/>
      </c>
    </row>
    <row r="368" spans="5:11" x14ac:dyDescent="0.15">
      <c r="K368" s="92" t="str">
        <f t="shared" si="18"/>
        <v/>
      </c>
    </row>
    <row r="369" spans="11:11" x14ac:dyDescent="0.15">
      <c r="K369" s="92" t="str">
        <f t="shared" si="18"/>
        <v/>
      </c>
    </row>
    <row r="370" spans="11:11" x14ac:dyDescent="0.15">
      <c r="K370" s="92" t="str">
        <f t="shared" si="18"/>
        <v/>
      </c>
    </row>
    <row r="371" spans="11:11" x14ac:dyDescent="0.15">
      <c r="K371" s="92" t="str">
        <f t="shared" si="18"/>
        <v/>
      </c>
    </row>
    <row r="372" spans="11:11" x14ac:dyDescent="0.15">
      <c r="K372" s="92" t="str">
        <f t="shared" si="18"/>
        <v/>
      </c>
    </row>
    <row r="373" spans="11:11" x14ac:dyDescent="0.15">
      <c r="K373" s="92" t="str">
        <f t="shared" si="18"/>
        <v/>
      </c>
    </row>
    <row r="374" spans="11:11" x14ac:dyDescent="0.15">
      <c r="K374" s="92" t="str">
        <f t="shared" si="18"/>
        <v/>
      </c>
    </row>
    <row r="375" spans="11:11" x14ac:dyDescent="0.15">
      <c r="K375" s="92" t="str">
        <f t="shared" si="18"/>
        <v/>
      </c>
    </row>
    <row r="376" spans="11:11" x14ac:dyDescent="0.15">
      <c r="K376" s="92" t="str">
        <f t="shared" si="18"/>
        <v/>
      </c>
    </row>
    <row r="377" spans="11:11" x14ac:dyDescent="0.15">
      <c r="K377" s="92" t="str">
        <f t="shared" si="18"/>
        <v/>
      </c>
    </row>
    <row r="378" spans="11:11" x14ac:dyDescent="0.15">
      <c r="K378" s="92" t="str">
        <f t="shared" si="18"/>
        <v/>
      </c>
    </row>
    <row r="379" spans="11:11" x14ac:dyDescent="0.15">
      <c r="K379" s="92" t="str">
        <f t="shared" si="18"/>
        <v/>
      </c>
    </row>
    <row r="380" spans="11:11" x14ac:dyDescent="0.15">
      <c r="K380" s="92" t="str">
        <f t="shared" si="18"/>
        <v/>
      </c>
    </row>
    <row r="381" spans="11:11" x14ac:dyDescent="0.15">
      <c r="K381" s="92" t="str">
        <f t="shared" si="18"/>
        <v/>
      </c>
    </row>
    <row r="382" spans="11:11" x14ac:dyDescent="0.15">
      <c r="K382" s="92" t="str">
        <f t="shared" si="18"/>
        <v/>
      </c>
    </row>
    <row r="383" spans="11:11" x14ac:dyDescent="0.15">
      <c r="K383" s="92" t="str">
        <f t="shared" si="18"/>
        <v/>
      </c>
    </row>
    <row r="384" spans="11:11" x14ac:dyDescent="0.15">
      <c r="K384" s="92" t="str">
        <f t="shared" si="18"/>
        <v/>
      </c>
    </row>
    <row r="385" spans="11:11" x14ac:dyDescent="0.15">
      <c r="K385" s="92" t="str">
        <f t="shared" si="18"/>
        <v/>
      </c>
    </row>
    <row r="386" spans="11:11" x14ac:dyDescent="0.15">
      <c r="K386" s="92" t="str">
        <f t="shared" si="18"/>
        <v/>
      </c>
    </row>
    <row r="387" spans="11:11" x14ac:dyDescent="0.15">
      <c r="K387" s="92" t="str">
        <f t="shared" si="18"/>
        <v/>
      </c>
    </row>
    <row r="388" spans="11:11" x14ac:dyDescent="0.15">
      <c r="K388" s="92" t="str">
        <f t="shared" si="18"/>
        <v/>
      </c>
    </row>
    <row r="389" spans="11:11" x14ac:dyDescent="0.15">
      <c r="K389" s="92" t="str">
        <f t="shared" si="18"/>
        <v/>
      </c>
    </row>
    <row r="390" spans="11:11" x14ac:dyDescent="0.15">
      <c r="K390" s="92" t="str">
        <f t="shared" si="18"/>
        <v/>
      </c>
    </row>
    <row r="391" spans="11:11" x14ac:dyDescent="0.15">
      <c r="K391" s="92" t="str">
        <f t="shared" si="18"/>
        <v/>
      </c>
    </row>
    <row r="392" spans="11:11" x14ac:dyDescent="0.15">
      <c r="K392" s="92" t="str">
        <f t="shared" si="18"/>
        <v/>
      </c>
    </row>
    <row r="393" spans="11:11" x14ac:dyDescent="0.15">
      <c r="K393" s="92" t="str">
        <f t="shared" si="18"/>
        <v/>
      </c>
    </row>
    <row r="394" spans="11:11" x14ac:dyDescent="0.15">
      <c r="K394" s="92" t="str">
        <f t="shared" si="18"/>
        <v/>
      </c>
    </row>
    <row r="395" spans="11:11" x14ac:dyDescent="0.15">
      <c r="K395" s="92" t="str">
        <f t="shared" si="18"/>
        <v/>
      </c>
    </row>
    <row r="396" spans="11:11" x14ac:dyDescent="0.15">
      <c r="K396" s="92" t="str">
        <f t="shared" si="18"/>
        <v/>
      </c>
    </row>
    <row r="397" spans="11:11" x14ac:dyDescent="0.15">
      <c r="K397" s="92" t="str">
        <f t="shared" si="18"/>
        <v/>
      </c>
    </row>
    <row r="398" spans="11:11" x14ac:dyDescent="0.15">
      <c r="K398" s="92" t="str">
        <f t="shared" si="18"/>
        <v/>
      </c>
    </row>
    <row r="399" spans="11:11" x14ac:dyDescent="0.15">
      <c r="K399" s="92" t="str">
        <f t="shared" si="18"/>
        <v/>
      </c>
    </row>
    <row r="400" spans="11:11" x14ac:dyDescent="0.15">
      <c r="K400" s="92" t="str">
        <f t="shared" si="18"/>
        <v/>
      </c>
    </row>
    <row r="401" spans="11:11" x14ac:dyDescent="0.15">
      <c r="K401" s="92" t="str">
        <f t="shared" si="18"/>
        <v/>
      </c>
    </row>
    <row r="402" spans="11:11" x14ac:dyDescent="0.15">
      <c r="K402" s="92" t="str">
        <f t="shared" si="18"/>
        <v/>
      </c>
    </row>
    <row r="403" spans="11:11" x14ac:dyDescent="0.15">
      <c r="K403" s="92" t="str">
        <f t="shared" si="18"/>
        <v/>
      </c>
    </row>
    <row r="404" spans="11:11" x14ac:dyDescent="0.15">
      <c r="K404" s="92" t="str">
        <f t="shared" si="18"/>
        <v/>
      </c>
    </row>
    <row r="405" spans="11:11" x14ac:dyDescent="0.15">
      <c r="K405" s="92" t="str">
        <f t="shared" si="18"/>
        <v/>
      </c>
    </row>
    <row r="406" spans="11:11" x14ac:dyDescent="0.15">
      <c r="K406" s="92" t="str">
        <f t="shared" si="18"/>
        <v/>
      </c>
    </row>
    <row r="407" spans="11:11" x14ac:dyDescent="0.15">
      <c r="K407" s="92" t="str">
        <f t="shared" si="18"/>
        <v/>
      </c>
    </row>
    <row r="408" spans="11:11" x14ac:dyDescent="0.15">
      <c r="K408" s="92" t="str">
        <f t="shared" si="18"/>
        <v/>
      </c>
    </row>
    <row r="409" spans="11:11" x14ac:dyDescent="0.15">
      <c r="K409" s="92" t="str">
        <f t="shared" si="18"/>
        <v/>
      </c>
    </row>
    <row r="410" spans="11:11" x14ac:dyDescent="0.15">
      <c r="K410" s="92" t="str">
        <f t="shared" si="18"/>
        <v/>
      </c>
    </row>
    <row r="411" spans="11:11" x14ac:dyDescent="0.15">
      <c r="K411" s="92" t="str">
        <f t="shared" si="18"/>
        <v/>
      </c>
    </row>
    <row r="412" spans="11:11" x14ac:dyDescent="0.15">
      <c r="K412" s="92" t="str">
        <f t="shared" si="18"/>
        <v/>
      </c>
    </row>
    <row r="413" spans="11:11" x14ac:dyDescent="0.15">
      <c r="K413" s="92" t="str">
        <f t="shared" si="18"/>
        <v/>
      </c>
    </row>
    <row r="414" spans="11:11" x14ac:dyDescent="0.15">
      <c r="K414" s="92" t="str">
        <f t="shared" si="18"/>
        <v/>
      </c>
    </row>
    <row r="415" spans="11:11" x14ac:dyDescent="0.15">
      <c r="K415" s="92" t="str">
        <f t="shared" si="18"/>
        <v/>
      </c>
    </row>
    <row r="416" spans="11:11" x14ac:dyDescent="0.15">
      <c r="K416" s="92" t="str">
        <f t="shared" si="18"/>
        <v/>
      </c>
    </row>
    <row r="417" spans="11:11" x14ac:dyDescent="0.15">
      <c r="K417" s="92" t="str">
        <f t="shared" si="18"/>
        <v/>
      </c>
    </row>
    <row r="418" spans="11:11" x14ac:dyDescent="0.15">
      <c r="K418" s="92" t="str">
        <f t="shared" si="18"/>
        <v/>
      </c>
    </row>
    <row r="419" spans="11:11" x14ac:dyDescent="0.15">
      <c r="K419" s="92" t="str">
        <f t="shared" si="18"/>
        <v/>
      </c>
    </row>
    <row r="420" spans="11:11" x14ac:dyDescent="0.15">
      <c r="K420" s="92" t="str">
        <f t="shared" si="18"/>
        <v/>
      </c>
    </row>
    <row r="421" spans="11:11" x14ac:dyDescent="0.15">
      <c r="K421" s="92" t="str">
        <f t="shared" si="18"/>
        <v/>
      </c>
    </row>
    <row r="422" spans="11:11" x14ac:dyDescent="0.15">
      <c r="K422" s="92" t="str">
        <f t="shared" si="18"/>
        <v/>
      </c>
    </row>
    <row r="423" spans="11:11" x14ac:dyDescent="0.15">
      <c r="K423" s="92" t="str">
        <f t="shared" si="18"/>
        <v/>
      </c>
    </row>
    <row r="424" spans="11:11" x14ac:dyDescent="0.15">
      <c r="K424" s="92" t="str">
        <f t="shared" si="18"/>
        <v/>
      </c>
    </row>
    <row r="425" spans="11:11" x14ac:dyDescent="0.15">
      <c r="K425" s="92" t="str">
        <f t="shared" si="18"/>
        <v/>
      </c>
    </row>
    <row r="426" spans="11:11" x14ac:dyDescent="0.15">
      <c r="K426" s="92" t="str">
        <f t="shared" si="18"/>
        <v/>
      </c>
    </row>
    <row r="427" spans="11:11" x14ac:dyDescent="0.15">
      <c r="K427" s="92" t="str">
        <f t="shared" si="18"/>
        <v/>
      </c>
    </row>
    <row r="428" spans="11:11" x14ac:dyDescent="0.15">
      <c r="K428" s="92" t="str">
        <f t="shared" si="18"/>
        <v/>
      </c>
    </row>
    <row r="429" spans="11:11" x14ac:dyDescent="0.15">
      <c r="K429" s="92" t="str">
        <f t="shared" si="18"/>
        <v/>
      </c>
    </row>
    <row r="430" spans="11:11" x14ac:dyDescent="0.15">
      <c r="K430" s="92" t="str">
        <f t="shared" ref="K430:K441" si="19">IF(J430="","",J430+K429)</f>
        <v/>
      </c>
    </row>
    <row r="431" spans="11:11" x14ac:dyDescent="0.15">
      <c r="K431" s="92" t="str">
        <f t="shared" si="19"/>
        <v/>
      </c>
    </row>
    <row r="432" spans="11:11" x14ac:dyDescent="0.15">
      <c r="K432" s="92" t="str">
        <f t="shared" si="19"/>
        <v/>
      </c>
    </row>
    <row r="433" spans="11:11" x14ac:dyDescent="0.15">
      <c r="K433" s="92" t="str">
        <f t="shared" si="19"/>
        <v/>
      </c>
    </row>
    <row r="434" spans="11:11" x14ac:dyDescent="0.15">
      <c r="K434" s="92" t="str">
        <f t="shared" si="19"/>
        <v/>
      </c>
    </row>
    <row r="435" spans="11:11" x14ac:dyDescent="0.15">
      <c r="K435" s="92" t="str">
        <f t="shared" si="19"/>
        <v/>
      </c>
    </row>
    <row r="436" spans="11:11" x14ac:dyDescent="0.15">
      <c r="K436" s="92" t="str">
        <f t="shared" si="19"/>
        <v/>
      </c>
    </row>
    <row r="437" spans="11:11" x14ac:dyDescent="0.15">
      <c r="K437" s="92" t="str">
        <f t="shared" si="19"/>
        <v/>
      </c>
    </row>
    <row r="438" spans="11:11" x14ac:dyDescent="0.15">
      <c r="K438" s="92" t="str">
        <f t="shared" si="19"/>
        <v/>
      </c>
    </row>
    <row r="439" spans="11:11" x14ac:dyDescent="0.15">
      <c r="K439" s="92" t="str">
        <f t="shared" si="19"/>
        <v/>
      </c>
    </row>
    <row r="440" spans="11:11" x14ac:dyDescent="0.15">
      <c r="K440" s="92" t="str">
        <f t="shared" si="19"/>
        <v/>
      </c>
    </row>
    <row r="441" spans="11:11" x14ac:dyDescent="0.15">
      <c r="K441" s="92" t="str">
        <f t="shared" si="19"/>
        <v/>
      </c>
    </row>
  </sheetData>
  <mergeCells count="2">
    <mergeCell ref="A5:E5"/>
    <mergeCell ref="G5:K5"/>
  </mergeCells>
  <phoneticPr fontId="3"/>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vt:i4>
      </vt:variant>
    </vt:vector>
  </HeadingPairs>
  <TitlesOfParts>
    <vt:vector size="24" baseType="lpstr">
      <vt:lpstr>実行委員会より</vt:lpstr>
      <vt:lpstr>科目コード表</vt:lpstr>
      <vt:lpstr>大会年間管理表</vt:lpstr>
      <vt:lpstr>支部割当管理表</vt:lpstr>
      <vt:lpstr>NSF収支帳簿</vt:lpstr>
      <vt:lpstr>集計</vt:lpstr>
      <vt:lpstr>大会111</vt:lpstr>
      <vt:lpstr>記載121</vt:lpstr>
      <vt:lpstr>支部131</vt:lpstr>
      <vt:lpstr>公認料141</vt:lpstr>
      <vt:lpstr>誤入出金151</vt:lpstr>
      <vt:lpstr>雑収入161</vt:lpstr>
      <vt:lpstr>助成211</vt:lpstr>
      <vt:lpstr>報奨221</vt:lpstr>
      <vt:lpstr>報奨金対象者</vt:lpstr>
      <vt:lpstr>事業費231</vt:lpstr>
      <vt:lpstr>NBA貸付261</vt:lpstr>
      <vt:lpstr>NSF決算</vt:lpstr>
      <vt:lpstr>Sheet10</vt:lpstr>
      <vt:lpstr>Sheet11</vt:lpstr>
      <vt:lpstr>担当者名簿</vt:lpstr>
      <vt:lpstr>Sheet1</vt:lpstr>
      <vt:lpstr>大会年間管理表!Print_Area</vt:lpstr>
      <vt:lpstr>担当者名簿!Print_Area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北川幸夫</dc:creator>
  <cp:lastModifiedBy>okumura rika</cp:lastModifiedBy>
  <cp:lastPrinted>2022-02-09T06:38:17Z</cp:lastPrinted>
  <dcterms:created xsi:type="dcterms:W3CDTF">2015-08-07T01:09:50Z</dcterms:created>
  <dcterms:modified xsi:type="dcterms:W3CDTF">2023-03-20T06:37:08Z</dcterms:modified>
</cp:coreProperties>
</file>