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E77A4A1C-9A25-4EFD-B860-AA6E2AD4EB42}" xr6:coauthVersionLast="47" xr6:coauthVersionMax="47" xr10:uidLastSave="{00000000-0000-0000-0000-000000000000}"/>
  <bookViews>
    <workbookView xWindow="5985" yWindow="495" windowWidth="26010" windowHeight="1420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4" i="28" l="1"/>
  <c r="E494" i="28" s="1"/>
  <c r="D493" i="28"/>
  <c r="E493" i="28" s="1"/>
  <c r="C486" i="28"/>
  <c r="E485" i="28"/>
  <c r="E474" i="28"/>
  <c r="E473" i="28"/>
  <c r="E468" i="28"/>
  <c r="E467" i="28"/>
  <c r="E466" i="28"/>
  <c r="E465" i="28"/>
  <c r="E464" i="28"/>
  <c r="E463" i="28"/>
  <c r="D484" i="28" s="1"/>
  <c r="E462" i="28"/>
  <c r="E461" i="28"/>
  <c r="D483" i="28" s="1"/>
  <c r="E460" i="28"/>
  <c r="E459" i="28"/>
  <c r="E458" i="28"/>
  <c r="E457" i="28"/>
  <c r="E456" i="28"/>
  <c r="E451" i="28"/>
  <c r="E450" i="28"/>
  <c r="E449" i="28"/>
  <c r="E481" i="28" s="1"/>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82" i="28" l="1"/>
  <c r="E478" i="28"/>
  <c r="D480" i="28"/>
  <c r="E475" i="28"/>
  <c r="E453" i="28"/>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70" i="1" l="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alcChain>
</file>

<file path=xl/sharedStrings.xml><?xml version="1.0" encoding="utf-8"?>
<sst xmlns="http://schemas.openxmlformats.org/spreadsheetml/2006/main" count="12099" uniqueCount="3613">
  <si>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</si>
  <si>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</si>
  <si>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</si>
  <si>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</si>
  <si>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</si>
  <si>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</si>
  <si>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</si>
  <si>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</si>
  <si>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</si>
  <si>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</si>
  <si>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</si>
  <si>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</si>
  <si>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</si>
  <si>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</si>
  <si>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</si>
  <si>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</si>
  <si>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</si>
  <si>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</si>
  <si>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</si>
  <si>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</si>
  <si>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</si>
  <si>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</si>
  <si>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</si>
  <si>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</si>
  <si>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</si>
  <si>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</si>
  <si>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</si>
  <si>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</si>
  <si>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</si>
  <si>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</si>
  <si>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</si>
  <si>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</si>
  <si>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</si>
  <si>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</si>
  <si>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</si>
  <si>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</si>
  <si>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</si>
  <si>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</si>
  <si>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</si>
  <si>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</si>
  <si>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</si>
  <si>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</si>
  <si>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</si>
  <si>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</si>
  <si>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</si>
  <si>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</si>
  <si>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</si>
  <si>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</si>
  <si>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</si>
  <si>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</si>
  <si>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</si>
  <si>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</si>
  <si>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</si>
  <si>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</si>
  <si>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</si>
  <si>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</si>
  <si>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</si>
  <si>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</si>
  <si>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</si>
  <si>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</si>
  <si>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</si>
  <si>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</si>
  <si>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</si>
  <si>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</si>
  <si>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</si>
  <si>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</si>
  <si>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</si>
  <si>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</si>
  <si>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</si>
  <si>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</si>
  <si>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</si>
  <si>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</si>
  <si>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</si>
  <si>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</si>
  <si>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</si>
  <si>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</si>
  <si>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</si>
  <si>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</si>
  <si>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</si>
  <si>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</si>
  <si>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</si>
  <si>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</si>
  <si>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</si>
  <si>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</si>
  <si>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</si>
  <si>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</si>
  <si>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</si>
  <si>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</si>
  <si>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</si>
  <si>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</si>
  <si>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</si>
  <si>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</si>
  <si>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</si>
  <si>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</si>
  <si>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</si>
  <si>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</si>
  <si>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</si>
  <si>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</si>
  <si>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</si>
  <si>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</si>
  <si>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</si>
  <si>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</si>
  <si>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</si>
  <si>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</si>
  <si>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</si>
  <si>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</si>
  <si>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</si>
  <si>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</si>
  <si>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</si>
  <si>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</si>
  <si>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</si>
  <si>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</si>
  <si>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</si>
  <si>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</si>
  <si>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</si>
  <si>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</si>
  <si>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</si>
  <si>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</si>
  <si>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</si>
  <si>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</si>
  <si>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</si>
  <si>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</si>
  <si>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</si>
  <si>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</si>
  <si>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</si>
  <si>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</si>
  <si>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</si>
  <si>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</si>
  <si>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</si>
  <si>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</si>
  <si>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</si>
  <si>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</si>
  <si>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</si>
  <si>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</si>
  <si>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</si>
  <si>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</si>
  <si>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</si>
  <si>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</si>
  <si>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</si>
  <si>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</si>
  <si>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</si>
  <si>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</si>
  <si>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</si>
  <si>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</si>
  <si>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</si>
  <si>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</si>
  <si>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</si>
  <si>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</si>
  <si>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</si>
  <si>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</si>
  <si>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</si>
  <si>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</si>
  <si>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</si>
  <si>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</si>
  <si>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</si>
  <si>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</si>
  <si>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</si>
  <si>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</si>
  <si>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</si>
  <si>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</si>
  <si>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</si>
  <si>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</si>
  <si>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</si>
  <si>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</si>
  <si>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</si>
  <si>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</si>
  <si>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</si>
  <si>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</si>
  <si>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</si>
  <si>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</si>
  <si>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</si>
  <si>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</si>
  <si>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</si>
  <si>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</si>
  <si>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</si>
  <si>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</si>
  <si>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</si>
  <si>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</si>
  <si>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</si>
  <si>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</si>
  <si>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</si>
  <si>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</si>
  <si>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</si>
  <si>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</si>
  <si>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</si>
  <si>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</si>
  <si>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</si>
  <si>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</si>
  <si>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</si>
  <si>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</si>
  <si>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</si>
  <si>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</si>
  <si>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</si>
  <si>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</si>
  <si>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</si>
  <si>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</si>
  <si>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</si>
  <si>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</si>
  <si>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</si>
  <si>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</si>
  <si>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</si>
  <si>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</si>
  <si>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</si>
  <si>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</si>
  <si>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</si>
  <si>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</si>
  <si>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</si>
  <si>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</si>
  <si>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</si>
  <si>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</si>
  <si>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</si>
  <si>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</si>
  <si>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</si>
  <si>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</si>
  <si>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</si>
  <si>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</si>
  <si>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</si>
  <si>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</si>
  <si>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</si>
  <si>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</si>
  <si>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</si>
  <si>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</si>
  <si>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</si>
  <si>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</si>
  <si>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</si>
  <si>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</si>
  <si>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</si>
  <si>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</si>
  <si>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</si>
  <si>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</si>
  <si>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</si>
  <si>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</si>
  <si>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</si>
  <si>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</si>
  <si>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</si>
  <si>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</si>
  <si>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</si>
  <si>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</si>
  <si>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</si>
  <si>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</si>
  <si>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</si>
  <si>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</si>
  <si>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</si>
  <si>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</si>
  <si>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</si>
  <si>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</si>
  <si>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</si>
  <si>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</si>
  <si>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</si>
  <si>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</si>
  <si>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</si>
  <si>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</si>
  <si>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</si>
  <si>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</si>
  <si>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</si>
  <si>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</si>
  <si>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</si>
  <si>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</si>
  <si>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</si>
  <si>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</si>
  <si>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</si>
  <si>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</si>
  <si>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</si>
  <si>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</si>
  <si>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</si>
  <si>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</si>
  <si>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</si>
  <si>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</si>
  <si>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</si>
  <si>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</si>
  <si>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</si>
  <si>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</si>
  <si>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</si>
  <si>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</si>
  <si>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</si>
  <si>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</si>
  <si>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</si>
  <si>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</si>
  <si>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</si>
  <si>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</si>
  <si>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</si>
  <si>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</si>
  <si>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</si>
  <si>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</si>
  <si>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</si>
  <si>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</si>
  <si>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</si>
  <si>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</si>
  <si>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</si>
  <si>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</si>
  <si>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</si>
  <si>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</si>
  <si>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</si>
  <si>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</si>
  <si>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</si>
  <si>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</si>
  <si>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</si>
  <si>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</si>
  <si>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</si>
  <si>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</si>
  <si>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</si>
  <si>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</si>
  <si>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</si>
  <si>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</si>
  <si>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</si>
  <si>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</si>
  <si>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</si>
  <si>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</si>
  <si>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</si>
  <si>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</si>
  <si>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</si>
  <si>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</si>
  <si>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</si>
  <si>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</si>
  <si>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</si>
  <si>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</si>
  <si>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</si>
  <si>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</si>
  <si>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</si>
  <si>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</si>
  <si>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</si>
  <si>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</si>
  <si>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</si>
  <si>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</si>
  <si>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</si>
  <si>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</si>
  <si>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</si>
  <si>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</si>
  <si>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</si>
  <si>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</si>
  <si>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</si>
  <si>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</si>
  <si>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</si>
  <si>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</si>
  <si>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</si>
  <si>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</si>
  <si>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</si>
  <si>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</si>
  <si>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</si>
  <si>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</si>
  <si>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</si>
  <si>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</si>
  <si>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</si>
  <si>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</si>
  <si>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</si>
  <si>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</si>
  <si>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</si>
  <si>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</si>
  <si>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</si>
  <si>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</si>
  <si>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</si>
  <si>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</si>
  <si>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</si>
  <si>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</si>
  <si>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</si>
  <si>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</si>
  <si>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</si>
  <si>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</si>
  <si>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</si>
  <si>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</si>
  <si>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</si>
  <si>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</si>
  <si>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</si>
  <si>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</si>
  <si>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</si>
  <si>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</si>
  <si>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</si>
  <si>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</si>
  <si>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</si>
  <si>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</si>
  <si>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</si>
  <si>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</si>
  <si>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</si>
  <si>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</si>
  <si>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</si>
  <si>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</si>
  <si>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</si>
  <si>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</si>
  <si>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</si>
  <si>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</si>
  <si>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</si>
  <si>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</si>
  <si>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</si>
  <si>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</si>
  <si>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</si>
  <si>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</si>
  <si>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</si>
  <si>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</si>
  <si>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</si>
  <si>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</si>
  <si>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</si>
  <si>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</si>
  <si>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</si>
  <si>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</si>
  <si>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</si>
  <si>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</si>
  <si>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</si>
  <si>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</si>
  <si>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</si>
  <si>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</si>
  <si>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</si>
  <si>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</si>
  <si>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</si>
  <si>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</si>
  <si>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</si>
  <si>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</si>
  <si>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</si>
  <si>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</si>
  <si>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</si>
  <si>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</si>
  <si>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</si>
  <si>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</si>
  <si>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</si>
  <si>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</si>
  <si>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</si>
  <si>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</si>
  <si>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</si>
  <si>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</si>
  <si>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</si>
  <si>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</si>
  <si>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</si>
  <si>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</si>
  <si>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</si>
  <si>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</si>
  <si>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</si>
  <si>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</si>
  <si>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</si>
  <si>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</si>
  <si>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</si>
  <si>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</si>
  <si>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</si>
  <si>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</si>
  <si>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</si>
  <si>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</si>
  <si>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</si>
  <si>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</si>
  <si>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</si>
  <si>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</si>
  <si>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</si>
  <si>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</si>
  <si>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</si>
  <si>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</si>
  <si>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</si>
  <si>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</si>
  <si>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</si>
  <si>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</si>
  <si>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</si>
  <si>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</si>
  <si>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</si>
  <si>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</si>
  <si>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</si>
  <si>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</si>
  <si>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</si>
  <si>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</si>
  <si>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</si>
  <si>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</si>
  <si>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</si>
  <si>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</si>
  <si>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</si>
  <si>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</si>
  <si>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</si>
  <si>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</si>
  <si>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</si>
  <si>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</si>
  <si>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</si>
  <si>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</si>
  <si>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</si>
  <si>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</si>
  <si>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</si>
  <si>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</si>
  <si>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</si>
  <si>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</si>
  <si>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</si>
  <si>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</si>
  <si>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</si>
  <si>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</si>
  <si>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</si>
  <si>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</si>
  <si>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</si>
  <si>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</si>
  <si>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</si>
  <si>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</si>
  <si>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</si>
  <si>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</si>
  <si>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</si>
  <si>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</si>
  <si>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</si>
  <si>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</si>
  <si>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</si>
  <si>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</si>
  <si>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</si>
  <si>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</si>
  <si>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</si>
  <si>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</si>
  <si>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</si>
  <si>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</si>
  <si>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</si>
  <si>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</si>
  <si>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</si>
  <si>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</si>
  <si>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</si>
  <si>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</si>
  <si>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</si>
  <si>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</si>
  <si>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</si>
  <si>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</si>
  <si>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</si>
  <si>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</si>
  <si>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</si>
  <si>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</si>
  <si>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</si>
  <si>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</si>
  <si>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</si>
  <si>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</si>
  <si>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</si>
  <si>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</si>
  <si>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</si>
  <si>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</si>
  <si>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</si>
  <si>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</si>
  <si>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</si>
  <si>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</si>
  <si>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</si>
  <si>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</si>
  <si>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</si>
  <si>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</si>
  <si>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</si>
  <si>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</si>
  <si>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</si>
  <si>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</si>
  <si>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</si>
  <si>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</si>
  <si>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</si>
  <si>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</si>
  <si>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</si>
  <si>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</si>
  <si>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</si>
  <si>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</si>
  <si>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</si>
  <si>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</si>
  <si>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</si>
  <si>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</si>
  <si>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</si>
  <si>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</si>
  <si>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</si>
  <si>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</si>
  <si>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</si>
  <si>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</si>
  <si>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</si>
  <si>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</si>
  <si>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</si>
  <si>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</si>
  <si>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</si>
  <si>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</si>
  <si>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</si>
  <si>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</si>
  <si>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</si>
  <si>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</si>
  <si>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</si>
  <si>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</si>
  <si>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</si>
  <si>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</si>
  <si>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</si>
  <si>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</si>
  <si>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</si>
  <si>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</si>
  <si>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</si>
  <si>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</si>
  <si>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</si>
  <si>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</si>
  <si>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</si>
  <si>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</si>
  <si>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</si>
  <si>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</si>
  <si>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</si>
  <si>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</si>
  <si>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</si>
  <si>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</si>
  <si>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</si>
  <si>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</si>
  <si>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</si>
  <si>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</si>
  <si>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</si>
  <si>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</si>
  <si>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</si>
  <si>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</si>
  <si>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</si>
  <si>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</si>
  <si>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</si>
  <si>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</si>
  <si>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</si>
  <si>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</si>
  <si>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</si>
  <si>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</si>
  <si>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</si>
  <si>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</si>
  <si>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</si>
  <si>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</si>
  <si>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</si>
  <si>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</si>
  <si>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</si>
  <si>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</si>
  <si>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</si>
  <si>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</si>
  <si>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</si>
  <si>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</si>
  <si>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</si>
  <si>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</si>
  <si>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</si>
  <si>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</si>
  <si>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</si>
  <si>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</si>
  <si>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</si>
  <si>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</si>
  <si>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</si>
  <si>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</si>
  <si>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</si>
  <si>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</si>
  <si>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</si>
  <si>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</si>
  <si>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</si>
  <si>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</si>
  <si>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</si>
  <si>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</si>
  <si>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</si>
  <si>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</si>
  <si>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</si>
  <si>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</si>
  <si>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</si>
  <si>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</si>
  <si>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</si>
  <si>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</si>
  <si>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</si>
  <si>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</si>
  <si>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</si>
  <si>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</si>
  <si>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</si>
  <si>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</si>
  <si>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</si>
  <si>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</si>
  <si>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</si>
  <si>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</si>
  <si>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</si>
  <si>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</si>
  <si>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</si>
  <si>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</si>
  <si>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</si>
  <si>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</si>
  <si>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</si>
  <si>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</si>
  <si>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</si>
  <si>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</si>
  <si>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</si>
  <si>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</si>
  <si>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</si>
  <si>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</si>
  <si>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</si>
  <si>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</si>
  <si>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</si>
  <si>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</si>
  <si>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</si>
  <si>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</si>
  <si>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</si>
  <si>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</si>
  <si>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</si>
  <si>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</si>
  <si>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</si>
  <si>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</si>
  <si>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</si>
  <si>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</si>
  <si>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</si>
  <si>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</si>
  <si>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</si>
  <si>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</si>
  <si>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</si>
  <si>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</si>
  <si>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</si>
  <si>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</si>
  <si>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</si>
  <si>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</si>
  <si>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</si>
  <si>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</si>
  <si>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</si>
  <si>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</si>
  <si>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</si>
  <si>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</si>
  <si>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</si>
  <si>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</si>
  <si>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</si>
  <si>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</si>
  <si>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</si>
  <si>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</si>
  <si>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</si>
  <si>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</si>
  <si>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</si>
  <si>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</si>
  <si>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</si>
  <si>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</si>
  <si>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</si>
  <si>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</si>
  <si>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</si>
  <si>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</si>
  <si>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</si>
  <si>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</si>
  <si>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</si>
  <si>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</si>
  <si>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</si>
  <si>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</si>
  <si>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</si>
  <si>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</si>
  <si>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</si>
  <si>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</si>
  <si>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</si>
  <si>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</si>
  <si>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</si>
  <si>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</si>
  <si>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</si>
  <si>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</si>
  <si>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</si>
  <si>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</si>
  <si>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</si>
  <si>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</si>
  <si>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</si>
  <si>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</si>
  <si>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</si>
  <si>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</si>
  <si>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</si>
  <si>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</si>
  <si>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</si>
  <si>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</si>
  <si>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</si>
  <si>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</si>
  <si>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</si>
  <si>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</si>
  <si>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</si>
  <si>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</si>
  <si>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</si>
  <si>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</si>
  <si>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</si>
  <si>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</si>
  <si>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</si>
  <si>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</si>
  <si>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</si>
  <si>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</si>
  <si>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</si>
  <si>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</si>
  <si>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</si>
  <si>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</si>
  <si>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</si>
  <si>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</si>
  <si>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</si>
  <si>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</si>
  <si>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</si>
  <si>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</si>
  <si>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</si>
  <si>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</si>
  <si>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</si>
  <si>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</si>
  <si>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</si>
  <si>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</si>
  <si>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</si>
  <si>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</si>
  <si>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</si>
  <si>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</si>
  <si>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</si>
  <si>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</si>
  <si>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</si>
  <si>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</si>
  <si>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</si>
  <si>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</si>
  <si>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</si>
  <si>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</si>
  <si>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</si>
  <si>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</si>
  <si>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</si>
  <si>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</si>
  <si>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</si>
  <si>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</si>
  <si>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</si>
  <si>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</si>
  <si>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</si>
  <si>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</si>
  <si>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</si>
  <si>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</si>
  <si>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</si>
  <si>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</si>
  <si>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</si>
  <si>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</si>
  <si>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</si>
  <si>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</si>
  <si>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</si>
  <si>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</si>
  <si>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</si>
  <si>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</si>
  <si>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</si>
  <si>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</si>
  <si>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</si>
  <si>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</si>
  <si>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</si>
  <si>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</si>
  <si>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</si>
  <si>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</si>
  <si>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</si>
  <si>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</si>
  <si>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</si>
  <si>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</si>
  <si>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</si>
  <si>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</si>
  <si>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</si>
  <si>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</si>
  <si>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</si>
  <si>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</si>
  <si>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</si>
  <si>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</si>
  <si>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</si>
  <si>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</si>
  <si>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</si>
  <si>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</si>
  <si>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</si>
  <si>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</si>
  <si>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</si>
  <si>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</si>
  <si>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</si>
  <si>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</si>
  <si>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</si>
  <si>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</si>
  <si>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</si>
  <si>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</si>
  <si>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</si>
  <si>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</si>
  <si>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</si>
  <si>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</si>
  <si>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</si>
  <si>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</si>
  <si>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</si>
  <si>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</si>
  <si>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</si>
  <si>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</si>
  <si>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</si>
  <si>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</si>
  <si>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</si>
  <si>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</si>
  <si>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</si>
  <si>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</si>
  <si>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</si>
  <si>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</si>
  <si>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</si>
  <si>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</si>
  <si>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</si>
  <si>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</si>
  <si>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</si>
  <si>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</si>
  <si>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</si>
  <si>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</si>
  <si>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</si>
  <si>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</si>
  <si>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</si>
  <si>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</si>
  <si>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</si>
  <si>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</si>
  <si>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</si>
  <si>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</si>
  <si>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</si>
  <si>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</si>
  <si>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</si>
  <si>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</si>
  <si>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</si>
  <si>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</si>
  <si>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</si>
  <si>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</si>
  <si>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</si>
  <si>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</si>
  <si>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</si>
  <si>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</si>
  <si>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</si>
  <si>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</si>
  <si>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</si>
  <si>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</si>
  <si>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</si>
  <si>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</si>
  <si>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</si>
  <si>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</si>
  <si>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</si>
  <si>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</si>
  <si>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</si>
  <si>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</si>
  <si>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</si>
  <si>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</si>
  <si>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</si>
  <si>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</si>
  <si>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</si>
  <si>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</si>
  <si>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</si>
  <si>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</si>
  <si>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</si>
  <si>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</si>
  <si>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</si>
  <si>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</si>
  <si>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</si>
  <si>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</si>
  <si>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</si>
  <si>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</si>
  <si>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</si>
  <si>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</si>
  <si>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</si>
  <si>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</si>
  <si>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</si>
  <si>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</si>
  <si>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</si>
  <si>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</si>
  <si>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</si>
  <si>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</si>
  <si>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</si>
  <si>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</si>
  <si>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</si>
  <si>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</si>
  <si>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</si>
  <si>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</si>
  <si>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</si>
  <si>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</si>
  <si>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</si>
  <si>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</si>
  <si>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</si>
  <si>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</si>
  <si>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</si>
  <si>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</si>
  <si>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</si>
  <si>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</si>
  <si>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</si>
  <si>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</si>
  <si>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</si>
  <si>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</si>
  <si>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</si>
  <si>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</si>
  <si>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</si>
  <si>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</si>
  <si>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</si>
  <si>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</si>
  <si>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</si>
  <si>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</si>
  <si>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</si>
  <si>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</si>
  <si>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</si>
  <si>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</si>
  <si>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</si>
  <si>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</si>
  <si>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</si>
  <si>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</si>
  <si>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</si>
  <si>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</si>
  <si>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</si>
  <si>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</si>
  <si>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</si>
  <si>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</si>
  <si>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</si>
  <si>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</si>
  <si>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</si>
  <si>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</si>
  <si>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</si>
  <si>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</si>
  <si>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</si>
  <si>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</si>
  <si>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</si>
  <si>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</si>
  <si>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</si>
  <si>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</si>
  <si>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</si>
  <si>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</si>
  <si>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</si>
  <si>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</si>
  <si>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</si>
  <si>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</si>
  <si>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</si>
  <si>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</si>
  <si>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</si>
  <si>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</si>
  <si>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</si>
  <si>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</si>
  <si>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</si>
  <si>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</si>
  <si>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</si>
  <si>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</si>
  <si>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</si>
  <si>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</si>
  <si>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</si>
  <si>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</si>
  <si>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</si>
  <si>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</si>
  <si>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</si>
  <si>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</si>
  <si>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</si>
  <si>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</si>
  <si>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</si>
  <si>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</si>
  <si>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</si>
  <si>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</si>
  <si>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</si>
  <si>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</si>
  <si>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</si>
  <si>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</si>
  <si>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</si>
  <si>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</si>
  <si>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</si>
  <si>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</si>
  <si>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</si>
  <si>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</si>
  <si>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</si>
  <si>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</si>
  <si>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</si>
  <si>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</si>
  <si>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</si>
  <si>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</si>
  <si>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</si>
  <si>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</si>
  <si>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</si>
  <si>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</si>
  <si>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</si>
  <si>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</si>
  <si>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</si>
  <si>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</si>
  <si>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</si>
  <si>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</si>
  <si>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</si>
  <si>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</si>
  <si>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</si>
  <si>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</si>
  <si>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</si>
  <si>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</si>
  <si>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</si>
  <si>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</si>
  <si>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</si>
  <si>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</si>
  <si>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</si>
  <si>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</si>
  <si>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</si>
  <si>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</si>
  <si>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</si>
  <si>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</si>
  <si>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</si>
  <si>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</si>
  <si>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</si>
  <si>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</si>
  <si>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</si>
  <si>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</si>
  <si>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</si>
  <si>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</si>
  <si>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</si>
  <si>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</si>
  <si>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</si>
  <si>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</si>
  <si>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</si>
  <si>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</si>
  <si>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</si>
  <si>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</si>
  <si>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</si>
  <si>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</si>
  <si>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</si>
  <si>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</si>
  <si>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</si>
  <si>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</si>
  <si>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</si>
  <si>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</si>
  <si>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</si>
  <si>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</si>
  <si>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</si>
  <si>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</si>
  <si>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</si>
  <si>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</si>
  <si>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</si>
  <si>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</si>
  <si>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</si>
  <si>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</si>
  <si>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</si>
  <si>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</si>
  <si>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</si>
  <si>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</si>
  <si>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</si>
  <si>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</si>
  <si>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</si>
  <si>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</si>
  <si>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</si>
  <si>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</si>
  <si>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</si>
  <si>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</si>
  <si>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</si>
  <si>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</si>
  <si>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</si>
  <si>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</si>
  <si>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</si>
  <si>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</si>
  <si>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</si>
  <si>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</si>
  <si>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</si>
  <si>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</si>
  <si>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</si>
  <si>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</si>
  <si>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</si>
  <si>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</si>
  <si>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</si>
  <si>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</si>
  <si>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</si>
  <si>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</si>
  <si>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</si>
  <si>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</si>
  <si>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</si>
  <si>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</si>
  <si>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</si>
  <si>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</si>
  <si>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</si>
  <si>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</si>
  <si>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</si>
  <si>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</si>
  <si>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</si>
  <si>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</si>
  <si>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</si>
  <si>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</si>
  <si>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</si>
  <si>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</si>
  <si>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</si>
  <si>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</si>
  <si>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</si>
  <si>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</si>
  <si>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</si>
  <si>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</si>
  <si>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</si>
  <si>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</si>
  <si>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</si>
  <si>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</si>
  <si>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</si>
  <si>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</si>
  <si>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</si>
  <si>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</si>
  <si>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</si>
  <si>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</si>
  <si>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</si>
  <si>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</si>
  <si>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</si>
  <si>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</si>
  <si>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</si>
  <si>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</si>
  <si>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</si>
  <si>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</si>
  <si>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</si>
  <si>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</si>
  <si>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</si>
  <si>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</si>
  <si>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</si>
  <si>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</si>
  <si>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</si>
  <si>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</si>
  <si>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</si>
  <si>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</si>
  <si>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</si>
  <si>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</si>
  <si>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</si>
  <si>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</si>
  <si>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</si>
  <si>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</si>
  <si>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</si>
  <si>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</si>
  <si>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</si>
  <si>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</si>
  <si>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</si>
  <si>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</si>
  <si>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</si>
  <si>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</si>
  <si>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</si>
  <si>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</si>
  <si>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</si>
  <si>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</si>
  <si>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</si>
  <si>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</si>
  <si>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</si>
  <si>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</si>
  <si>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</si>
  <si>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</si>
  <si>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</si>
  <si>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</si>
  <si>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</si>
  <si>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</si>
  <si>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</si>
  <si>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</si>
  <si>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</si>
  <si>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</si>
  <si>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</si>
  <si>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</si>
  <si>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</si>
  <si>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</si>
  <si>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</si>
  <si>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</si>
  <si>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</si>
  <si>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</si>
  <si>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</si>
  <si>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</si>
  <si>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</si>
  <si>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</si>
  <si>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</si>
  <si>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</si>
  <si>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</si>
  <si>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</si>
  <si>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</si>
  <si>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</si>
  <si>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</si>
  <si>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</si>
  <si>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</si>
  <si>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</si>
  <si>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</si>
  <si>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</si>
  <si>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</si>
  <si>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</si>
  <si>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</si>
  <si>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</si>
  <si>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</si>
  <si>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</si>
  <si>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</si>
  <si>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</si>
  <si>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</si>
  <si>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</si>
  <si>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</si>
  <si>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</si>
  <si>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</si>
  <si>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</si>
  <si>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</si>
  <si>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</si>
  <si>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</si>
  <si>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</si>
  <si>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</si>
  <si>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</si>
  <si>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</si>
  <si>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</si>
  <si>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</si>
  <si>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</si>
  <si>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</si>
  <si>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</si>
  <si>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</si>
  <si>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</si>
  <si>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</si>
  <si>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</si>
  <si>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</si>
  <si>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</si>
  <si>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</si>
  <si>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</si>
  <si>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</si>
  <si>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</si>
  <si>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</si>
  <si>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</si>
  <si>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</si>
  <si>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</si>
  <si>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</si>
  <si>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</si>
  <si>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</si>
  <si>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</si>
  <si>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</si>
  <si>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</si>
  <si>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</si>
  <si>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</si>
  <si>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</si>
  <si>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</si>
  <si>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</si>
  <si>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</si>
  <si>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</si>
  <si>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</si>
  <si>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</si>
  <si>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</si>
  <si>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</si>
  <si>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</si>
  <si>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</si>
  <si>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</si>
  <si>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</si>
  <si>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</si>
  <si>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</si>
  <si>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</si>
  <si>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</si>
  <si>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</si>
  <si>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</si>
  <si>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</si>
  <si>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</si>
  <si>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</si>
  <si>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</si>
  <si>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</si>
  <si>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</si>
  <si>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</si>
  <si>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</si>
  <si>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</si>
  <si>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</si>
  <si>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</si>
  <si>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</si>
  <si>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</si>
  <si>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</si>
  <si>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</si>
  <si>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</si>
  <si>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</si>
  <si>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</si>
  <si>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</si>
  <si>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</si>
  <si>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</si>
  <si>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</si>
  <si>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</si>
  <si>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</si>
  <si>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</si>
  <si>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</si>
  <si>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</si>
  <si>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</si>
  <si>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</si>
  <si>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</si>
  <si>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</si>
  <si>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</si>
  <si>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</si>
  <si>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</si>
  <si>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</si>
  <si>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</si>
  <si>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</si>
  <si>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</si>
  <si>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</si>
  <si>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</si>
  <si>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</si>
  <si>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</si>
  <si>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</si>
  <si>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</si>
  <si>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</si>
  <si>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</si>
  <si>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</si>
  <si>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</si>
  <si>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</si>
  <si>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</si>
  <si>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</si>
  <si>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</si>
  <si>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</si>
  <si>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</si>
  <si>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</si>
  <si>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</si>
  <si>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</si>
  <si>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</si>
  <si>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</si>
  <si>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</si>
  <si>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</si>
  <si>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</si>
  <si>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</si>
  <si>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</si>
  <si>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</si>
  <si>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</si>
  <si>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</si>
  <si>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</si>
  <si>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</si>
  <si>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</si>
  <si>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</si>
  <si>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</si>
  <si>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</si>
  <si>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</si>
  <si>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</si>
  <si>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</si>
  <si>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</si>
  <si>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</si>
  <si>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</si>
  <si>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</si>
  <si>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</si>
  <si>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</si>
  <si>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</si>
  <si>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</si>
  <si>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</si>
  <si>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</si>
  <si>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</si>
  <si>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</si>
  <si>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</si>
  <si>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</si>
  <si>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</si>
  <si>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</si>
  <si>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</si>
  <si>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</si>
  <si>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</si>
  <si>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</si>
  <si>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</si>
  <si>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</si>
  <si>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</si>
  <si>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</si>
  <si>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</si>
  <si>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</si>
  <si>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</si>
  <si>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</si>
  <si>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</si>
  <si>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</si>
  <si>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</si>
  <si>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</si>
  <si>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</si>
  <si>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</si>
  <si>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</si>
  <si>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</si>
  <si>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</si>
  <si>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</si>
  <si>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</si>
  <si>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</si>
  <si>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</si>
  <si>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</si>
  <si>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</si>
  <si>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</si>
  <si>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</si>
  <si>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</si>
  <si>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</si>
  <si>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</si>
  <si>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</si>
  <si>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</si>
  <si>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</si>
  <si>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</si>
  <si>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</si>
  <si>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</si>
  <si>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</si>
  <si>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</si>
  <si>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</si>
  <si>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</si>
  <si>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</si>
  <si>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</si>
  <si>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</si>
  <si>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</si>
  <si>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</si>
  <si>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</si>
  <si>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</si>
  <si>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</si>
  <si>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</si>
  <si>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</si>
  <si>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</si>
  <si>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</si>
  <si>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</si>
  <si>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</si>
  <si>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</si>
  <si>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</si>
  <si>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</si>
  <si>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</si>
  <si>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</si>
  <si>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</si>
  <si>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</si>
  <si>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</si>
  <si>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</si>
  <si>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</si>
  <si>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</si>
  <si>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</si>
  <si>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</si>
  <si>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</si>
  <si>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</si>
  <si>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</si>
  <si>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</si>
  <si>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</si>
  <si>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</si>
  <si>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</si>
  <si>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</si>
  <si>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</si>
  <si>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</si>
  <si>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</si>
  <si>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</si>
  <si>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</si>
  <si>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</si>
  <si>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</si>
  <si>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</si>
  <si>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</si>
  <si>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</si>
  <si>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</si>
  <si>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</si>
  <si>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</si>
  <si>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</si>
  <si>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</si>
  <si>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</si>
  <si>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</si>
  <si>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</si>
  <si>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</si>
  <si>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</si>
  <si>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</si>
  <si>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</si>
  <si>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</si>
  <si>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</si>
  <si>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</si>
  <si>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</si>
  <si>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</si>
  <si>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</si>
  <si>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</si>
  <si>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</si>
  <si>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</si>
  <si>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</si>
  <si>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</si>
  <si>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</si>
  <si>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</si>
  <si>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</si>
  <si>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</si>
  <si>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</si>
  <si>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</si>
  <si>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</si>
  <si>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</si>
  <si>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</si>
  <si>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</si>
  <si>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</si>
  <si>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</si>
  <si>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</si>
  <si>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</si>
  <si>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</si>
  <si>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</si>
  <si>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</si>
  <si>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</si>
  <si>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</si>
  <si>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</si>
  <si>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</si>
  <si>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</si>
  <si>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</si>
  <si>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</si>
  <si>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</si>
  <si>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</si>
  <si>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</si>
  <si>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</si>
  <si>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</si>
  <si>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</si>
  <si>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</si>
  <si>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</si>
  <si>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</si>
  <si>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</si>
  <si>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</si>
  <si>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</si>
  <si>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</si>
  <si>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</si>
  <si>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</si>
  <si>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</si>
  <si>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</si>
  <si>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</si>
  <si>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</si>
  <si>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</si>
  <si>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</si>
  <si>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</si>
  <si>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</si>
  <si>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</si>
  <si>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</si>
  <si>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</si>
  <si>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</si>
  <si>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</si>
  <si>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</si>
  <si>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</si>
  <si>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</si>
  <si>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</si>
  <si>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</si>
  <si>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</si>
  <si>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</si>
  <si>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</si>
  <si>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</si>
  <si>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</si>
  <si>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</si>
  <si>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</si>
  <si>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</si>
  <si>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</si>
  <si>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</si>
  <si>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</si>
  <si>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</si>
  <si>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</si>
  <si>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</si>
  <si>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</si>
  <si>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</si>
  <si>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</si>
  <si>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</si>
  <si>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</si>
  <si>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</si>
  <si>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</si>
  <si>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</si>
  <si>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</si>
  <si>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</si>
  <si>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</si>
  <si>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</si>
  <si>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</si>
  <si>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</si>
  <si>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</si>
  <si>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</si>
  <si>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</si>
  <si>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</si>
  <si>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</si>
  <si>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</si>
  <si>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</si>
  <si>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</si>
  <si>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</si>
  <si>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</si>
  <si>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</si>
  <si>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</si>
  <si>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</si>
  <si>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</si>
  <si>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</si>
  <si>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</si>
  <si>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</si>
  <si>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</si>
  <si>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</si>
  <si>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</si>
  <si>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</si>
  <si>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</si>
  <si>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</si>
  <si>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</si>
  <si>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</si>
  <si>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</si>
  <si>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</si>
  <si>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</si>
  <si>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</si>
  <si>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</si>
  <si>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</si>
  <si>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</si>
  <si>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</si>
  <si>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</si>
  <si>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</si>
  <si>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</si>
  <si>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</si>
  <si>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</si>
  <si>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</si>
  <si>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</si>
  <si>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</si>
  <si>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</si>
  <si>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</si>
  <si>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</si>
  <si>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</si>
  <si>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</si>
  <si>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</si>
  <si>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</si>
  <si>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</si>
  <si>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</si>
  <si>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</si>
  <si>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</si>
  <si>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</si>
  <si>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</si>
  <si>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</si>
  <si>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</si>
  <si>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</si>
  <si>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</si>
  <si>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</si>
  <si>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</si>
  <si>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</si>
  <si>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</si>
  <si>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</si>
  <si>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</si>
  <si>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</si>
  <si>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</si>
  <si>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</si>
  <si>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</si>
  <si>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</si>
  <si>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</si>
  <si>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</si>
  <si>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</si>
  <si>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</si>
  <si>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</si>
  <si>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</si>
  <si>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</si>
  <si>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</si>
  <si>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</si>
  <si>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</si>
  <si>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</si>
  <si>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</si>
  <si>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</si>
  <si>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</si>
  <si>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</si>
  <si>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</si>
  <si>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</si>
  <si>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</si>
  <si>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</si>
  <si>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</si>
  <si>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</si>
  <si>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</si>
  <si>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</si>
  <si>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</si>
  <si>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</si>
  <si>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</si>
  <si>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</si>
  <si>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</si>
  <si>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</si>
  <si>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</si>
  <si>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</si>
  <si>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</si>
  <si>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</si>
  <si>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</si>
  <si>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</si>
  <si>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</si>
  <si>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</si>
  <si>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</si>
  <si>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</si>
  <si>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</si>
  <si>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</si>
  <si>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</si>
  <si>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</si>
  <si>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</si>
  <si>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</si>
  <si>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</si>
  <si>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</si>
  <si>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</si>
  <si>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</si>
  <si>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</si>
  <si>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</si>
  <si>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</si>
  <si>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</si>
  <si>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</si>
  <si>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</si>
  <si>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</si>
  <si>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</si>
  <si>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</si>
  <si>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</si>
  <si>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</si>
  <si>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</si>
  <si>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</si>
  <si>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</si>
  <si>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</si>
  <si>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</si>
  <si>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</si>
  <si>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</si>
  <si>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</si>
  <si>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</si>
  <si>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</si>
  <si>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</si>
  <si>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</si>
  <si>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</si>
  <si>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</si>
  <si>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</si>
  <si>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</si>
  <si>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</si>
  <si>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</si>
  <si>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</si>
  <si>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</si>
  <si>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</si>
  <si>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</si>
  <si>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</si>
  <si>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</si>
  <si>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</si>
  <si>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</si>
  <si>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</si>
  <si>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</si>
  <si>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</si>
  <si>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</si>
  <si>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</si>
  <si>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</si>
  <si>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</si>
  <si>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</si>
  <si>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</si>
  <si>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</si>
  <si>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</si>
  <si>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</si>
  <si>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</si>
  <si>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</si>
  <si>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</si>
  <si>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</si>
  <si>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</si>
  <si>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</si>
  <si>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</si>
  <si>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</si>
  <si>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</si>
  <si>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</si>
  <si>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</si>
  <si>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</si>
  <si>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</si>
  <si>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</si>
  <si>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</si>
  <si>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</si>
  <si>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</si>
  <si>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</si>
  <si>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</si>
  <si>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</si>
  <si>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</si>
  <si>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</si>
  <si>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</si>
  <si>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</si>
  <si>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</si>
  <si>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</si>
  <si>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</si>
  <si>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</si>
  <si>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</si>
  <si>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</si>
  <si>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</si>
  <si>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</si>
  <si>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</si>
  <si>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</si>
  <si>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</si>
  <si>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</si>
  <si>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</si>
  <si>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</si>
  <si>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</si>
  <si>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</si>
  <si>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</si>
  <si>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</si>
  <si>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</si>
  <si>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</si>
  <si>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</si>
  <si>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</si>
  <si>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</si>
  <si>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</si>
  <si>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</si>
  <si>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</si>
  <si>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</si>
  <si>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</si>
  <si>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</si>
  <si>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</si>
  <si>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</si>
  <si>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</si>
  <si>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</si>
  <si>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</si>
  <si>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</si>
  <si>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</si>
  <si>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</si>
  <si>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</si>
  <si>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</si>
  <si>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</si>
  <si>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</si>
  <si>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</si>
  <si>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</si>
  <si>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</si>
  <si>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</si>
  <si>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</si>
  <si>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</si>
  <si>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</si>
  <si>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</si>
  <si>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</si>
  <si>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</si>
  <si>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</si>
  <si>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</si>
  <si>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</si>
  <si>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</si>
  <si>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</si>
  <si>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</si>
  <si>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</si>
  <si>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</si>
  <si>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</si>
  <si>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</si>
  <si>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</si>
  <si>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</si>
  <si>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</si>
  <si>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</si>
  <si>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</si>
  <si>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</si>
  <si>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</si>
  <si>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</si>
  <si>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</si>
  <si>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</si>
  <si>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</si>
  <si>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</si>
  <si>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</si>
  <si>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</si>
  <si>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</si>
  <si>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</si>
  <si>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</si>
  <si>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</si>
  <si>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</si>
  <si>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</si>
  <si>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</si>
  <si>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</si>
  <si>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</si>
  <si>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</si>
  <si>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</si>
  <si>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</si>
  <si>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</si>
  <si>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</si>
  <si>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</si>
  <si>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</si>
  <si>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</si>
  <si>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</si>
  <si>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</si>
  <si>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</si>
  <si>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</si>
  <si>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</si>
  <si>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</si>
  <si>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</si>
  <si>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</si>
  <si>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</si>
  <si>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</si>
  <si>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</si>
  <si>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</si>
  <si>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</si>
  <si>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</si>
  <si>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</si>
  <si>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</si>
  <si>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</si>
  <si>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</si>
  <si>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</si>
  <si>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</si>
  <si>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</si>
  <si>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</si>
  <si>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</si>
  <si>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</si>
  <si>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</si>
  <si>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</si>
  <si>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</si>
  <si>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</si>
  <si>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</si>
  <si>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</si>
  <si>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</si>
  <si>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</si>
  <si>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</si>
  <si>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</si>
  <si>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</si>
  <si>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</si>
  <si>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</si>
  <si>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</si>
  <si>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</si>
  <si>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</si>
  <si>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</si>
  <si>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</si>
  <si>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</si>
  <si>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</si>
  <si>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</si>
  <si>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</si>
  <si>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</si>
  <si>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</si>
  <si>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</si>
  <si>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</si>
  <si>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</si>
  <si>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</si>
  <si>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</si>
  <si>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</si>
  <si>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</si>
  <si>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</si>
  <si>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</si>
  <si>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</si>
  <si>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</si>
  <si>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</si>
  <si>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</si>
  <si>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</si>
  <si>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</si>
  <si>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</si>
  <si>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</si>
  <si>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</si>
  <si>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</si>
  <si>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</si>
  <si>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</si>
  <si>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</si>
  <si>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</si>
  <si>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</si>
  <si>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</si>
  <si>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</si>
  <si>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</si>
  <si>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</si>
  <si>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</si>
  <si>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</si>
  <si>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</si>
  <si>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</si>
  <si>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</si>
  <si>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</si>
  <si>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</si>
  <si>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</si>
  <si>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</si>
  <si>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</si>
  <si>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</si>
  <si>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</si>
  <si>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</si>
  <si>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</si>
  <si>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</si>
  <si>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</si>
  <si>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</si>
  <si>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</si>
  <si>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</si>
  <si>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</si>
  <si>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</si>
  <si>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</si>
  <si>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</si>
  <si>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</si>
  <si>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</si>
  <si>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</si>
  <si>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</si>
  <si>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</si>
  <si>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</si>
  <si>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</si>
  <si>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</si>
  <si>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</si>
  <si>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</si>
  <si>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</si>
  <si>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</si>
  <si>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</si>
  <si>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</si>
  <si>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</si>
  <si>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</si>
  <si>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</si>
  <si>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</si>
  <si>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</si>
  <si>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</si>
  <si>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</si>
  <si>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</si>
  <si>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</si>
  <si>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</si>
  <si>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</si>
  <si>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</si>
  <si>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</si>
  <si>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</si>
  <si>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</si>
  <si>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</si>
  <si>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</si>
  <si>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</si>
  <si>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</si>
  <si>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</si>
  <si>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</si>
  <si>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</si>
  <si>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</si>
  <si>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</si>
  <si>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</si>
  <si>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</si>
  <si>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</si>
  <si>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</si>
  <si>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</si>
  <si>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</si>
  <si>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</si>
  <si>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</si>
  <si>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</si>
  <si>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</si>
  <si>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</si>
  <si>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</si>
  <si>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</si>
  <si>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</si>
  <si>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</si>
  <si>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</si>
  <si>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</si>
  <si>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</si>
  <si>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</si>
  <si>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</si>
  <si>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</si>
  <si>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</si>
  <si>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</si>
  <si>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</si>
  <si>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</si>
  <si>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</si>
  <si>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</si>
  <si>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</si>
  <si>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</si>
  <si>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</si>
  <si>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</si>
  <si>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</si>
  <si>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</si>
  <si>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</si>
  <si>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</si>
  <si>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</si>
  <si>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</si>
  <si>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</si>
  <si>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</si>
  <si>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</si>
  <si>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</si>
  <si>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</si>
  <si>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</si>
  <si>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</si>
  <si>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</si>
  <si>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</si>
  <si>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</si>
  <si>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</si>
  <si>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</si>
  <si>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</si>
  <si>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</si>
  <si>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</si>
  <si>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</si>
  <si>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</si>
  <si>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</si>
  <si>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</si>
  <si>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</si>
  <si>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</si>
  <si>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</si>
  <si>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</si>
  <si>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</si>
  <si>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</si>
  <si>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</si>
  <si>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</si>
  <si>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</si>
  <si>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</si>
  <si>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</si>
  <si>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</si>
  <si>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</si>
  <si>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</si>
  <si>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</si>
  <si>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</si>
  <si>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</si>
  <si>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</si>
  <si>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</si>
  <si>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</si>
  <si>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</si>
  <si>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</si>
  <si>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</si>
  <si>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</si>
  <si>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</si>
  <si>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</si>
  <si>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</si>
  <si>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</si>
  <si>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</si>
  <si>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</si>
  <si>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</si>
  <si>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</si>
  <si>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</si>
  <si>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</si>
  <si>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</si>
  <si>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</si>
  <si>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</si>
  <si>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</si>
  <si>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</si>
  <si>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</si>
  <si>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</si>
  <si>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</si>
  <si>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</si>
  <si>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</si>
  <si>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</si>
  <si>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</si>
  <si>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</si>
  <si>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</si>
  <si>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</si>
  <si>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</si>
  <si>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</si>
  <si>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</si>
  <si>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</si>
  <si>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</si>
  <si>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</si>
  <si>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</si>
  <si>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</si>
  <si>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</si>
  <si>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</si>
  <si>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</si>
  <si>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</si>
  <si>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</si>
  <si>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</si>
  <si>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</si>
  <si>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</si>
  <si>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</si>
  <si>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</si>
  <si>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</si>
  <si>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</si>
  <si>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</si>
  <si>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</si>
  <si>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</si>
  <si>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</si>
  <si>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</si>
  <si>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</si>
  <si>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</si>
  <si>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</si>
  <si>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</si>
  <si>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</si>
  <si>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</si>
  <si>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</si>
  <si>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</si>
  <si>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</si>
  <si>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</si>
  <si>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</si>
  <si>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</si>
  <si>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</si>
  <si>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</si>
  <si>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</si>
  <si>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</si>
  <si>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</si>
  <si>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</si>
  <si>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</si>
  <si>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</si>
  <si>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</si>
  <si>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</si>
  <si>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</si>
  <si>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</si>
  <si>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</si>
  <si>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</si>
  <si>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</si>
  <si>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</si>
  <si>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</si>
  <si>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</si>
  <si>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</si>
  <si>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</si>
  <si>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</si>
  <si>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</si>
  <si>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</si>
  <si>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</si>
  <si>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</si>
  <si>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</si>
  <si>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</si>
  <si>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</si>
  <si>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</si>
  <si>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</si>
  <si>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</si>
  <si>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</si>
  <si>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</si>
  <si>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</si>
  <si>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</si>
  <si>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</si>
  <si>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</si>
  <si>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</si>
  <si>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</si>
  <si>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</si>
  <si>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</si>
  <si>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</si>
  <si>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</si>
  <si>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</si>
  <si>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</si>
  <si>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</si>
  <si>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</si>
  <si>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</si>
  <si>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</si>
  <si>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</si>
  <si>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</si>
  <si>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</si>
  <si>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</si>
  <si>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</si>
  <si>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</si>
  <si>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</si>
  <si>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</si>
  <si>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</si>
  <si>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</si>
  <si>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</si>
  <si>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</si>
  <si>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</si>
  <si>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</si>
  <si>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</si>
  <si>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</si>
  <si>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</si>
  <si>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</si>
  <si>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</si>
  <si>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</si>
  <si>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</si>
  <si>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</si>
  <si>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</si>
  <si>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</si>
  <si>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</si>
  <si>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</si>
  <si>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</si>
  <si>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</si>
  <si>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</si>
  <si>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</si>
  <si>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</si>
  <si>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</si>
  <si>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</si>
  <si>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</si>
  <si>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</si>
  <si>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</si>
  <si>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</si>
  <si>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</si>
  <si>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</si>
  <si>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</si>
  <si>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</si>
  <si>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</si>
  <si>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</si>
  <si>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</si>
  <si>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</si>
  <si>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</si>
  <si>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</si>
  <si>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</si>
  <si>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</si>
  <si>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</si>
  <si>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</si>
  <si>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</si>
  <si>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</si>
  <si>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</si>
  <si>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</si>
  <si>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</si>
  <si>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</si>
  <si>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</si>
  <si>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</si>
  <si>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</si>
  <si>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</si>
  <si>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</si>
  <si>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</si>
  <si>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</si>
  <si>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</si>
  <si>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</si>
  <si>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</si>
  <si>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</si>
  <si>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</si>
  <si>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</si>
  <si>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</si>
  <si>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</si>
  <si>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</si>
  <si>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</si>
  <si>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</si>
  <si>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</si>
  <si>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</si>
  <si>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</si>
  <si>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</si>
  <si>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</si>
  <si>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</si>
  <si>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</si>
  <si>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</si>
  <si>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</si>
  <si>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</si>
  <si>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</si>
  <si>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</si>
  <si>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</si>
  <si>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</si>
  <si>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</si>
  <si>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</si>
  <si>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</si>
  <si>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</si>
  <si>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</si>
  <si>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</si>
  <si>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</si>
  <si>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</si>
  <si>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</si>
  <si>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</si>
  <si>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</si>
  <si>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</si>
  <si>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</si>
  <si>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</si>
  <si>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</si>
  <si>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</si>
  <si>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</si>
  <si>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</si>
  <si>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</si>
  <si>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</si>
  <si>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</si>
  <si>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</si>
  <si>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</si>
  <si>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</si>
  <si>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</si>
  <si>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</si>
  <si>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</si>
  <si>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</si>
  <si>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</si>
  <si>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</si>
  <si>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</si>
  <si>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</si>
  <si>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</si>
  <si>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</si>
  <si>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</si>
  <si>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</si>
  <si>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</si>
  <si>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</si>
  <si>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</si>
  <si>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</si>
  <si>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</si>
  <si>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</si>
  <si>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</si>
  <si>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</si>
  <si>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</si>
  <si>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</si>
  <si>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</si>
  <si>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</si>
  <si>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</si>
  <si>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</si>
  <si>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</si>
  <si>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</si>
  <si>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</si>
  <si>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</si>
  <si>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</si>
  <si>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</si>
  <si>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</si>
  <si>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</si>
  <si>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</si>
  <si>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</si>
  <si>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</si>
  <si>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</si>
  <si>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</si>
  <si>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</si>
  <si>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</si>
  <si>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</si>
  <si>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</si>
  <si>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</si>
  <si>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</si>
  <si>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</si>
  <si>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</si>
  <si>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</si>
  <si>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</si>
  <si>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</si>
  <si>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</si>
  <si>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</si>
  <si>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</si>
  <si>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</si>
  <si>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</si>
  <si>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</si>
  <si>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</si>
  <si>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</si>
  <si>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</si>
  <si>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</si>
  <si>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</si>
  <si>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</si>
  <si>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</si>
  <si>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</si>
  <si>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</si>
  <si>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</si>
  <si>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</si>
  <si>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</si>
  <si>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</si>
  <si>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</si>
  <si>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</si>
  <si>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</si>
  <si>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</si>
  <si>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</si>
  <si>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</si>
  <si>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</si>
  <si>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</si>
  <si>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</si>
  <si>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</si>
  <si>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</si>
  <si>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</si>
  <si>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</si>
  <si>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</si>
  <si>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</si>
  <si>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</si>
  <si>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</si>
  <si>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</si>
  <si>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</si>
  <si>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</si>
  <si>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</si>
  <si>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</si>
  <si>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</si>
  <si>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</si>
  <si>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</si>
  <si>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</si>
  <si>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</si>
  <si>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</si>
  <si>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</si>
  <si>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</si>
  <si>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</si>
  <si>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</si>
  <si>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</si>
  <si>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</si>
  <si>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</si>
  <si>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</si>
  <si>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</si>
  <si>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</si>
  <si>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</si>
  <si>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</si>
  <si>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</si>
  <si>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</si>
  <si>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</si>
  <si>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</si>
  <si>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</si>
  <si>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</si>
  <si>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</si>
  <si>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</si>
  <si>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</si>
  <si>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</si>
  <si>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</si>
  <si>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</si>
  <si>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</si>
  <si>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</si>
  <si>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</si>
  <si>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</si>
  <si>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</si>
  <si>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</si>
  <si>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</si>
  <si>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</si>
  <si>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</si>
  <si>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</si>
  <si>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</si>
  <si>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</si>
  <si>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</si>
  <si>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</si>
  <si>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</si>
  <si>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</si>
  <si>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</si>
  <si>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</si>
  <si>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</si>
  <si>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</si>
  <si>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</si>
  <si>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</si>
  <si>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</si>
  <si>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</si>
  <si>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</si>
  <si>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</si>
  <si>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</si>
  <si>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</si>
  <si>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</si>
  <si>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</si>
  <si>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</si>
  <si>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</si>
  <si>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</si>
  <si>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</si>
  <si>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</si>
  <si>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</si>
  <si>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</si>
  <si>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</si>
  <si>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</si>
  <si>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</si>
  <si>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</si>
  <si>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</si>
  <si>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</si>
  <si>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</si>
  <si>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</si>
  <si>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</si>
  <si>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</si>
  <si>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</si>
  <si>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</si>
  <si>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</si>
  <si>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</si>
  <si>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</si>
  <si>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</si>
  <si>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</si>
  <si>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</si>
  <si>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</si>
  <si>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</si>
  <si>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</si>
  <si>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</si>
  <si>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</si>
  <si>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</si>
  <si>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</si>
  <si>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</si>
  <si>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</si>
  <si>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</si>
  <si>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</si>
  <si>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</si>
  <si>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</si>
  <si>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</si>
  <si>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</si>
  <si>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</si>
  <si>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</si>
  <si>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</si>
  <si>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</si>
  <si>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</si>
  <si>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</si>
  <si>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</si>
  <si>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</si>
  <si>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</si>
  <si>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</si>
  <si>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</si>
  <si>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</si>
  <si>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</si>
  <si>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</si>
  <si>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</si>
  <si>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</si>
  <si>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</si>
  <si>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</si>
  <si>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</si>
  <si>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</si>
  <si>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</si>
  <si>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</si>
  <si>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</si>
  <si>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</si>
  <si>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</si>
  <si>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</si>
  <si>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</si>
  <si>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</si>
  <si>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</si>
  <si>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</si>
  <si>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</si>
  <si>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</si>
  <si>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</si>
  <si>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</si>
  <si>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</si>
  <si>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</si>
  <si>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</si>
  <si>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</si>
  <si>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</si>
  <si>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</si>
  <si>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</si>
  <si>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</si>
  <si>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</si>
  <si>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</si>
  <si>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</si>
  <si>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</si>
  <si>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</si>
  <si>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</si>
  <si>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</si>
  <si>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</si>
  <si>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</si>
  <si>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</si>
  <si>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</si>
  <si>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</si>
  <si>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</si>
  <si>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</si>
  <si>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</si>
  <si>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</si>
  <si>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</si>
  <si>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</si>
  <si>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</si>
  <si>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</si>
  <si>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</si>
  <si>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</si>
  <si>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</si>
  <si>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</si>
  <si>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</si>
  <si>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</si>
  <si>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</si>
  <si>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</si>
  <si>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</si>
  <si>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</si>
  <si>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</si>
  <si>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</si>
  <si>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</si>
  <si>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</si>
  <si>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</si>
  <si>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</si>
  <si>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</si>
  <si>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</si>
  <si>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</si>
  <si>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</si>
  <si>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</si>
  <si>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</si>
  <si>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</si>
  <si>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</si>
  <si>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</si>
  <si>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</si>
  <si>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</si>
  <si>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</si>
  <si>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</si>
  <si>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</si>
  <si>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</si>
  <si>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</si>
  <si>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</si>
  <si>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</si>
  <si>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</si>
  <si>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</si>
  <si>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</si>
  <si>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</si>
  <si>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</si>
  <si>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</si>
  <si>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</si>
  <si>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</si>
  <si>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</si>
  <si>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</si>
  <si>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</si>
  <si>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</si>
  <si>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</si>
  <si>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</si>
  <si>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</si>
  <si>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</si>
  <si>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</si>
  <si>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</si>
  <si>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</si>
  <si>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</si>
  <si>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</si>
  <si>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</si>
  <si>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</si>
  <si>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</si>
  <si>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</si>
  <si>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</si>
  <si>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</si>
  <si>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</si>
  <si>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</si>
  <si>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</si>
  <si>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</si>
  <si>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</si>
  <si>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</si>
  <si>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</si>
  <si>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</si>
  <si>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</si>
  <si>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</si>
  <si>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</si>
  <si>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</si>
  <si>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</si>
  <si>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</si>
  <si>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</si>
  <si>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</si>
  <si>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</si>
  <si>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</si>
  <si>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</si>
  <si>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</si>
  <si>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</si>
  <si>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</si>
  <si>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</si>
  <si>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</si>
  <si>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</si>
  <si>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</si>
  <si>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</si>
  <si>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</si>
  <si>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</si>
  <si>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</si>
  <si>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</si>
  <si>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</si>
  <si>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</si>
  <si>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</si>
  <si>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</si>
  <si>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</si>
  <si>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</si>
  <si>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</si>
  <si>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</si>
  <si>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</si>
  <si>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</si>
  <si>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</si>
  <si>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</si>
  <si>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</si>
  <si>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</si>
  <si>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</si>
  <si>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</si>
  <si>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</si>
  <si>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</si>
  <si>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</si>
  <si>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</si>
  <si>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</si>
  <si>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</si>
  <si>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</si>
  <si>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</si>
  <si>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</si>
  <si>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</si>
  <si>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</si>
  <si>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</si>
  <si>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</si>
  <si>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</si>
  <si>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</si>
  <si>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</si>
  <si>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</si>
  <si>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</si>
  <si>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</si>
  <si>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</si>
  <si>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</si>
  <si>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</si>
  <si>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</si>
  <si>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</si>
  <si>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</si>
  <si>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</si>
  <si>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</si>
  <si>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</si>
  <si>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</si>
  <si>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</si>
  <si>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</si>
  <si>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</si>
  <si>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</si>
  <si>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</si>
  <si>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</si>
  <si>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</si>
  <si>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</si>
  <si>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</si>
  <si>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</si>
  <si>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</si>
  <si>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</si>
  <si>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</si>
  <si>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</si>
  <si>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</si>
  <si>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</si>
  <si>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</si>
  <si>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</si>
  <si>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</si>
  <si>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</si>
  <si>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</si>
  <si>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</si>
  <si>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</si>
  <si>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</si>
  <si>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</si>
  <si>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</si>
  <si>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</si>
  <si>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</si>
  <si>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</si>
  <si>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</si>
  <si>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</si>
  <si>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</si>
  <si>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</si>
  <si>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</si>
  <si>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</si>
  <si>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</si>
  <si>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</si>
  <si>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</si>
  <si>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</si>
  <si>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</si>
  <si>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</si>
  <si>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</si>
  <si>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</si>
  <si>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</si>
  <si>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</si>
  <si>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</si>
  <si>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</si>
  <si>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</si>
  <si>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</si>
  <si>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</si>
  <si>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</si>
  <si>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</si>
  <si>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</si>
  <si>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</si>
  <si>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</si>
  <si>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</si>
  <si>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</si>
  <si>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</si>
  <si>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</si>
  <si>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</si>
  <si>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</si>
  <si>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</si>
  <si>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</si>
  <si>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</si>
  <si>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</si>
  <si>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</si>
  <si>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</si>
  <si>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</si>
  <si>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</si>
  <si>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</si>
  <si>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</si>
  <si>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</si>
  <si>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</si>
  <si>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</si>
  <si>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</si>
  <si>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</si>
  <si>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</si>
  <si>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</si>
  <si>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</si>
  <si>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</si>
  <si>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</si>
  <si>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</si>
  <si>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</si>
  <si>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</si>
  <si>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</si>
  <si>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</si>
  <si>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</si>
  <si>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</si>
  <si>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</si>
  <si>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</si>
  <si>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</si>
  <si>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</si>
  <si>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</si>
  <si>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</si>
  <si>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</si>
  <si>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</si>
  <si>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</si>
  <si>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</si>
  <si>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</si>
  <si>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</si>
  <si>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</si>
  <si>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</si>
  <si>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</si>
  <si>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</si>
  <si>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</si>
  <si>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</si>
  <si>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</si>
  <si>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</si>
  <si>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</si>
  <si>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</si>
  <si>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</si>
  <si>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</si>
  <si>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</si>
  <si>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</si>
  <si>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</si>
  <si>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</si>
  <si>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</si>
  <si>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</si>
  <si>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</si>
  <si>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</si>
  <si>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</si>
  <si>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</si>
  <si>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</si>
  <si>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</si>
  <si>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</si>
  <si>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</si>
  <si>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</si>
  <si>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</si>
  <si>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</si>
  <si>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</si>
  <si>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</si>
  <si>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</si>
  <si>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</si>
  <si>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</si>
  <si>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</si>
  <si>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</si>
  <si>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</si>
  <si>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</si>
  <si>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</si>
  <si>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</si>
  <si>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</si>
  <si>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</si>
  <si>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</si>
  <si>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</si>
  <si>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</si>
  <si>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</si>
  <si>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</si>
  <si>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</si>
  <si>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</si>
  <si>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</si>
  <si>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</si>
  <si>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</si>
  <si>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</si>
  <si>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</si>
  <si>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</si>
  <si>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</si>
  <si>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</si>
  <si>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</si>
  <si>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</si>
  <si>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</si>
  <si>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</si>
  <si>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</si>
  <si>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</si>
  <si>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</si>
  <si>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</si>
  <si>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</si>
  <si>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</si>
  <si>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</si>
  <si>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</si>
  <si>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</si>
  <si>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</si>
  <si>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</si>
  <si>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</si>
  <si>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</si>
  <si>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</si>
  <si>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</si>
  <si>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</si>
  <si>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</si>
  <si>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</si>
  <si>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</si>
  <si>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</si>
  <si>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</si>
  <si>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</si>
  <si>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</si>
  <si>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</si>
  <si>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</si>
  <si>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</si>
  <si>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</si>
  <si>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</si>
  <si>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</si>
  <si>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</si>
  <si>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</si>
  <si>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</si>
  <si>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</si>
  <si>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</si>
  <si>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</si>
  <si>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</si>
  <si>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</si>
  <si>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</si>
  <si>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</si>
  <si>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</si>
  <si>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</si>
  <si>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</si>
  <si>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</si>
  <si>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</si>
  <si>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</si>
  <si>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</si>
  <si>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</si>
  <si>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</si>
  <si>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</si>
  <si>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</si>
  <si>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</si>
  <si>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</si>
  <si>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</si>
  <si>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</si>
  <si>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</si>
  <si>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</si>
  <si>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</si>
  <si>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</si>
  <si>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</si>
  <si>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</si>
  <si>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</si>
  <si>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</si>
  <si>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</si>
  <si>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</si>
  <si>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</si>
  <si>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</si>
  <si>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</si>
  <si>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</si>
  <si>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</si>
  <si>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</si>
  <si>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</si>
  <si>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</si>
  <si>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</si>
  <si>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</si>
  <si>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</si>
  <si>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</si>
  <si>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</si>
  <si>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</si>
  <si>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</si>
  <si>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</si>
  <si>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</si>
  <si>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</si>
  <si>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</si>
  <si>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</si>
  <si>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</si>
  <si>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</si>
  <si>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</si>
  <si>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</si>
  <si>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</si>
  <si>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</si>
  <si>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</si>
  <si>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</si>
  <si>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</si>
  <si>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</si>
  <si>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</si>
  <si>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</si>
  <si>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</si>
  <si>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</si>
  <si>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</si>
  <si>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</si>
  <si>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</si>
  <si>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</si>
  <si>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</si>
  <si>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</si>
  <si>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</si>
  <si>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</si>
  <si>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</si>
  <si>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</si>
  <si>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</si>
  <si>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</si>
  <si>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</si>
  <si>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</si>
  <si>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</si>
  <si>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</si>
  <si>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</si>
  <si>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</si>
  <si>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</si>
  <si>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</si>
  <si>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</si>
  <si>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</si>
  <si>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</si>
  <si>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</si>
  <si>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</si>
  <si>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</si>
  <si>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</si>
  <si>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</si>
  <si>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</si>
  <si>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</si>
  <si>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</si>
  <si>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</si>
  <si>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</si>
  <si>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</si>
  <si>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</si>
  <si>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</si>
  <si>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</si>
  <si>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</si>
  <si>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</si>
  <si>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</si>
  <si>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</si>
  <si>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</si>
  <si>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</si>
  <si>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</si>
  <si>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</si>
  <si>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</si>
  <si>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</si>
  <si>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</si>
  <si>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</si>
  <si>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</si>
  <si>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</si>
  <si>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</si>
  <si>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</si>
  <si>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</si>
  <si>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</si>
  <si>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</si>
  <si>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</si>
  <si>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</si>
  <si>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</si>
  <si>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</si>
  <si>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</si>
  <si>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</si>
  <si>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</si>
  <si>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</si>
  <si>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</si>
  <si>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</si>
  <si>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</si>
  <si>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</si>
  <si>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</si>
  <si>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</si>
  <si>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</si>
  <si>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</si>
  <si>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</si>
  <si>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</si>
  <si>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</si>
  <si>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</si>
  <si>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</si>
  <si>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</si>
  <si>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</si>
  <si>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</si>
  <si>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</si>
  <si>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</si>
  <si>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</si>
  <si>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</si>
  <si>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</si>
  <si>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</si>
  <si>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</si>
  <si>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</si>
  <si>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</si>
  <si>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</si>
  <si>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</si>
  <si>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</si>
  <si>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</si>
  <si>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</si>
  <si>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</si>
  <si>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</si>
  <si>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</si>
  <si>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</si>
  <si>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</si>
  <si>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</si>
  <si>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</si>
  <si>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</si>
  <si>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</si>
  <si>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</si>
  <si>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</si>
  <si>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</si>
  <si>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</si>
  <si>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</si>
  <si>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</si>
  <si>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</si>
  <si>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</si>
  <si>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</si>
  <si>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</si>
  <si>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</si>
  <si>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</si>
  <si>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</si>
  <si>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</si>
  <si>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</si>
  <si>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</si>
  <si>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</si>
  <si>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</si>
  <si>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</si>
  <si>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</si>
  <si>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</si>
  <si>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</si>
  <si>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</si>
  <si>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</si>
  <si>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</si>
  <si>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</si>
  <si>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</si>
  <si>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</si>
  <si>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</si>
  <si>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</si>
  <si>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</si>
  <si>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</si>
  <si>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</si>
  <si>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</si>
  <si>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</si>
  <si>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</si>
  <si>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</si>
  <si>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</si>
  <si>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</si>
  <si>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</si>
  <si>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</si>
  <si>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</si>
  <si>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</si>
  <si>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</si>
  <si>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</si>
  <si>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</si>
  <si>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</si>
  <si>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</si>
  <si>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</si>
  <si>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</si>
  <si>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</si>
  <si>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</si>
  <si>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</si>
  <si>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</si>
  <si>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</si>
  <si>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</si>
  <si>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</si>
  <si>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</si>
  <si>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</si>
  <si>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</si>
  <si>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</si>
  <si>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</si>
  <si>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</si>
  <si>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</si>
  <si>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</si>
  <si>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</si>
  <si>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</si>
  <si>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</si>
  <si>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</si>
  <si>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</si>
  <si>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</si>
  <si>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</si>
  <si>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</si>
  <si>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</si>
  <si>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</si>
  <si>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</si>
  <si>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</si>
  <si>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</si>
  <si>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</si>
  <si>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</si>
  <si>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</si>
  <si>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</si>
  <si>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</si>
  <si>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</si>
  <si>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</si>
  <si>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</si>
  <si>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</si>
  <si>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</si>
  <si>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</si>
  <si>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</si>
  <si>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</si>
  <si>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</si>
  <si>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</si>
  <si>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</si>
  <si>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</si>
  <si>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</si>
  <si>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</si>
  <si>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</si>
  <si>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</si>
  <si>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</si>
  <si>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</si>
  <si>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</si>
  <si>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</si>
  <si>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</si>
  <si>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</si>
  <si>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</si>
  <si>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</si>
  <si>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</si>
  <si>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</si>
  <si>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</si>
  <si>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</si>
  <si>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</si>
  <si>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</si>
  <si>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</si>
  <si>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</si>
  <si>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</si>
  <si>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</si>
  <si>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</si>
  <si>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</si>
  <si>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</si>
  <si>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</si>
  <si>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</si>
  <si>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</si>
  <si>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</si>
  <si>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</si>
  <si>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</si>
  <si>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</si>
  <si>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</si>
  <si>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</si>
  <si>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</si>
  <si>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</si>
  <si>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</si>
  <si>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</si>
  <si>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</si>
  <si>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</si>
  <si>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</si>
  <si>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</si>
  <si>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</si>
  <si>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</si>
  <si>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</si>
  <si>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</si>
  <si>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</si>
  <si>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</si>
  <si>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</si>
  <si>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</si>
  <si>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</si>
  <si>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</si>
  <si>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</si>
  <si>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</si>
  <si>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</si>
  <si>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</si>
  <si>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</si>
  <si>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</si>
  <si>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</si>
  <si>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</si>
  <si>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</si>
  <si>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</si>
  <si>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</si>
  <si>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</si>
  <si>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</si>
  <si>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</si>
  <si>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</si>
  <si>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</si>
  <si>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</si>
  <si>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</si>
  <si>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</si>
  <si>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</si>
  <si>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</si>
  <si>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</si>
  <si>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</si>
  <si>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</si>
  <si>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</si>
  <si>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</si>
  <si>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</si>
  <si>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</si>
  <si>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</si>
  <si>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</si>
  <si>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</si>
  <si>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</si>
  <si>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</si>
  <si>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</si>
  <si>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</si>
  <si>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</si>
  <si>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</si>
  <si>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</si>
  <si>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</si>
  <si>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</si>
  <si>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</si>
  <si>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</si>
  <si>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</si>
  <si>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</si>
  <si>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</si>
  <si>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</si>
  <si>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</si>
  <si>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</si>
  <si>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</si>
  <si>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</si>
  <si>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</si>
  <si>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</si>
  <si>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</si>
  <si>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</si>
  <si>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</si>
  <si>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</si>
  <si>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</si>
  <si>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</si>
  <si>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</si>
  <si>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</si>
  <si>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</si>
  <si>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</si>
  <si>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</si>
  <si>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</si>
  <si>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</si>
  <si>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</si>
  <si>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</si>
  <si>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</si>
  <si>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</si>
  <si>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</si>
  <si>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</si>
  <si>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</si>
  <si>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</si>
  <si>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</si>
  <si>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</si>
  <si>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</si>
  <si>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</si>
  <si>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</si>
  <si>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</si>
  <si>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</si>
  <si>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</si>
  <si>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</si>
  <si>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</si>
  <si>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</si>
  <si>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</si>
  <si>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</si>
  <si>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</si>
  <si>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</si>
  <si>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</si>
  <si>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</si>
  <si>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</si>
  <si>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</si>
  <si>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</si>
  <si>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</si>
  <si>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</si>
  <si>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</si>
  <si>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</si>
  <si>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</si>
  <si>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</si>
  <si>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</si>
  <si>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</si>
  <si>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</si>
  <si>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</si>
  <si>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</si>
  <si>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</si>
  <si>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</si>
  <si>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</si>
  <si>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</si>
  <si>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</si>
  <si>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</si>
  <si>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</si>
  <si>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</si>
  <si>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</si>
  <si>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</si>
  <si>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</si>
  <si>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</si>
  <si>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</si>
  <si>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</si>
  <si>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</si>
  <si>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</si>
  <si>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</si>
  <si>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</si>
  <si>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</si>
  <si>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</si>
  <si>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</si>
  <si>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</si>
  <si>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</si>
  <si>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</si>
  <si>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</si>
  <si>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</si>
  <si>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</si>
  <si>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</si>
  <si>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</si>
  <si>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</si>
  <si>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</si>
  <si>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</si>
  <si>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</si>
  <si>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</si>
  <si>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</si>
  <si>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</si>
  <si>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</si>
  <si>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</si>
  <si>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</si>
  <si>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</si>
  <si>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</si>
  <si>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</si>
  <si>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</si>
  <si>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</si>
  <si>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</si>
  <si>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</si>
  <si>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</si>
  <si>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</si>
  <si>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</si>
  <si>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</si>
  <si>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</si>
  <si>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</si>
  <si>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</si>
  <si>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</si>
  <si>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</si>
  <si>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</si>
  <si>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</si>
  <si>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</si>
  <si>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</si>
  <si>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</si>
  <si>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</si>
  <si>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</si>
  <si>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</si>
  <si>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</si>
  <si>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</si>
  <si>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</si>
  <si>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</si>
  <si>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</si>
  <si>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</si>
  <si>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</si>
  <si>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</si>
  <si>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</si>
  <si>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</si>
  <si>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</si>
  <si>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</si>
  <si>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</si>
  <si>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</si>
  <si>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</si>
  <si>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</si>
  <si>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</si>
  <si>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</si>
  <si>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</si>
  <si>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</si>
  <si>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</si>
  <si>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</si>
  <si>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</si>
  <si>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</si>
  <si>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</si>
  <si>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</si>
  <si>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</si>
  <si>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</si>
  <si>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</si>
  <si>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</si>
  <si>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</si>
  <si>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</si>
  <si>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</si>
  <si>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</si>
  <si>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</si>
  <si>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</si>
  <si>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</si>
  <si>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</si>
  <si>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</si>
  <si>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</si>
  <si>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</si>
  <si>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</si>
  <si>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</si>
  <si>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</si>
  <si>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</si>
  <si>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</si>
  <si>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</si>
  <si>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</si>
  <si>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</si>
  <si>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</si>
  <si>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</si>
  <si>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</si>
  <si>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</si>
  <si>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</si>
  <si>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</si>
  <si>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</si>
  <si>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</si>
  <si>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</si>
  <si>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</si>
  <si>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</si>
  <si>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</si>
  <si>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</si>
  <si>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</si>
  <si>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</si>
  <si>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</si>
  <si>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</si>
  <si>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</si>
  <si>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</si>
  <si>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</si>
  <si>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</si>
  <si>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</si>
  <si>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</si>
  <si>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</si>
  <si>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</si>
  <si>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</si>
  <si>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</si>
  <si>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</si>
  <si>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</si>
  <si>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</si>
  <si>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</si>
  <si>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</si>
  <si>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</si>
  <si>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</si>
  <si>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</si>
  <si>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</si>
  <si>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</si>
  <si>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</si>
  <si>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</si>
  <si>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</si>
  <si>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</si>
  <si>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</si>
  <si>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</si>
  <si>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第37回北陸オープン男子</t>
  </si>
  <si>
    <t>第37回北陸オープン女子</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</si>
  <si>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</si>
  <si>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</si>
  <si>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</si>
  <si>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</si>
  <si>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</si>
  <si>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</si>
  <si>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</si>
  <si>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</si>
  <si>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</si>
  <si>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</si>
  <si>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</si>
  <si>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</si>
  <si>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</si>
  <si>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</si>
  <si>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</si>
  <si>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</si>
  <si>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</si>
  <si>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</si>
  <si>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</si>
  <si>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</si>
  <si>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</si>
  <si>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</si>
  <si>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</si>
  <si>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</si>
  <si>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</si>
  <si>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</si>
  <si>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</si>
  <si>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</si>
  <si>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</si>
  <si>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</si>
  <si>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</si>
  <si>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</si>
  <si>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</si>
  <si>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</si>
  <si>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</si>
  <si>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</si>
  <si>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</si>
  <si>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</si>
  <si>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</si>
  <si>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</si>
  <si>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</si>
  <si>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</si>
  <si>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</si>
  <si>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</si>
  <si>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</si>
  <si>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</si>
  <si>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</si>
  <si>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</si>
  <si>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</si>
  <si>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</si>
  <si>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</si>
  <si>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</si>
  <si>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</si>
  <si>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</si>
  <si>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</si>
  <si>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</si>
  <si>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</si>
  <si>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</si>
  <si>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</si>
  <si>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</si>
  <si>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</si>
  <si>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</si>
  <si>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</si>
  <si>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</si>
  <si>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</si>
  <si>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</si>
  <si>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</si>
  <si>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</si>
  <si>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</si>
  <si>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</si>
  <si>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</si>
  <si>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</si>
  <si>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</si>
  <si>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</si>
  <si>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</si>
  <si>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</si>
  <si>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</si>
  <si>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</si>
  <si>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</si>
  <si>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</si>
  <si>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</si>
  <si>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</si>
  <si>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</si>
  <si>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</si>
  <si>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</si>
  <si>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</si>
  <si>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</si>
  <si>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</si>
  <si>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</si>
  <si>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</si>
  <si>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</si>
  <si>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</si>
  <si>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</si>
  <si>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</si>
  <si>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</si>
  <si>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</si>
  <si>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</si>
  <si>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</si>
  <si>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</si>
  <si>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</si>
  <si>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</si>
  <si>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</si>
  <si>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</si>
  <si>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</si>
  <si>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</si>
  <si>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</si>
  <si>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</si>
  <si>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</si>
  <si>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</si>
  <si>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</si>
  <si>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</si>
  <si>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</si>
  <si>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</si>
  <si>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</si>
  <si>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</si>
  <si>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</si>
  <si>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</si>
  <si>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</si>
  <si>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</si>
  <si>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</si>
  <si>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</si>
  <si>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</si>
  <si>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</si>
  <si>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</si>
  <si>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</si>
  <si>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</si>
  <si>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</si>
  <si>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</si>
  <si>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</si>
  <si>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</si>
  <si>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</si>
  <si>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</si>
  <si>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</si>
  <si>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</si>
  <si>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</si>
  <si>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</si>
  <si>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</si>
  <si>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</si>
  <si>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</si>
  <si>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</si>
  <si>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</si>
  <si>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</si>
  <si>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</si>
  <si>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</si>
  <si>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</si>
  <si>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</si>
  <si>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</si>
  <si>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</si>
  <si>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</si>
  <si>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</si>
  <si>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</si>
  <si>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</si>
  <si>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</si>
  <si>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</si>
  <si>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</si>
  <si>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</si>
  <si>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</si>
  <si>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</si>
  <si>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</si>
  <si>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</si>
  <si>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</si>
  <si>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</si>
  <si>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</si>
  <si>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</si>
  <si>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</si>
  <si>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第37回北陸オープン</t>
  </si>
  <si>
    <t>第32回JAPAN CUP</t>
    <rPh sb="0" eb="1">
      <t>ダイ</t>
    </rPh>
    <rPh sb="3" eb="4">
      <t>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</si>
</sst>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8">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0" fontId="8" fillId="0" borderId="37" xfId="0" applyFont="1" applyBorder="1"/>
    <xf numFmtId="3" fontId="16" fillId="0" borderId="236" xfId="2"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f ca="1">NOW()</f>
        <v>45271.686958680555</v>
      </c>
      <c r="G1" s="413" t="s">
        <v>1395</v>
      </c>
    </row>
    <row r="2" spans="1:7" ht="20.25" customHeight="1" x14ac:dyDescent="0.15">
      <c r="F2" s="340"/>
      <c r="G2" s="341"/>
    </row>
    <row r="3" spans="1:7" ht="18.75" customHeight="1" x14ac:dyDescent="0.15">
      <c r="A3" s="334" t="s">
        <v>1690</v>
      </c>
      <c r="D3" s="1132" t="s">
        <v>3057</v>
      </c>
      <c r="F3" s="340"/>
      <c r="G3" s="341"/>
    </row>
    <row r="5" spans="1:7" ht="14.25" x14ac:dyDescent="0.15">
      <c r="C5" s="337"/>
      <c r="D5" s="941" t="s">
        <v>2024</v>
      </c>
      <c r="F5" s="342"/>
    </row>
    <row r="7" spans="1:7" x14ac:dyDescent="0.15">
      <c r="D7" s="342" t="s">
        <v>3055</v>
      </c>
      <c r="E7" s="937"/>
      <c r="F7" s="342"/>
      <c r="G7" s="342"/>
    </row>
    <row r="8" spans="1:7" x14ac:dyDescent="0.15">
      <c r="D8" s="342"/>
      <c r="E8" s="937"/>
      <c r="F8" s="342"/>
      <c r="G8" s="342"/>
    </row>
    <row r="9" spans="1:7" x14ac:dyDescent="0.15">
      <c r="D9" s="342" t="s">
        <v>3572</v>
      </c>
      <c r="E9" s="937"/>
      <c r="F9" s="342"/>
      <c r="G9" s="342"/>
    </row>
    <row r="10" spans="1:7" x14ac:dyDescent="0.15">
      <c r="D10" s="342" t="s">
        <v>3573</v>
      </c>
    </row>
    <row r="12" spans="1:7" x14ac:dyDescent="0.15">
      <c r="D12" s="342" t="s">
        <v>3575</v>
      </c>
    </row>
    <row r="13" spans="1:7" x14ac:dyDescent="0.15">
      <c r="D13" s="342" t="s">
        <v>3576</v>
      </c>
      <c r="E13" s="937"/>
      <c r="F13" s="342"/>
      <c r="G13" s="342"/>
    </row>
    <row r="14" spans="1:7" x14ac:dyDescent="0.15">
      <c r="D14" s="342" t="s">
        <v>3574</v>
      </c>
    </row>
    <row r="15" spans="1:7" x14ac:dyDescent="0.15">
      <c r="E15" s="334"/>
    </row>
    <row r="16" spans="1:7" x14ac:dyDescent="0.15">
      <c r="D16" s="342" t="s">
        <v>3117</v>
      </c>
      <c r="E16" s="334"/>
    </row>
    <row r="17" spans="2:7" x14ac:dyDescent="0.15">
      <c r="E17" s="937"/>
      <c r="F17" s="342"/>
      <c r="G17" s="342"/>
    </row>
    <row r="18" spans="2:7" x14ac:dyDescent="0.15">
      <c r="D18" s="342"/>
      <c r="E18" s="937"/>
      <c r="F18" s="342"/>
      <c r="G18" s="342"/>
    </row>
    <row r="19" spans="2:7" x14ac:dyDescent="0.15">
      <c r="D19" s="342"/>
      <c r="E19" s="937"/>
      <c r="F19" s="342"/>
      <c r="G19" s="342"/>
    </row>
    <row r="20" spans="2:7" x14ac:dyDescent="0.15">
      <c r="B20" s="334" t="s">
        <v>1691</v>
      </c>
      <c r="D20" s="342"/>
      <c r="E20" s="937"/>
      <c r="F20" s="342"/>
      <c r="G20" s="704" t="s">
        <v>3115</v>
      </c>
    </row>
    <row r="21" spans="2:7" x14ac:dyDescent="0.15">
      <c r="D21" s="342"/>
      <c r="E21" s="937"/>
      <c r="F21" s="342"/>
      <c r="G21" s="704" t="s">
        <v>3365</v>
      </c>
    </row>
    <row r="22" spans="2:7" x14ac:dyDescent="0.15">
      <c r="D22" s="342"/>
      <c r="E22" s="937"/>
      <c r="F22" s="342"/>
      <c r="G22" s="704" t="s">
        <v>3116</v>
      </c>
    </row>
    <row r="23" spans="2:7" x14ac:dyDescent="0.15">
      <c r="D23" s="342"/>
      <c r="E23" s="937"/>
      <c r="F23" s="342"/>
      <c r="G23" s="704" t="s">
        <v>3366</v>
      </c>
    </row>
    <row r="24" spans="2:7" x14ac:dyDescent="0.15">
      <c r="D24" s="342"/>
      <c r="E24" s="937"/>
      <c r="F24" s="342"/>
      <c r="G24" s="704"/>
    </row>
    <row r="27" spans="2:7" x14ac:dyDescent="0.15">
      <c r="C27" s="938" t="s">
        <v>3056</v>
      </c>
      <c r="D27" s="939" t="s">
        <v>3234</v>
      </c>
      <c r="E27" s="938"/>
      <c r="F27" s="940"/>
    </row>
    <row r="28" spans="2:7" x14ac:dyDescent="0.15">
      <c r="D28" s="334" t="s">
        <v>3118</v>
      </c>
    </row>
    <row r="29" spans="2:7" x14ac:dyDescent="0.15">
      <c r="D29" s="334" t="s">
        <v>3121</v>
      </c>
    </row>
    <row r="30" spans="2:7" x14ac:dyDescent="0.15">
      <c r="D30" s="937"/>
    </row>
    <row r="31" spans="2:7" ht="15.95" customHeight="1" x14ac:dyDescent="0.15">
      <c r="D31" s="1077" t="s">
        <v>3305</v>
      </c>
      <c r="E31" s="979"/>
      <c r="F31" s="980"/>
      <c r="G31" s="980"/>
    </row>
    <row r="33" spans="4:12" x14ac:dyDescent="0.15">
      <c r="D33" s="942" t="s">
        <v>3067</v>
      </c>
    </row>
    <row r="34" spans="4:12" x14ac:dyDescent="0.15">
      <c r="D34" s="942" t="s">
        <v>3338</v>
      </c>
      <c r="F34" s="341"/>
    </row>
    <row r="35" spans="4:12" x14ac:dyDescent="0.15">
      <c r="G35" s="1103" t="s">
        <v>3337</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10" zoomScaleNormal="100" workbookViewId="0">
      <selection activeCell="B28" sqref="B28"/>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3462</v>
      </c>
      <c r="I5" s="653" t="s">
        <v>77</v>
      </c>
      <c r="J5" s="653" t="s">
        <v>3235</v>
      </c>
      <c r="K5" s="817">
        <v>30000</v>
      </c>
    </row>
    <row r="6" spans="1:11" ht="22.5" customHeight="1" x14ac:dyDescent="0.15">
      <c r="A6" s="728">
        <v>112</v>
      </c>
      <c r="B6" s="91" t="s">
        <v>406</v>
      </c>
      <c r="C6" s="766" t="s">
        <v>2444</v>
      </c>
      <c r="D6" s="814"/>
      <c r="E6" s="100"/>
      <c r="G6" s="730">
        <v>31</v>
      </c>
      <c r="H6" s="653" t="s">
        <v>3463</v>
      </c>
      <c r="I6" s="653" t="s">
        <v>142</v>
      </c>
      <c r="J6" s="653" t="s">
        <v>3236</v>
      </c>
      <c r="K6" s="817">
        <v>30000</v>
      </c>
    </row>
    <row r="7" spans="1:11" ht="22.5" customHeight="1" x14ac:dyDescent="0.15">
      <c r="A7" s="727">
        <v>121</v>
      </c>
      <c r="B7" s="73" t="s">
        <v>388</v>
      </c>
      <c r="C7" s="809"/>
      <c r="D7" s="813"/>
      <c r="E7" s="72"/>
      <c r="G7" s="730">
        <v>12</v>
      </c>
      <c r="H7" s="653" t="s">
        <v>3237</v>
      </c>
      <c r="I7" s="653" t="s">
        <v>935</v>
      </c>
      <c r="J7" s="653" t="s">
        <v>3124</v>
      </c>
      <c r="K7" s="817">
        <v>10000</v>
      </c>
    </row>
    <row r="8" spans="1:11" ht="22.5" customHeight="1" x14ac:dyDescent="0.15">
      <c r="A8" s="728">
        <v>122</v>
      </c>
      <c r="B8" s="91" t="s">
        <v>388</v>
      </c>
      <c r="C8" s="766" t="s">
        <v>2539</v>
      </c>
      <c r="D8" s="814"/>
      <c r="E8" s="100"/>
      <c r="G8" s="730">
        <v>13</v>
      </c>
      <c r="H8" s="653" t="s">
        <v>3464</v>
      </c>
      <c r="I8" s="653" t="s">
        <v>77</v>
      </c>
      <c r="J8" s="653" t="s">
        <v>3238</v>
      </c>
      <c r="K8" s="817">
        <v>20000</v>
      </c>
    </row>
    <row r="9" spans="1:11" ht="22.5" customHeight="1" x14ac:dyDescent="0.15">
      <c r="A9" s="727">
        <v>131</v>
      </c>
      <c r="B9" s="73" t="s">
        <v>1710</v>
      </c>
      <c r="C9" s="809"/>
      <c r="D9" s="813"/>
      <c r="E9" s="72"/>
      <c r="G9" s="730">
        <v>14</v>
      </c>
      <c r="H9" s="653" t="s">
        <v>3465</v>
      </c>
      <c r="I9" s="653" t="s">
        <v>77</v>
      </c>
      <c r="J9" s="653" t="s">
        <v>3239</v>
      </c>
      <c r="K9" s="817">
        <v>10000</v>
      </c>
    </row>
    <row r="10" spans="1:11" ht="22.5" customHeight="1" x14ac:dyDescent="0.15">
      <c r="A10" s="728">
        <v>132</v>
      </c>
      <c r="B10" s="91" t="s">
        <v>2540</v>
      </c>
      <c r="C10" s="766" t="s">
        <v>2539</v>
      </c>
      <c r="D10" s="814"/>
      <c r="E10" s="100"/>
      <c r="G10" s="730">
        <v>15</v>
      </c>
      <c r="H10" s="653" t="s">
        <v>3240</v>
      </c>
      <c r="I10" s="653" t="s">
        <v>77</v>
      </c>
      <c r="J10" s="653" t="s">
        <v>3125</v>
      </c>
      <c r="K10" s="817">
        <v>30000</v>
      </c>
    </row>
    <row r="11" spans="1:11" ht="22.5" customHeight="1" x14ac:dyDescent="0.15">
      <c r="A11" s="727">
        <v>141</v>
      </c>
      <c r="B11" s="73" t="s">
        <v>1708</v>
      </c>
      <c r="C11" s="809"/>
      <c r="D11" s="813"/>
      <c r="E11" s="72"/>
      <c r="G11" s="730">
        <v>32</v>
      </c>
      <c r="H11" s="653" t="s">
        <v>3466</v>
      </c>
      <c r="I11" s="653" t="s">
        <v>956</v>
      </c>
      <c r="J11" s="653" t="s">
        <v>3241</v>
      </c>
      <c r="K11" s="817">
        <v>50000</v>
      </c>
    </row>
    <row r="12" spans="1:11" ht="22.5" customHeight="1" x14ac:dyDescent="0.15">
      <c r="A12" s="733">
        <v>241</v>
      </c>
      <c r="B12" s="83"/>
      <c r="C12" s="810"/>
      <c r="D12" s="815" t="s">
        <v>2541</v>
      </c>
      <c r="E12" s="81"/>
      <c r="G12" s="730">
        <v>33</v>
      </c>
      <c r="H12" s="653" t="s">
        <v>3242</v>
      </c>
      <c r="I12" s="653" t="s">
        <v>956</v>
      </c>
      <c r="J12" s="653" t="s">
        <v>3127</v>
      </c>
      <c r="K12" s="817">
        <v>50000</v>
      </c>
    </row>
    <row r="13" spans="1:11" ht="22.5" customHeight="1" x14ac:dyDescent="0.15">
      <c r="A13" s="729">
        <v>151</v>
      </c>
      <c r="B13" s="83" t="s">
        <v>391</v>
      </c>
      <c r="C13" s="810"/>
      <c r="D13" s="815"/>
      <c r="E13" s="81"/>
      <c r="G13" s="730">
        <v>16</v>
      </c>
      <c r="H13" s="653" t="s">
        <v>3467</v>
      </c>
      <c r="I13" s="653" t="s">
        <v>77</v>
      </c>
      <c r="J13" s="653" t="s">
        <v>3243</v>
      </c>
      <c r="K13" s="817">
        <v>10000</v>
      </c>
    </row>
    <row r="14" spans="1:11" ht="22.5" customHeight="1" x14ac:dyDescent="0.15">
      <c r="A14" s="734">
        <v>251</v>
      </c>
      <c r="B14" s="91"/>
      <c r="C14" s="766"/>
      <c r="D14" s="814" t="s">
        <v>763</v>
      </c>
      <c r="E14" s="100"/>
      <c r="G14" s="730">
        <v>17</v>
      </c>
      <c r="H14" s="653" t="s">
        <v>3468</v>
      </c>
      <c r="I14" s="653" t="s">
        <v>77</v>
      </c>
      <c r="J14" s="653" t="s">
        <v>3297</v>
      </c>
      <c r="K14" s="817">
        <v>10000</v>
      </c>
    </row>
    <row r="15" spans="1:11" ht="22.5" customHeight="1" x14ac:dyDescent="0.15">
      <c r="A15" s="730">
        <v>161</v>
      </c>
      <c r="B15" s="537" t="s">
        <v>390</v>
      </c>
      <c r="C15" s="811"/>
      <c r="D15" s="816"/>
      <c r="E15" s="803"/>
      <c r="G15" s="730">
        <v>51</v>
      </c>
      <c r="H15" s="653" t="s">
        <v>3469</v>
      </c>
      <c r="I15" s="653" t="s">
        <v>321</v>
      </c>
      <c r="J15" s="653" t="s">
        <v>3244</v>
      </c>
      <c r="K15" s="817">
        <v>50000</v>
      </c>
    </row>
    <row r="16" spans="1:11" ht="22.5" customHeight="1" x14ac:dyDescent="0.15">
      <c r="A16" s="735">
        <v>211</v>
      </c>
      <c r="B16" s="73"/>
      <c r="C16" s="809"/>
      <c r="D16" s="813" t="s">
        <v>397</v>
      </c>
      <c r="E16" s="72"/>
      <c r="G16" s="730">
        <v>18</v>
      </c>
      <c r="H16" s="653" t="s">
        <v>3245</v>
      </c>
      <c r="I16" s="653" t="s">
        <v>77</v>
      </c>
      <c r="J16" s="653" t="s">
        <v>3130</v>
      </c>
      <c r="K16" s="817">
        <v>10000</v>
      </c>
    </row>
    <row r="17" spans="1:11" ht="22.5" customHeight="1" x14ac:dyDescent="0.15">
      <c r="A17" s="787">
        <v>212</v>
      </c>
      <c r="B17" s="83"/>
      <c r="C17" s="810"/>
      <c r="D17" s="815" t="s">
        <v>2525</v>
      </c>
      <c r="E17" s="81"/>
      <c r="G17" s="730">
        <v>34</v>
      </c>
      <c r="H17" s="653" t="s">
        <v>3131</v>
      </c>
      <c r="I17" s="653" t="s">
        <v>142</v>
      </c>
      <c r="J17" s="653" t="s">
        <v>2884</v>
      </c>
      <c r="K17" s="817">
        <v>50000</v>
      </c>
    </row>
    <row r="18" spans="1:11" ht="22.5" customHeight="1" x14ac:dyDescent="0.15">
      <c r="A18" s="728">
        <v>213</v>
      </c>
      <c r="B18" s="91" t="s">
        <v>2459</v>
      </c>
      <c r="C18" s="766"/>
      <c r="D18" s="814"/>
      <c r="E18" s="100"/>
      <c r="G18" s="730">
        <v>19</v>
      </c>
      <c r="H18" s="653" t="s">
        <v>3470</v>
      </c>
      <c r="I18" s="653" t="s">
        <v>64</v>
      </c>
      <c r="J18" s="653" t="s">
        <v>3246</v>
      </c>
      <c r="K18" s="817">
        <v>30000</v>
      </c>
    </row>
    <row r="19" spans="1:11" ht="22.5" customHeight="1" x14ac:dyDescent="0.15">
      <c r="A19" s="735">
        <v>221</v>
      </c>
      <c r="B19" s="73"/>
      <c r="C19" s="809"/>
      <c r="D19" s="813" t="s">
        <v>2442</v>
      </c>
      <c r="E19" s="72"/>
      <c r="G19" s="730">
        <v>35</v>
      </c>
      <c r="H19" s="653" t="s">
        <v>3471</v>
      </c>
      <c r="I19" s="653" t="s">
        <v>89</v>
      </c>
      <c r="J19" s="653" t="s">
        <v>3247</v>
      </c>
      <c r="K19" s="817">
        <v>10000</v>
      </c>
    </row>
    <row r="20" spans="1:11" ht="22.5" customHeight="1" x14ac:dyDescent="0.15">
      <c r="A20" s="734">
        <v>222</v>
      </c>
      <c r="B20" s="91"/>
      <c r="C20" s="766"/>
      <c r="D20" s="814" t="s">
        <v>2542</v>
      </c>
      <c r="E20" s="100" t="s">
        <v>2543</v>
      </c>
      <c r="G20" s="730">
        <v>20</v>
      </c>
      <c r="H20" s="653" t="s">
        <v>3472</v>
      </c>
      <c r="I20" s="653" t="s">
        <v>77</v>
      </c>
      <c r="J20" s="653" t="s">
        <v>3248</v>
      </c>
      <c r="K20" s="817">
        <v>30000</v>
      </c>
    </row>
    <row r="21" spans="1:11" ht="22.5" customHeight="1" x14ac:dyDescent="0.15">
      <c r="A21" s="735">
        <v>231</v>
      </c>
      <c r="B21" s="73"/>
      <c r="C21" s="809"/>
      <c r="D21" s="813" t="s">
        <v>1995</v>
      </c>
      <c r="E21" s="72"/>
      <c r="G21" s="730">
        <v>21</v>
      </c>
      <c r="H21" s="653" t="s">
        <v>3249</v>
      </c>
      <c r="I21" s="653" t="s">
        <v>77</v>
      </c>
      <c r="J21" s="653" t="s">
        <v>3133</v>
      </c>
      <c r="K21" s="817">
        <v>10000</v>
      </c>
    </row>
    <row r="22" spans="1:11" ht="22.5" customHeight="1" x14ac:dyDescent="0.15">
      <c r="A22" s="787">
        <v>232</v>
      </c>
      <c r="B22" s="83"/>
      <c r="C22" s="810"/>
      <c r="D22" s="815" t="s">
        <v>2548</v>
      </c>
      <c r="E22" s="81"/>
      <c r="G22" s="730">
        <v>36</v>
      </c>
      <c r="H22" s="653" t="s">
        <v>3250</v>
      </c>
      <c r="I22" s="653" t="s">
        <v>142</v>
      </c>
      <c r="J22" s="653" t="s">
        <v>3134</v>
      </c>
      <c r="K22" s="817">
        <v>50000</v>
      </c>
    </row>
    <row r="23" spans="1:11" ht="22.5" customHeight="1" x14ac:dyDescent="0.15">
      <c r="A23" s="728">
        <v>233</v>
      </c>
      <c r="B23" s="91" t="s">
        <v>2547</v>
      </c>
      <c r="C23" s="766"/>
      <c r="D23" s="91"/>
      <c r="E23" s="97"/>
      <c r="G23" s="730">
        <v>25</v>
      </c>
      <c r="H23" s="653" t="s">
        <v>3473</v>
      </c>
      <c r="I23" s="653" t="s">
        <v>993</v>
      </c>
      <c r="J23" s="653" t="s">
        <v>3251</v>
      </c>
      <c r="K23" s="817">
        <v>30000</v>
      </c>
    </row>
    <row r="24" spans="1:11" ht="22.5" customHeight="1" x14ac:dyDescent="0.15">
      <c r="A24" s="735">
        <v>261</v>
      </c>
      <c r="B24" s="73"/>
      <c r="C24" s="809"/>
      <c r="D24" s="813" t="s">
        <v>2423</v>
      </c>
      <c r="E24" s="72"/>
      <c r="G24" s="730">
        <v>22</v>
      </c>
      <c r="H24" s="653" t="s">
        <v>3474</v>
      </c>
      <c r="I24" s="653" t="s">
        <v>77</v>
      </c>
      <c r="J24" s="653" t="s">
        <v>3252</v>
      </c>
      <c r="K24" s="817">
        <v>30000</v>
      </c>
    </row>
    <row r="25" spans="1:11" ht="22.5" customHeight="1" x14ac:dyDescent="0.15">
      <c r="A25" s="728">
        <v>262</v>
      </c>
      <c r="B25" s="91" t="s">
        <v>2422</v>
      </c>
      <c r="C25" s="766"/>
      <c r="D25" s="814"/>
      <c r="E25" s="100"/>
      <c r="G25" s="730">
        <v>37</v>
      </c>
      <c r="H25" s="653" t="s">
        <v>3253</v>
      </c>
      <c r="I25" s="653" t="s">
        <v>142</v>
      </c>
      <c r="J25" s="653" t="s">
        <v>3136</v>
      </c>
      <c r="K25" s="817">
        <v>10000</v>
      </c>
    </row>
    <row r="26" spans="1:11" ht="22.5" customHeight="1" x14ac:dyDescent="0.15">
      <c r="A26" s="787">
        <v>263</v>
      </c>
      <c r="B26" s="73"/>
      <c r="C26" s="809"/>
      <c r="D26" s="813" t="s">
        <v>3169</v>
      </c>
      <c r="E26" s="71"/>
      <c r="G26" s="730">
        <v>38</v>
      </c>
      <c r="H26" s="653" t="s">
        <v>3254</v>
      </c>
      <c r="I26" s="653" t="s">
        <v>142</v>
      </c>
      <c r="J26" s="653" t="s">
        <v>3137</v>
      </c>
      <c r="K26" s="817">
        <v>50000</v>
      </c>
    </row>
    <row r="27" spans="1:11" ht="22.5" customHeight="1" x14ac:dyDescent="0.15">
      <c r="A27" s="732">
        <v>264</v>
      </c>
      <c r="B27" s="1261" t="s">
        <v>3593</v>
      </c>
      <c r="C27" s="812"/>
      <c r="D27" s="91"/>
      <c r="E27" s="97"/>
      <c r="G27" s="730">
        <v>39</v>
      </c>
      <c r="H27" s="653" t="s">
        <v>3255</v>
      </c>
      <c r="I27" s="653"/>
      <c r="J27" s="653" t="s">
        <v>3138</v>
      </c>
      <c r="K27" s="817">
        <v>50000</v>
      </c>
    </row>
    <row r="28" spans="1:11" ht="22.5" customHeight="1" x14ac:dyDescent="0.15">
      <c r="A28" s="731">
        <v>152</v>
      </c>
      <c r="B28" s="73" t="s">
        <v>3183</v>
      </c>
      <c r="C28" s="809"/>
      <c r="D28" s="73"/>
      <c r="E28" s="71"/>
      <c r="G28" s="730">
        <v>23</v>
      </c>
      <c r="H28" s="653" t="s">
        <v>3256</v>
      </c>
      <c r="I28" s="653" t="s">
        <v>446</v>
      </c>
      <c r="J28" s="653" t="s">
        <v>3139</v>
      </c>
      <c r="K28" s="817">
        <v>30000</v>
      </c>
    </row>
    <row r="29" spans="1:11" ht="22.5" customHeight="1" x14ac:dyDescent="0.15">
      <c r="A29" s="983">
        <v>252</v>
      </c>
      <c r="B29" s="808"/>
      <c r="C29" s="812"/>
      <c r="D29" s="814" t="s">
        <v>3181</v>
      </c>
      <c r="E29" s="97"/>
      <c r="G29" s="730">
        <v>24</v>
      </c>
      <c r="H29" s="653" t="s">
        <v>3475</v>
      </c>
      <c r="I29" s="653" t="s">
        <v>77</v>
      </c>
      <c r="J29" s="653" t="s">
        <v>3140</v>
      </c>
      <c r="K29" s="817">
        <v>50000</v>
      </c>
    </row>
    <row r="30" spans="1:11" ht="22.5" customHeight="1" x14ac:dyDescent="0.15">
      <c r="A30" s="731"/>
      <c r="B30" s="73"/>
      <c r="C30" s="809"/>
      <c r="D30" s="73"/>
      <c r="E30" s="71"/>
      <c r="G30" s="730">
        <v>52</v>
      </c>
      <c r="H30" s="653" t="s">
        <v>3257</v>
      </c>
      <c r="I30" s="653" t="s">
        <v>321</v>
      </c>
      <c r="J30" s="653" t="s">
        <v>3141</v>
      </c>
      <c r="K30" s="817">
        <v>10000</v>
      </c>
    </row>
    <row r="31" spans="1:11" ht="22.5" customHeight="1" x14ac:dyDescent="0.15">
      <c r="A31" s="732"/>
      <c r="B31" s="808"/>
      <c r="C31" s="812"/>
      <c r="D31" s="91"/>
      <c r="E31" s="97"/>
      <c r="G31" s="730">
        <v>40</v>
      </c>
      <c r="H31" s="653" t="s">
        <v>3258</v>
      </c>
      <c r="I31" s="653" t="s">
        <v>142</v>
      </c>
      <c r="J31" s="653" t="s">
        <v>3142</v>
      </c>
      <c r="K31" s="817">
        <v>10000</v>
      </c>
    </row>
    <row r="32" spans="1:11" ht="22.5" customHeight="1" x14ac:dyDescent="0.15">
      <c r="A32" s="731"/>
      <c r="B32" s="73"/>
      <c r="C32" s="809"/>
      <c r="D32" s="73"/>
      <c r="E32" s="71"/>
      <c r="G32" s="730">
        <v>71</v>
      </c>
      <c r="H32" s="653" t="s">
        <v>3476</v>
      </c>
      <c r="I32" s="653" t="s">
        <v>142</v>
      </c>
      <c r="J32" s="653" t="s">
        <v>3478</v>
      </c>
      <c r="K32" s="817">
        <v>10000</v>
      </c>
    </row>
    <row r="33" spans="1:11" ht="22.5" customHeight="1" x14ac:dyDescent="0.15">
      <c r="A33" s="732"/>
      <c r="B33" s="808"/>
      <c r="C33" s="812"/>
      <c r="D33" s="91"/>
      <c r="E33" s="97"/>
      <c r="G33" s="730">
        <v>72</v>
      </c>
      <c r="H33" s="653" t="s">
        <v>3259</v>
      </c>
      <c r="I33" s="653" t="s">
        <v>142</v>
      </c>
      <c r="J33" s="653" t="s">
        <v>3143</v>
      </c>
      <c r="K33" s="817">
        <v>30000</v>
      </c>
    </row>
    <row r="34" spans="1:11" ht="22.5" customHeight="1" x14ac:dyDescent="0.15">
      <c r="G34" s="730">
        <v>73</v>
      </c>
      <c r="H34" s="653" t="s">
        <v>3477</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zoomScale="70" zoomScaleNormal="70" workbookViewId="0">
      <pane ySplit="4" topLeftCell="A14" activePane="bottomLeft" state="frozen"/>
      <selection pane="bottomLeft" activeCell="T49" sqref="T49"/>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3461</v>
      </c>
      <c r="B1" s="125"/>
      <c r="I1" s="128"/>
      <c r="J1" s="701" t="s">
        <v>2393</v>
      </c>
      <c r="K1" s="702">
        <f ca="1">NOW()</f>
        <v>45271.686958680555</v>
      </c>
      <c r="L1" s="588"/>
      <c r="M1" s="589"/>
      <c r="U1" s="132"/>
      <c r="V1" s="132"/>
      <c r="W1" s="133"/>
      <c r="X1" s="129"/>
    </row>
    <row r="2" spans="1:24" ht="17.25" customHeight="1" thickBot="1" x14ac:dyDescent="0.2">
      <c r="A2" s="1281" t="s">
        <v>3460</v>
      </c>
      <c r="B2" s="1282"/>
      <c r="C2" s="1283" t="s">
        <v>899</v>
      </c>
      <c r="D2" s="1286" t="s">
        <v>900</v>
      </c>
      <c r="E2" s="839"/>
      <c r="F2" s="1289" t="s">
        <v>901</v>
      </c>
      <c r="G2" s="1292" t="s">
        <v>1924</v>
      </c>
      <c r="H2" s="1295" t="s">
        <v>903</v>
      </c>
      <c r="I2" s="582"/>
      <c r="J2" s="583"/>
      <c r="K2" s="1298" t="s">
        <v>904</v>
      </c>
      <c r="L2" s="1301" t="s">
        <v>3112</v>
      </c>
      <c r="M2" s="590" t="s">
        <v>906</v>
      </c>
      <c r="N2" s="136">
        <f>M4+N4</f>
        <v>150000</v>
      </c>
      <c r="O2" s="1303" t="s">
        <v>907</v>
      </c>
      <c r="P2" s="1263" t="s">
        <v>908</v>
      </c>
      <c r="Q2" s="1265" t="s">
        <v>909</v>
      </c>
      <c r="R2" s="1267" t="s">
        <v>910</v>
      </c>
      <c r="S2" s="138" t="s">
        <v>910</v>
      </c>
      <c r="T2" s="1267" t="s">
        <v>911</v>
      </c>
      <c r="U2" s="1269" t="s">
        <v>912</v>
      </c>
      <c r="V2" s="1271" t="s">
        <v>913</v>
      </c>
      <c r="W2" s="1273" t="s">
        <v>914</v>
      </c>
      <c r="X2" s="1275" t="s">
        <v>915</v>
      </c>
    </row>
    <row r="3" spans="1:24" ht="16.5" customHeight="1" x14ac:dyDescent="0.15">
      <c r="A3" s="1277" t="s">
        <v>916</v>
      </c>
      <c r="B3" s="1279" t="s">
        <v>917</v>
      </c>
      <c r="C3" s="1284"/>
      <c r="D3" s="1287"/>
      <c r="E3" s="840" t="s">
        <v>2578</v>
      </c>
      <c r="F3" s="1290"/>
      <c r="G3" s="1293"/>
      <c r="H3" s="1296"/>
      <c r="I3" s="584" t="s">
        <v>918</v>
      </c>
      <c r="J3" s="585" t="s">
        <v>919</v>
      </c>
      <c r="K3" s="1299"/>
      <c r="L3" s="1302"/>
      <c r="M3" s="591" t="s">
        <v>920</v>
      </c>
      <c r="N3" s="143" t="s">
        <v>921</v>
      </c>
      <c r="O3" s="1304"/>
      <c r="P3" s="1264"/>
      <c r="Q3" s="1266"/>
      <c r="R3" s="1268"/>
      <c r="S3" s="142" t="s">
        <v>922</v>
      </c>
      <c r="T3" s="1268"/>
      <c r="U3" s="1270"/>
      <c r="V3" s="1272"/>
      <c r="W3" s="1274"/>
      <c r="X3" s="1276"/>
    </row>
    <row r="4" spans="1:24" ht="16.5" customHeight="1" thickBot="1" x14ac:dyDescent="0.2">
      <c r="A4" s="1278"/>
      <c r="B4" s="1280"/>
      <c r="C4" s="1285"/>
      <c r="D4" s="1288"/>
      <c r="E4" s="841"/>
      <c r="F4" s="1291"/>
      <c r="G4" s="1294"/>
      <c r="H4" s="1297"/>
      <c r="I4" s="586" t="s">
        <v>923</v>
      </c>
      <c r="J4" s="587" t="s">
        <v>924</v>
      </c>
      <c r="K4" s="1300"/>
      <c r="L4" s="592">
        <f>SUM(L5:L77)</f>
        <v>830000</v>
      </c>
      <c r="M4" s="592">
        <f>SUM(M5:M77)</f>
        <v>540000</v>
      </c>
      <c r="N4" s="592">
        <f>SUM(N5:N77)</f>
        <v>-390000</v>
      </c>
      <c r="O4" s="630">
        <f t="shared" ref="O4:X4" si="0">SUM(O7:O77)</f>
        <v>0</v>
      </c>
      <c r="P4" s="592">
        <f t="shared" si="0"/>
        <v>0</v>
      </c>
      <c r="Q4" s="592">
        <f t="shared" si="0"/>
        <v>0</v>
      </c>
      <c r="R4" s="592">
        <f t="shared" si="0"/>
        <v>0</v>
      </c>
      <c r="S4" s="592">
        <f t="shared" si="0"/>
        <v>0</v>
      </c>
      <c r="T4" s="592">
        <f t="shared" si="0"/>
        <v>466200</v>
      </c>
      <c r="U4" s="630">
        <f t="shared" si="0"/>
        <v>0</v>
      </c>
      <c r="V4" s="592">
        <f t="shared" si="0"/>
        <v>848200</v>
      </c>
      <c r="W4" s="592">
        <f t="shared" si="0"/>
        <v>0</v>
      </c>
      <c r="X4" s="630">
        <f t="shared" si="0"/>
        <v>0</v>
      </c>
    </row>
    <row r="5" spans="1:24" ht="16.5" customHeight="1" x14ac:dyDescent="0.15">
      <c r="A5" s="150">
        <v>1</v>
      </c>
      <c r="B5" s="151" t="s">
        <v>3399</v>
      </c>
      <c r="C5" s="152" t="s">
        <v>3400</v>
      </c>
      <c r="D5" s="152" t="s">
        <v>77</v>
      </c>
      <c r="E5" s="215">
        <v>11</v>
      </c>
      <c r="F5" s="436" t="s">
        <v>3401</v>
      </c>
      <c r="G5" s="633"/>
      <c r="H5" s="687">
        <v>45103</v>
      </c>
      <c r="I5" s="155"/>
      <c r="J5" s="156"/>
      <c r="K5" s="157"/>
      <c r="L5" s="593">
        <v>30000</v>
      </c>
      <c r="M5" s="594">
        <v>30000</v>
      </c>
      <c r="N5" s="158">
        <v>-30000</v>
      </c>
      <c r="O5" s="159"/>
      <c r="P5" s="160"/>
      <c r="Q5" s="161"/>
      <c r="R5" s="161"/>
      <c r="S5" s="161"/>
      <c r="T5" s="161"/>
      <c r="U5" s="162"/>
      <c r="V5" s="160"/>
      <c r="W5" s="163"/>
      <c r="X5" s="162"/>
    </row>
    <row r="6" spans="1:24" ht="16.5" customHeight="1" x14ac:dyDescent="0.15">
      <c r="A6" s="1081"/>
      <c r="B6" s="1082"/>
      <c r="C6" s="166"/>
      <c r="D6" s="166"/>
      <c r="E6" s="166"/>
      <c r="F6" s="434" t="s">
        <v>3402</v>
      </c>
      <c r="G6" s="634"/>
      <c r="H6" s="688"/>
      <c r="I6" s="168"/>
      <c r="J6" s="169"/>
      <c r="K6" s="170"/>
      <c r="L6" s="595"/>
      <c r="M6" s="596"/>
      <c r="N6" s="173" t="s">
        <v>3600</v>
      </c>
      <c r="O6" s="174"/>
      <c r="P6" s="175"/>
      <c r="Q6" s="176"/>
      <c r="R6" s="176"/>
      <c r="S6" s="176"/>
      <c r="T6" s="176"/>
      <c r="U6" s="177"/>
      <c r="V6" s="175"/>
      <c r="W6" s="178"/>
      <c r="X6" s="177"/>
    </row>
    <row r="7" spans="1:24" ht="16.5" customHeight="1" x14ac:dyDescent="0.15">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t="s">
        <v>3490</v>
      </c>
      <c r="O8" s="174"/>
      <c r="P8" s="175"/>
      <c r="Q8" s="176"/>
      <c r="R8" s="176"/>
      <c r="S8" s="176"/>
      <c r="T8" s="176"/>
      <c r="U8" s="177"/>
      <c r="V8" s="175"/>
      <c r="W8" s="178"/>
      <c r="X8" s="177"/>
    </row>
    <row r="9" spans="1:24" ht="16.5" customHeight="1" x14ac:dyDescent="0.15">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15">
      <c r="A10" s="164"/>
      <c r="B10" s="165"/>
      <c r="C10" s="166"/>
      <c r="D10" s="166" t="s">
        <v>3488</v>
      </c>
      <c r="E10" s="166"/>
      <c r="F10" s="435"/>
      <c r="G10" s="634"/>
      <c r="H10" s="688"/>
      <c r="I10" s="168"/>
      <c r="J10" s="169"/>
      <c r="K10" s="631"/>
      <c r="L10" s="597"/>
      <c r="M10" s="596"/>
      <c r="N10" s="173" t="s">
        <v>3490</v>
      </c>
      <c r="O10" s="174"/>
      <c r="P10" s="175"/>
      <c r="Q10" s="176"/>
      <c r="R10" s="176"/>
      <c r="S10" s="176"/>
      <c r="T10" s="176"/>
      <c r="U10" s="177"/>
      <c r="V10" s="175"/>
      <c r="W10" s="178"/>
      <c r="X10" s="177"/>
    </row>
    <row r="11" spans="1:24" ht="16.5" customHeight="1" x14ac:dyDescent="0.15">
      <c r="A11" s="150">
        <v>3</v>
      </c>
      <c r="B11" s="151" t="s">
        <v>3408</v>
      </c>
      <c r="C11" s="152" t="s">
        <v>3400</v>
      </c>
      <c r="D11" s="152" t="s">
        <v>77</v>
      </c>
      <c r="E11" s="152">
        <v>14</v>
      </c>
      <c r="F11" s="1197" t="s">
        <v>3409</v>
      </c>
      <c r="G11" s="635"/>
      <c r="H11" s="687">
        <v>45103</v>
      </c>
      <c r="I11" s="179"/>
      <c r="J11" s="180"/>
      <c r="K11" s="184"/>
      <c r="L11" s="593">
        <v>10000</v>
      </c>
      <c r="M11" s="594">
        <v>10000</v>
      </c>
      <c r="N11" s="185">
        <v>-10000</v>
      </c>
      <c r="O11" s="159"/>
      <c r="P11" s="160"/>
      <c r="Q11" s="161"/>
      <c r="R11" s="161"/>
      <c r="S11" s="161"/>
      <c r="T11" s="161"/>
      <c r="U11" s="162"/>
      <c r="V11" s="160"/>
      <c r="W11" s="163"/>
      <c r="X11" s="162"/>
    </row>
    <row r="12" spans="1:24" ht="15.75" customHeight="1" x14ac:dyDescent="0.15">
      <c r="A12" s="164"/>
      <c r="B12" s="165"/>
      <c r="C12" s="166"/>
      <c r="D12" s="166"/>
      <c r="E12" s="166"/>
      <c r="F12" s="433" t="s">
        <v>3410</v>
      </c>
      <c r="G12" s="634"/>
      <c r="H12" s="688"/>
      <c r="I12" s="168"/>
      <c r="J12" s="225"/>
      <c r="K12" s="182"/>
      <c r="L12" s="595"/>
      <c r="M12" s="596"/>
      <c r="N12" s="173" t="s">
        <v>3600</v>
      </c>
      <c r="O12" s="174"/>
      <c r="P12" s="175"/>
      <c r="Q12" s="176"/>
      <c r="R12" s="176"/>
      <c r="S12" s="176"/>
      <c r="T12" s="176"/>
      <c r="U12" s="177"/>
      <c r="V12" s="175"/>
      <c r="W12" s="178"/>
      <c r="X12" s="177"/>
    </row>
    <row r="13" spans="1:24" ht="16.5" customHeight="1" x14ac:dyDescent="0.15">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3413</v>
      </c>
      <c r="C15" s="215" t="s">
        <v>3404</v>
      </c>
      <c r="D15" s="215" t="s">
        <v>409</v>
      </c>
      <c r="E15" s="215">
        <v>32</v>
      </c>
      <c r="F15" s="456" t="s">
        <v>3414</v>
      </c>
      <c r="G15" s="635"/>
      <c r="H15" s="687">
        <v>45079</v>
      </c>
      <c r="I15" s="190"/>
      <c r="J15" s="140"/>
      <c r="K15" s="191"/>
      <c r="L15" s="593">
        <v>50000</v>
      </c>
      <c r="M15" s="594">
        <v>50000</v>
      </c>
      <c r="N15" s="185">
        <v>-50000</v>
      </c>
      <c r="O15" s="159"/>
      <c r="P15" s="186"/>
      <c r="Q15" s="138"/>
      <c r="R15" s="161"/>
      <c r="S15" s="161"/>
      <c r="T15" s="161">
        <v>9600</v>
      </c>
      <c r="U15" s="162"/>
      <c r="V15" s="160">
        <v>59600</v>
      </c>
      <c r="W15" s="163"/>
      <c r="X15" s="162"/>
    </row>
    <row r="16" spans="1:24" ht="16.5" customHeight="1" x14ac:dyDescent="0.15">
      <c r="A16" s="164"/>
      <c r="B16" s="165"/>
      <c r="C16" s="215"/>
      <c r="D16" s="215"/>
      <c r="E16" s="215"/>
      <c r="F16" s="457"/>
      <c r="G16" s="636"/>
      <c r="H16" s="689"/>
      <c r="I16" s="1021"/>
      <c r="J16" s="229"/>
      <c r="K16" s="224"/>
      <c r="L16" s="595"/>
      <c r="M16" s="598"/>
      <c r="N16" s="173" t="s">
        <v>3600</v>
      </c>
      <c r="O16" s="174"/>
      <c r="P16" s="175"/>
      <c r="Q16" s="176"/>
      <c r="R16" s="176"/>
      <c r="S16" s="176"/>
      <c r="T16" s="176"/>
      <c r="U16" s="177"/>
      <c r="V16" s="175"/>
      <c r="W16" s="178"/>
      <c r="X16" s="177"/>
    </row>
    <row r="17" spans="1:24" ht="16.5" customHeight="1" x14ac:dyDescent="0.15">
      <c r="A17" s="194">
        <v>4</v>
      </c>
      <c r="B17" s="214" t="s">
        <v>3415</v>
      </c>
      <c r="C17" s="152" t="s">
        <v>3404</v>
      </c>
      <c r="D17" s="152" t="s">
        <v>409</v>
      </c>
      <c r="E17" s="152">
        <v>35</v>
      </c>
      <c r="F17" s="456" t="s">
        <v>3416</v>
      </c>
      <c r="G17" s="635"/>
      <c r="H17" s="687">
        <v>45079</v>
      </c>
      <c r="I17" s="1023"/>
      <c r="J17" s="135"/>
      <c r="K17" s="1024"/>
      <c r="L17" s="599">
        <v>10000</v>
      </c>
      <c r="M17" s="600">
        <v>10000</v>
      </c>
      <c r="N17" s="185">
        <v>-10000</v>
      </c>
      <c r="O17" s="193"/>
      <c r="P17" s="194"/>
      <c r="Q17" s="195"/>
      <c r="R17" s="196"/>
      <c r="S17" s="196"/>
      <c r="T17" s="196">
        <v>4200</v>
      </c>
      <c r="U17" s="197"/>
      <c r="V17" s="198">
        <v>14200</v>
      </c>
      <c r="W17" s="199"/>
      <c r="X17" s="197"/>
    </row>
    <row r="18" spans="1:24" ht="16.5" customHeight="1" x14ac:dyDescent="0.15">
      <c r="A18" s="194"/>
      <c r="B18" s="214"/>
      <c r="C18" s="166"/>
      <c r="D18" s="166"/>
      <c r="E18" s="166"/>
      <c r="F18" s="435"/>
      <c r="G18" s="634"/>
      <c r="H18" s="688"/>
      <c r="I18" s="1025"/>
      <c r="J18" s="169"/>
      <c r="K18" s="170"/>
      <c r="L18" s="599"/>
      <c r="M18" s="600"/>
      <c r="N18" s="298" t="s">
        <v>3600</v>
      </c>
      <c r="O18" s="193"/>
      <c r="P18" s="198"/>
      <c r="Q18" s="196"/>
      <c r="R18" s="196"/>
      <c r="S18" s="196"/>
      <c r="T18" s="196"/>
      <c r="U18" s="197"/>
      <c r="V18" s="198"/>
      <c r="W18" s="199"/>
      <c r="X18" s="197"/>
    </row>
    <row r="19" spans="1:24" ht="16.5" customHeight="1" x14ac:dyDescent="0.15">
      <c r="A19" s="1027">
        <v>4</v>
      </c>
      <c r="B19" s="1026" t="s">
        <v>3417</v>
      </c>
      <c r="C19" s="215" t="s">
        <v>3404</v>
      </c>
      <c r="D19" s="215" t="s">
        <v>77</v>
      </c>
      <c r="E19" s="215">
        <v>13</v>
      </c>
      <c r="F19" s="433" t="s">
        <v>3479</v>
      </c>
      <c r="G19" s="636"/>
      <c r="H19" s="691">
        <v>45103</v>
      </c>
      <c r="I19" s="1022"/>
      <c r="J19" s="156"/>
      <c r="K19" s="191"/>
      <c r="L19" s="1019">
        <v>20000</v>
      </c>
      <c r="M19" s="594">
        <v>20000</v>
      </c>
      <c r="N19" s="158">
        <v>-20000</v>
      </c>
      <c r="O19" s="159"/>
      <c r="P19" s="160"/>
      <c r="Q19" s="161"/>
      <c r="R19" s="161"/>
      <c r="S19" s="161"/>
      <c r="T19" s="161">
        <v>54800</v>
      </c>
      <c r="U19" s="162"/>
      <c r="V19" s="160">
        <v>64800</v>
      </c>
      <c r="W19" s="163"/>
      <c r="X19" s="162"/>
    </row>
    <row r="20" spans="1:24" ht="16.5" customHeight="1" x14ac:dyDescent="0.15">
      <c r="A20" s="164"/>
      <c r="B20" s="165"/>
      <c r="C20" s="166"/>
      <c r="D20" s="166"/>
      <c r="E20" s="166"/>
      <c r="F20" s="434" t="s">
        <v>3418</v>
      </c>
      <c r="G20" s="634"/>
      <c r="H20" s="688">
        <v>45044</v>
      </c>
      <c r="I20" s="168"/>
      <c r="J20" s="169"/>
      <c r="K20" s="170"/>
      <c r="L20" s="595"/>
      <c r="M20" s="596"/>
      <c r="N20" s="173" t="s">
        <v>3600</v>
      </c>
      <c r="O20" s="174"/>
      <c r="P20" s="175"/>
      <c r="Q20" s="176"/>
      <c r="R20" s="176"/>
      <c r="S20" s="176"/>
      <c r="T20" s="176"/>
      <c r="U20" s="177"/>
      <c r="V20" s="175"/>
      <c r="W20" s="178"/>
      <c r="X20" s="177"/>
    </row>
    <row r="21" spans="1:24" ht="16.5" customHeight="1" x14ac:dyDescent="0.15">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3420</v>
      </c>
      <c r="C23" s="215" t="s">
        <v>3404</v>
      </c>
      <c r="D23" s="215" t="s">
        <v>77</v>
      </c>
      <c r="E23" s="215">
        <v>16</v>
      </c>
      <c r="F23" s="433" t="s">
        <v>3421</v>
      </c>
      <c r="G23" s="636"/>
      <c r="H23" s="691">
        <v>45103</v>
      </c>
      <c r="I23" s="179"/>
      <c r="J23" s="180"/>
      <c r="K23" s="157"/>
      <c r="L23" s="599">
        <v>10000</v>
      </c>
      <c r="M23" s="600">
        <v>10000</v>
      </c>
      <c r="N23" s="216">
        <v>-10000</v>
      </c>
      <c r="O23" s="217"/>
      <c r="P23" s="218"/>
      <c r="Q23" s="196"/>
      <c r="R23" s="196"/>
      <c r="S23" s="196"/>
      <c r="T23" s="196">
        <v>23200</v>
      </c>
      <c r="U23" s="197"/>
      <c r="V23" s="198">
        <v>10000</v>
      </c>
      <c r="W23" s="199"/>
      <c r="X23" s="197"/>
    </row>
    <row r="24" spans="1:24" ht="16.5" customHeight="1" x14ac:dyDescent="0.15">
      <c r="A24" s="164"/>
      <c r="B24" s="165"/>
      <c r="C24" s="166"/>
      <c r="D24" s="166"/>
      <c r="E24" s="166"/>
      <c r="F24" s="435"/>
      <c r="G24" s="634"/>
      <c r="H24" s="688">
        <v>45129</v>
      </c>
      <c r="I24" s="168"/>
      <c r="J24" s="169"/>
      <c r="K24" s="170"/>
      <c r="L24" s="595"/>
      <c r="M24" s="596"/>
      <c r="N24" s="173" t="s">
        <v>3600</v>
      </c>
      <c r="O24" s="220"/>
      <c r="P24" s="171"/>
      <c r="Q24" s="176"/>
      <c r="R24" s="176"/>
      <c r="S24" s="172"/>
      <c r="T24" s="176"/>
      <c r="U24" s="177"/>
      <c r="V24" s="175">
        <v>23200</v>
      </c>
      <c r="W24" s="178"/>
      <c r="X24" s="177"/>
    </row>
    <row r="25" spans="1:24" ht="16.5" customHeight="1" x14ac:dyDescent="0.15">
      <c r="A25" s="150">
        <v>5</v>
      </c>
      <c r="B25" s="151" t="s">
        <v>3422</v>
      </c>
      <c r="C25" s="215" t="s">
        <v>3400</v>
      </c>
      <c r="D25" s="152" t="s">
        <v>77</v>
      </c>
      <c r="E25" s="152">
        <v>17</v>
      </c>
      <c r="F25" s="436" t="s">
        <v>3423</v>
      </c>
      <c r="G25" s="635"/>
      <c r="H25" s="687">
        <v>45103</v>
      </c>
      <c r="I25" s="155"/>
      <c r="J25" s="156"/>
      <c r="K25" s="157"/>
      <c r="L25" s="593">
        <v>10000</v>
      </c>
      <c r="M25" s="594">
        <v>10000</v>
      </c>
      <c r="N25" s="158">
        <v>-10000</v>
      </c>
      <c r="O25" s="270"/>
      <c r="P25" s="198"/>
      <c r="Q25" s="196"/>
      <c r="R25" s="196"/>
      <c r="S25" s="196"/>
      <c r="T25" s="196">
        <v>10800</v>
      </c>
      <c r="U25" s="197"/>
      <c r="V25" s="198">
        <v>10000</v>
      </c>
      <c r="W25" s="199"/>
      <c r="X25" s="197"/>
    </row>
    <row r="26" spans="1:24" ht="16.5" customHeight="1" x14ac:dyDescent="0.15">
      <c r="A26" s="164"/>
      <c r="B26" s="165"/>
      <c r="C26" s="166"/>
      <c r="D26" s="166"/>
      <c r="E26" s="166"/>
      <c r="F26" s="434"/>
      <c r="G26" s="634"/>
      <c r="H26" s="688">
        <v>45133</v>
      </c>
      <c r="I26" s="168"/>
      <c r="J26" s="169"/>
      <c r="K26" s="170"/>
      <c r="L26" s="595"/>
      <c r="M26" s="596"/>
      <c r="N26" s="173" t="s">
        <v>3600</v>
      </c>
      <c r="O26" s="174"/>
      <c r="P26" s="175"/>
      <c r="Q26" s="176"/>
      <c r="R26" s="176"/>
      <c r="S26" s="176"/>
      <c r="T26" s="176"/>
      <c r="U26" s="177"/>
      <c r="V26" s="175">
        <v>10800</v>
      </c>
      <c r="W26" s="178"/>
      <c r="X26" s="177"/>
    </row>
    <row r="27" spans="1:24" ht="16.5" customHeight="1" x14ac:dyDescent="0.15">
      <c r="A27" s="150">
        <v>5</v>
      </c>
      <c r="B27" s="151" t="s">
        <v>3422</v>
      </c>
      <c r="C27" s="152" t="s">
        <v>3404</v>
      </c>
      <c r="D27" s="152" t="s">
        <v>409</v>
      </c>
      <c r="E27" s="152">
        <v>33</v>
      </c>
      <c r="F27" s="456" t="s">
        <v>3374</v>
      </c>
      <c r="G27" s="635"/>
      <c r="H27" s="692">
        <v>45120</v>
      </c>
      <c r="I27" s="179"/>
      <c r="J27" s="180"/>
      <c r="K27" s="181"/>
      <c r="L27" s="593">
        <v>50000</v>
      </c>
      <c r="M27" s="594">
        <v>50000</v>
      </c>
      <c r="N27" s="158">
        <v>-50000</v>
      </c>
      <c r="O27" s="193"/>
      <c r="P27" s="160"/>
      <c r="Q27" s="161"/>
      <c r="R27" s="161"/>
      <c r="S27" s="161"/>
      <c r="T27" s="161">
        <v>3200</v>
      </c>
      <c r="U27" s="162"/>
      <c r="V27" s="160">
        <v>53200</v>
      </c>
      <c r="W27" s="163"/>
      <c r="X27" s="162"/>
    </row>
    <row r="28" spans="1:24" ht="16.5" customHeight="1" x14ac:dyDescent="0.15">
      <c r="A28" s="164"/>
      <c r="B28" s="165"/>
      <c r="C28" s="215"/>
      <c r="D28" s="215"/>
      <c r="E28" s="215"/>
      <c r="F28" s="981"/>
      <c r="G28" s="636"/>
      <c r="H28" s="689"/>
      <c r="I28" s="223"/>
      <c r="J28" s="229"/>
      <c r="K28" s="224"/>
      <c r="L28" s="599"/>
      <c r="M28" s="596"/>
      <c r="N28" s="183" t="s">
        <v>3603</v>
      </c>
      <c r="O28" s="174"/>
      <c r="P28" s="175"/>
      <c r="Q28" s="176"/>
      <c r="R28" s="176"/>
      <c r="S28" s="176"/>
      <c r="T28" s="176"/>
      <c r="U28" s="177"/>
      <c r="V28" s="175"/>
      <c r="W28" s="178"/>
      <c r="X28" s="177"/>
    </row>
    <row r="29" spans="1:24" ht="16.5" customHeight="1" x14ac:dyDescent="0.15">
      <c r="A29" s="150">
        <v>6</v>
      </c>
      <c r="B29" s="1026" t="s">
        <v>3424</v>
      </c>
      <c r="C29" s="152" t="s">
        <v>3425</v>
      </c>
      <c r="D29" s="152" t="s">
        <v>456</v>
      </c>
      <c r="E29" s="152">
        <v>19</v>
      </c>
      <c r="F29" s="436" t="s">
        <v>3426</v>
      </c>
      <c r="G29" s="635"/>
      <c r="H29" s="692">
        <v>45106</v>
      </c>
      <c r="I29" s="179"/>
      <c r="J29" s="180"/>
      <c r="K29" s="181"/>
      <c r="L29" s="593">
        <v>30000</v>
      </c>
      <c r="M29" s="594">
        <v>30000</v>
      </c>
      <c r="N29" s="158">
        <v>-30000</v>
      </c>
      <c r="O29" s="159"/>
      <c r="P29" s="160"/>
      <c r="Q29" s="161"/>
      <c r="R29" s="161"/>
      <c r="S29" s="161"/>
      <c r="T29" s="161">
        <v>63600</v>
      </c>
      <c r="U29" s="162"/>
      <c r="V29" s="160">
        <v>93600</v>
      </c>
      <c r="W29" s="163"/>
      <c r="X29" s="162"/>
    </row>
    <row r="30" spans="1:24" ht="16.5" customHeight="1" x14ac:dyDescent="0.15">
      <c r="A30" s="194"/>
      <c r="B30" s="214"/>
      <c r="C30" s="215"/>
      <c r="D30" s="215"/>
      <c r="E30" s="215"/>
      <c r="F30" s="433" t="s">
        <v>3427</v>
      </c>
      <c r="G30" s="636"/>
      <c r="H30" s="689"/>
      <c r="I30" s="223"/>
      <c r="J30" s="229"/>
      <c r="K30" s="224"/>
      <c r="L30" s="599"/>
      <c r="M30" s="600"/>
      <c r="N30" s="298" t="s">
        <v>3603</v>
      </c>
      <c r="O30" s="193"/>
      <c r="P30" s="198"/>
      <c r="Q30" s="196"/>
      <c r="R30" s="196"/>
      <c r="S30" s="196"/>
      <c r="T30" s="196"/>
      <c r="U30" s="197"/>
      <c r="V30" s="198"/>
      <c r="W30" s="199"/>
      <c r="X30" s="197"/>
    </row>
    <row r="31" spans="1:24" ht="16.5" customHeight="1" x14ac:dyDescent="0.15">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15">
      <c r="A32" s="194">
        <v>7</v>
      </c>
      <c r="B32" s="214" t="s">
        <v>3429</v>
      </c>
      <c r="C32" s="215" t="s">
        <v>3400</v>
      </c>
      <c r="D32" s="215" t="s">
        <v>456</v>
      </c>
      <c r="E32" s="195">
        <v>34</v>
      </c>
      <c r="F32" s="457" t="s">
        <v>3430</v>
      </c>
      <c r="G32" s="636"/>
      <c r="H32" s="689">
        <v>45120</v>
      </c>
      <c r="I32" s="223"/>
      <c r="J32" s="229"/>
      <c r="K32" s="224"/>
      <c r="L32" s="599">
        <v>50000</v>
      </c>
      <c r="M32" s="600">
        <v>50000</v>
      </c>
      <c r="N32" s="185">
        <v>-50000</v>
      </c>
      <c r="O32" s="193"/>
      <c r="P32" s="198"/>
      <c r="Q32" s="196"/>
      <c r="R32" s="196"/>
      <c r="S32" s="196"/>
      <c r="T32" s="196">
        <v>2800</v>
      </c>
      <c r="U32" s="197"/>
      <c r="V32" s="198">
        <v>52800</v>
      </c>
      <c r="W32" s="199"/>
      <c r="X32" s="197"/>
    </row>
    <row r="33" spans="1:24" ht="16.5" customHeight="1" x14ac:dyDescent="0.15">
      <c r="A33" s="1166"/>
      <c r="B33" s="1167"/>
      <c r="C33" s="1073"/>
      <c r="D33" s="1073"/>
      <c r="E33" s="1176"/>
      <c r="F33" s="1177"/>
      <c r="G33" s="1168"/>
      <c r="H33" s="1169"/>
      <c r="I33" s="1069"/>
      <c r="J33" s="1170"/>
      <c r="K33" s="1178"/>
      <c r="L33" s="1172"/>
      <c r="M33" s="1059"/>
      <c r="N33" s="1173" t="s">
        <v>3603</v>
      </c>
      <c r="O33" s="1061"/>
      <c r="P33" s="1174"/>
      <c r="Q33" s="1057"/>
      <c r="R33" s="1057"/>
      <c r="S33" s="1057"/>
      <c r="T33" s="1057"/>
      <c r="U33" s="1175"/>
      <c r="V33" s="1174"/>
      <c r="W33" s="1051"/>
      <c r="X33" s="1175"/>
    </row>
    <row r="34" spans="1:24" ht="16.5" customHeight="1" x14ac:dyDescent="0.15">
      <c r="A34" s="194">
        <v>7</v>
      </c>
      <c r="B34" s="214" t="s">
        <v>3280</v>
      </c>
      <c r="C34" s="1035" t="s">
        <v>3435</v>
      </c>
      <c r="D34" s="152" t="s">
        <v>77</v>
      </c>
      <c r="E34" s="152">
        <v>25</v>
      </c>
      <c r="F34" s="436" t="s">
        <v>3436</v>
      </c>
      <c r="G34" s="636"/>
      <c r="H34" s="689">
        <v>45250</v>
      </c>
      <c r="I34" s="223"/>
      <c r="J34" s="229"/>
      <c r="K34" s="339"/>
      <c r="L34" s="599">
        <v>30000</v>
      </c>
      <c r="M34" s="600"/>
      <c r="N34" s="185"/>
      <c r="O34" s="193"/>
      <c r="P34" s="198"/>
      <c r="Q34" s="196"/>
      <c r="R34" s="196"/>
      <c r="S34" s="196"/>
      <c r="T34" s="196">
        <v>53000</v>
      </c>
      <c r="U34" s="197"/>
      <c r="V34" s="198"/>
      <c r="W34" s="199"/>
      <c r="X34" s="197"/>
    </row>
    <row r="35" spans="1:24" ht="16.5" customHeight="1" x14ac:dyDescent="0.15">
      <c r="A35" s="164"/>
      <c r="B35" s="165"/>
      <c r="C35" s="215"/>
      <c r="D35" s="215"/>
      <c r="E35" s="215"/>
      <c r="F35" s="433" t="s">
        <v>3437</v>
      </c>
      <c r="G35" s="634"/>
      <c r="H35" s="688"/>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3400</v>
      </c>
      <c r="D36" s="152" t="s">
        <v>77</v>
      </c>
      <c r="E36" s="152">
        <v>21</v>
      </c>
      <c r="F36" s="436" t="s">
        <v>3433</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15">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3434</v>
      </c>
      <c r="C38" s="152" t="s">
        <v>3435</v>
      </c>
      <c r="D38" s="152" t="s">
        <v>142</v>
      </c>
      <c r="E38" s="152">
        <v>36</v>
      </c>
      <c r="F38" s="456" t="s">
        <v>3379</v>
      </c>
      <c r="G38" s="635"/>
      <c r="H38" s="687">
        <v>45198</v>
      </c>
      <c r="I38" s="179"/>
      <c r="J38" s="180"/>
      <c r="K38" s="181"/>
      <c r="L38" s="593">
        <v>50000</v>
      </c>
      <c r="M38" s="594">
        <v>50000</v>
      </c>
      <c r="N38" s="158"/>
      <c r="O38" s="159"/>
      <c r="P38" s="160"/>
      <c r="Q38" s="161"/>
      <c r="R38" s="161"/>
      <c r="S38" s="161"/>
      <c r="T38" s="161">
        <v>2400</v>
      </c>
      <c r="U38" s="162"/>
      <c r="V38" s="160">
        <v>52400</v>
      </c>
      <c r="W38" s="163"/>
      <c r="X38" s="162"/>
    </row>
    <row r="39" spans="1:24" ht="16.5" customHeight="1" x14ac:dyDescent="0.15">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15">
      <c r="A40" s="150">
        <v>9</v>
      </c>
      <c r="B40" s="151" t="s">
        <v>3586</v>
      </c>
      <c r="C40" s="215" t="s">
        <v>3404</v>
      </c>
      <c r="D40" s="215" t="s">
        <v>77</v>
      </c>
      <c r="E40" s="215">
        <v>20</v>
      </c>
      <c r="F40" s="433" t="s">
        <v>3431</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15">
      <c r="A41" s="194"/>
      <c r="B41" s="214"/>
      <c r="C41" s="166"/>
      <c r="D41" s="166"/>
      <c r="E41" s="166"/>
      <c r="F41" s="434" t="s">
        <v>3432</v>
      </c>
      <c r="G41" s="636"/>
      <c r="H41" s="689"/>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3438</v>
      </c>
      <c r="C42" s="152" t="s">
        <v>3439</v>
      </c>
      <c r="D42" s="152"/>
      <c r="E42" s="152"/>
      <c r="F42" s="575" t="s">
        <v>3440</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3404</v>
      </c>
      <c r="D44" s="152" t="s">
        <v>142</v>
      </c>
      <c r="E44" s="152">
        <v>37</v>
      </c>
      <c r="F44" s="456" t="s">
        <v>3334</v>
      </c>
      <c r="G44" s="635"/>
      <c r="H44" s="687">
        <v>45232</v>
      </c>
      <c r="I44" s="179"/>
      <c r="J44" s="180"/>
      <c r="K44" s="181"/>
      <c r="L44" s="593">
        <v>10000</v>
      </c>
      <c r="M44" s="594">
        <v>10000</v>
      </c>
      <c r="N44" s="185"/>
      <c r="O44" s="159"/>
      <c r="P44" s="160"/>
      <c r="Q44" s="161"/>
      <c r="R44" s="161"/>
      <c r="S44" s="161"/>
      <c r="T44" s="161">
        <v>7600</v>
      </c>
      <c r="U44" s="162"/>
      <c r="V44" s="160">
        <v>17600</v>
      </c>
      <c r="W44" s="163"/>
      <c r="X44" s="162"/>
    </row>
    <row r="45" spans="1:24" ht="16.5" customHeight="1" x14ac:dyDescent="0.15">
      <c r="A45" s="164"/>
      <c r="B45" s="165"/>
      <c r="C45" s="166"/>
      <c r="D45" s="166" t="s">
        <v>3441</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15">
      <c r="A46" s="1028">
        <v>11</v>
      </c>
      <c r="B46" s="1029" t="s">
        <v>3275</v>
      </c>
      <c r="C46" s="152" t="s">
        <v>3404</v>
      </c>
      <c r="D46" s="152" t="s">
        <v>142</v>
      </c>
      <c r="E46" s="152">
        <v>72</v>
      </c>
      <c r="F46" s="1198" t="s">
        <v>3442</v>
      </c>
      <c r="G46" s="635"/>
      <c r="H46" s="687">
        <v>45258</v>
      </c>
      <c r="I46" s="179"/>
      <c r="J46" s="180"/>
      <c r="K46" s="157"/>
      <c r="L46" s="593">
        <v>30000</v>
      </c>
      <c r="M46" s="594">
        <v>30000</v>
      </c>
      <c r="N46" s="158"/>
      <c r="O46" s="159"/>
      <c r="P46" s="160"/>
      <c r="Q46" s="161"/>
      <c r="R46" s="161"/>
      <c r="S46" s="161"/>
      <c r="T46" s="161">
        <v>9600</v>
      </c>
      <c r="U46" s="162"/>
      <c r="V46" s="160">
        <v>39600</v>
      </c>
      <c r="W46" s="163"/>
      <c r="X46" s="162"/>
    </row>
    <row r="47" spans="1:24" ht="16.5" customHeight="1" x14ac:dyDescent="0.15">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15">
      <c r="A48" s="150">
        <v>10</v>
      </c>
      <c r="B48" s="151" t="s">
        <v>3420</v>
      </c>
      <c r="C48" s="152" t="s">
        <v>3443</v>
      </c>
      <c r="D48" s="152" t="s">
        <v>77</v>
      </c>
      <c r="E48" s="152">
        <v>22</v>
      </c>
      <c r="F48" s="436" t="s">
        <v>3444</v>
      </c>
      <c r="G48" s="635"/>
      <c r="H48" s="687">
        <v>45251</v>
      </c>
      <c r="I48" s="179"/>
      <c r="J48" s="180"/>
      <c r="K48" s="181"/>
      <c r="L48" s="593">
        <v>30000</v>
      </c>
      <c r="M48" s="594"/>
      <c r="N48" s="158"/>
      <c r="O48" s="159"/>
      <c r="P48" s="160"/>
      <c r="Q48" s="161"/>
      <c r="R48" s="161"/>
      <c r="S48" s="161"/>
      <c r="T48" s="161">
        <v>55000</v>
      </c>
      <c r="U48" s="162"/>
      <c r="V48" s="160"/>
      <c r="W48" s="163"/>
      <c r="X48" s="162"/>
    </row>
    <row r="49" spans="1:24" ht="16.5" customHeight="1" x14ac:dyDescent="0.15">
      <c r="A49" s="164"/>
      <c r="B49" s="165"/>
      <c r="C49" s="166"/>
      <c r="D49" s="166"/>
      <c r="E49" s="166"/>
      <c r="F49" s="434" t="s">
        <v>3445</v>
      </c>
      <c r="G49" s="634"/>
      <c r="H49" s="688"/>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3399</v>
      </c>
      <c r="C50" s="152" t="s">
        <v>3446</v>
      </c>
      <c r="D50" s="152" t="s">
        <v>142</v>
      </c>
      <c r="E50" s="152">
        <v>38</v>
      </c>
      <c r="F50" s="456" t="s">
        <v>3447</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3448</v>
      </c>
      <c r="C52" s="215" t="s">
        <v>3608</v>
      </c>
      <c r="D52" s="215" t="s">
        <v>3220</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3403</v>
      </c>
      <c r="C54" s="152" t="s">
        <v>3435</v>
      </c>
      <c r="D54" s="152" t="s">
        <v>446</v>
      </c>
      <c r="E54" s="152">
        <v>23</v>
      </c>
      <c r="F54" s="575" t="s">
        <v>3449</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79">
        <v>11</v>
      </c>
      <c r="B56" s="1180" t="s">
        <v>3261</v>
      </c>
      <c r="C56" s="1181" t="s">
        <v>3480</v>
      </c>
      <c r="D56" s="1181" t="s">
        <v>1537</v>
      </c>
      <c r="E56" s="1181">
        <v>23</v>
      </c>
      <c r="F56" s="1194" t="s">
        <v>3481</v>
      </c>
      <c r="G56" s="1182"/>
      <c r="H56" s="1183">
        <v>45244</v>
      </c>
      <c r="I56" s="1068"/>
      <c r="J56" s="1184"/>
      <c r="K56" s="1185"/>
      <c r="L56" s="1186">
        <v>30000</v>
      </c>
      <c r="M56" s="1058">
        <v>30000</v>
      </c>
      <c r="N56" s="1187"/>
      <c r="O56" s="1188"/>
      <c r="P56" s="1189"/>
      <c r="Q56" s="1056"/>
      <c r="R56" s="1056"/>
      <c r="S56" s="1056"/>
      <c r="T56" s="1056">
        <v>76800</v>
      </c>
      <c r="U56" s="1190"/>
      <c r="V56" s="1189">
        <v>106800</v>
      </c>
      <c r="W56" s="1050"/>
      <c r="X56" s="1190"/>
    </row>
    <row r="57" spans="1:24" ht="16.5" customHeight="1" x14ac:dyDescent="0.15">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15">
      <c r="A58" s="150">
        <v>11</v>
      </c>
      <c r="B58" s="151" t="s">
        <v>3408</v>
      </c>
      <c r="C58" s="152" t="s">
        <v>3404</v>
      </c>
      <c r="D58" s="152" t="s">
        <v>409</v>
      </c>
      <c r="E58" s="152">
        <v>73</v>
      </c>
      <c r="F58" s="456" t="s">
        <v>3450</v>
      </c>
      <c r="G58" s="635"/>
      <c r="H58" s="687">
        <v>45254</v>
      </c>
      <c r="I58" s="179"/>
      <c r="J58" s="180"/>
      <c r="K58" s="181"/>
      <c r="L58" s="593">
        <v>10000</v>
      </c>
      <c r="M58" s="594">
        <v>10000</v>
      </c>
      <c r="N58" s="158"/>
      <c r="O58" s="159"/>
      <c r="P58" s="160"/>
      <c r="Q58" s="161"/>
      <c r="R58" s="161"/>
      <c r="S58" s="161"/>
      <c r="T58" s="161">
        <v>2400</v>
      </c>
      <c r="U58" s="162"/>
      <c r="V58" s="160">
        <v>12400</v>
      </c>
      <c r="W58" s="163"/>
      <c r="X58" s="162"/>
    </row>
    <row r="59" spans="1:24" ht="16.5" customHeight="1" x14ac:dyDescent="0.15">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15">
      <c r="A60" s="150">
        <v>11</v>
      </c>
      <c r="B60" s="151">
        <v>19</v>
      </c>
      <c r="C60" s="152" t="s">
        <v>3425</v>
      </c>
      <c r="D60" s="152" t="s">
        <v>729</v>
      </c>
      <c r="E60" s="152"/>
      <c r="F60" s="575" t="s">
        <v>3451</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3452</v>
      </c>
      <c r="C62" s="152" t="s">
        <v>3425</v>
      </c>
      <c r="D62" s="152" t="s">
        <v>77</v>
      </c>
      <c r="E62" s="152">
        <v>24</v>
      </c>
      <c r="F62" s="436" t="s">
        <v>3453</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15">
      <c r="A63" s="164"/>
      <c r="B63" s="165"/>
      <c r="C63" s="166"/>
      <c r="D63" s="166"/>
      <c r="E63" s="166"/>
      <c r="F63" s="434" t="s">
        <v>3454</v>
      </c>
      <c r="G63" s="634"/>
      <c r="H63" s="688"/>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3455</v>
      </c>
      <c r="C64" s="152" t="s">
        <v>3435</v>
      </c>
      <c r="D64" s="152" t="s">
        <v>142</v>
      </c>
      <c r="E64" s="152">
        <v>40</v>
      </c>
      <c r="F64" s="456" t="s">
        <v>3456</v>
      </c>
      <c r="G64" s="635"/>
      <c r="H64" s="687">
        <v>45265</v>
      </c>
      <c r="I64" s="179"/>
      <c r="J64" s="180"/>
      <c r="K64" s="181"/>
      <c r="L64" s="593">
        <v>10000</v>
      </c>
      <c r="M64" s="594">
        <v>10000</v>
      </c>
      <c r="N64" s="158"/>
      <c r="O64" s="159"/>
      <c r="P64" s="160"/>
      <c r="Q64" s="161"/>
      <c r="R64" s="161"/>
      <c r="S64" s="161"/>
      <c r="T64" s="161">
        <v>2800</v>
      </c>
      <c r="U64" s="162"/>
      <c r="V64" s="160">
        <v>12800</v>
      </c>
      <c r="W64" s="163"/>
      <c r="X64" s="162"/>
    </row>
    <row r="65" spans="1:24" ht="16.5" customHeight="1" x14ac:dyDescent="0.15">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15">
      <c r="A66" s="150">
        <v>12</v>
      </c>
      <c r="B66" s="151" t="s">
        <v>3271</v>
      </c>
      <c r="C66" s="152" t="s">
        <v>3404</v>
      </c>
      <c r="D66" s="152" t="s">
        <v>142</v>
      </c>
      <c r="E66" s="152">
        <v>71</v>
      </c>
      <c r="F66" s="456" t="s">
        <v>3457</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215"/>
      <c r="D68" s="215"/>
      <c r="E68" s="215"/>
      <c r="F68" s="433"/>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34"/>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v>12</v>
      </c>
      <c r="B72" s="214" t="s">
        <v>3609</v>
      </c>
      <c r="C72" s="152" t="s">
        <v>3404</v>
      </c>
      <c r="D72" s="152" t="s">
        <v>321</v>
      </c>
      <c r="E72" s="215">
        <v>52</v>
      </c>
      <c r="F72" s="1195" t="s">
        <v>3387</v>
      </c>
      <c r="G72" s="636"/>
      <c r="H72" s="689">
        <v>45266</v>
      </c>
      <c r="I72" s="179"/>
      <c r="J72" s="180"/>
      <c r="K72" s="224"/>
      <c r="L72" s="599">
        <v>10000</v>
      </c>
      <c r="M72" s="600">
        <v>10000</v>
      </c>
      <c r="N72" s="185"/>
      <c r="O72" s="193"/>
      <c r="P72" s="198"/>
      <c r="Q72" s="196"/>
      <c r="R72" s="196"/>
      <c r="S72" s="196"/>
      <c r="T72" s="196">
        <v>5800</v>
      </c>
      <c r="U72" s="197"/>
      <c r="V72" s="198">
        <v>15800</v>
      </c>
      <c r="W72" s="199"/>
      <c r="X72" s="197"/>
    </row>
    <row r="73" spans="1:24" ht="16.5" customHeight="1" x14ac:dyDescent="0.15">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15">
      <c r="A74" s="1037">
        <v>6</v>
      </c>
      <c r="B74" s="1260" t="s">
        <v>3279</v>
      </c>
      <c r="C74" s="1037" t="s">
        <v>3404</v>
      </c>
      <c r="D74" s="1072" t="s">
        <v>321</v>
      </c>
      <c r="E74" s="1037">
        <v>51</v>
      </c>
      <c r="F74" s="1196" t="s">
        <v>3458</v>
      </c>
      <c r="G74" s="1062"/>
      <c r="H74" s="1183">
        <v>45089</v>
      </c>
      <c r="I74" s="1068"/>
      <c r="J74" s="1063"/>
      <c r="K74" s="1038"/>
      <c r="L74" s="1052">
        <v>50000</v>
      </c>
      <c r="M74" s="1058">
        <v>50000</v>
      </c>
      <c r="N74" s="1039">
        <v>-50000</v>
      </c>
      <c r="O74" s="1060"/>
      <c r="P74" s="1040"/>
      <c r="Q74" s="1054"/>
      <c r="R74" s="1056"/>
      <c r="S74" s="1040"/>
      <c r="T74" s="1056">
        <v>5600</v>
      </c>
      <c r="U74" s="1040"/>
      <c r="V74" s="1046">
        <v>55600</v>
      </c>
      <c r="W74" s="1050"/>
      <c r="X74" s="1047"/>
    </row>
    <row r="75" spans="1:24" ht="16.5" customHeight="1" x14ac:dyDescent="0.15">
      <c r="A75" s="1041"/>
      <c r="B75" s="1071"/>
      <c r="C75" s="1042"/>
      <c r="D75" s="1073"/>
      <c r="E75" s="1042"/>
      <c r="F75" s="1075"/>
      <c r="G75" s="1064"/>
      <c r="H75" s="1067"/>
      <c r="I75" s="1069"/>
      <c r="J75" s="1065"/>
      <c r="K75" s="1043"/>
      <c r="L75" s="1053"/>
      <c r="M75" s="1059"/>
      <c r="N75" s="1262" t="s">
        <v>3600</v>
      </c>
      <c r="O75" s="1061"/>
      <c r="P75" s="1045"/>
      <c r="Q75" s="1055"/>
      <c r="R75" s="1057"/>
      <c r="S75" s="1045"/>
      <c r="T75" s="1057"/>
      <c r="U75" s="1045"/>
      <c r="V75" s="1048"/>
      <c r="W75" s="1051"/>
      <c r="X75" s="1049"/>
    </row>
    <row r="76" spans="1:24" ht="16.5" customHeight="1" x14ac:dyDescent="0.15">
      <c r="A76" s="194">
        <v>6</v>
      </c>
      <c r="B76" s="214" t="s">
        <v>3279</v>
      </c>
      <c r="C76" s="215" t="s">
        <v>3268</v>
      </c>
      <c r="D76" s="215" t="s">
        <v>142</v>
      </c>
      <c r="E76" s="215"/>
      <c r="F76" s="457" t="s">
        <v>3459</v>
      </c>
      <c r="G76" s="636"/>
      <c r="H76" s="689">
        <v>45091</v>
      </c>
      <c r="I76" s="223"/>
      <c r="J76" s="229"/>
      <c r="K76" s="213"/>
      <c r="L76" s="599">
        <v>30000</v>
      </c>
      <c r="M76" s="600">
        <v>30000</v>
      </c>
      <c r="N76" s="185">
        <v>-30000</v>
      </c>
      <c r="O76" s="193"/>
      <c r="P76" s="198"/>
      <c r="Q76" s="196"/>
      <c r="R76" s="196"/>
      <c r="S76" s="196"/>
      <c r="T76" s="196"/>
      <c r="U76" s="197"/>
      <c r="V76" s="198">
        <v>30000</v>
      </c>
      <c r="W76" s="199"/>
      <c r="X76" s="197"/>
    </row>
    <row r="77" spans="1:24" ht="16.5" customHeight="1" thickBot="1" x14ac:dyDescent="0.2">
      <c r="A77" s="164"/>
      <c r="B77" s="165"/>
      <c r="C77" s="166"/>
      <c r="D77" s="166"/>
      <c r="E77" s="166"/>
      <c r="F77" s="463">
        <v>30000</v>
      </c>
      <c r="G77" s="634"/>
      <c r="H77" s="688"/>
      <c r="I77" s="168"/>
      <c r="J77" s="169"/>
      <c r="K77" s="226"/>
      <c r="L77" s="595"/>
      <c r="M77" s="596"/>
      <c r="N77" s="173" t="s">
        <v>3600</v>
      </c>
      <c r="O77" s="174"/>
      <c r="P77" s="175"/>
      <c r="Q77" s="176"/>
      <c r="R77" s="176"/>
      <c r="S77" s="176"/>
      <c r="T77" s="176"/>
      <c r="U77" s="177"/>
      <c r="V77" s="175"/>
      <c r="W77" s="178"/>
      <c r="X77" s="177"/>
    </row>
    <row r="78" spans="1:24" ht="16.5" customHeight="1" thickBot="1" x14ac:dyDescent="0.2">
      <c r="A78" s="1281" t="s">
        <v>3260</v>
      </c>
      <c r="B78" s="1282"/>
      <c r="C78" s="1283" t="s">
        <v>899</v>
      </c>
      <c r="D78" s="1286" t="s">
        <v>900</v>
      </c>
      <c r="E78" s="839"/>
      <c r="F78" s="1289" t="s">
        <v>901</v>
      </c>
      <c r="G78" s="1292" t="s">
        <v>1924</v>
      </c>
      <c r="H78" s="1295" t="s">
        <v>903</v>
      </c>
      <c r="I78" s="582"/>
      <c r="J78" s="583"/>
      <c r="K78" s="1298" t="s">
        <v>904</v>
      </c>
      <c r="L78" s="1301" t="s">
        <v>3112</v>
      </c>
      <c r="M78" s="590" t="s">
        <v>906</v>
      </c>
      <c r="N78" s="136">
        <f>M80+N80</f>
        <v>0</v>
      </c>
      <c r="O78" s="1303" t="s">
        <v>907</v>
      </c>
      <c r="P78" s="1263" t="s">
        <v>908</v>
      </c>
      <c r="Q78" s="1265" t="s">
        <v>909</v>
      </c>
      <c r="R78" s="1267" t="s">
        <v>910</v>
      </c>
      <c r="S78" s="138" t="s">
        <v>910</v>
      </c>
      <c r="T78" s="1267" t="s">
        <v>911</v>
      </c>
      <c r="U78" s="1269" t="s">
        <v>912</v>
      </c>
      <c r="V78" s="1271" t="s">
        <v>913</v>
      </c>
      <c r="W78" s="1273" t="s">
        <v>914</v>
      </c>
      <c r="X78" s="1275" t="s">
        <v>915</v>
      </c>
    </row>
    <row r="79" spans="1:24" ht="16.5" customHeight="1" x14ac:dyDescent="0.15">
      <c r="A79" s="1277" t="s">
        <v>916</v>
      </c>
      <c r="B79" s="1279" t="s">
        <v>917</v>
      </c>
      <c r="C79" s="1284"/>
      <c r="D79" s="1287"/>
      <c r="E79" s="840" t="s">
        <v>2578</v>
      </c>
      <c r="F79" s="1290"/>
      <c r="G79" s="1293"/>
      <c r="H79" s="1296"/>
      <c r="I79" s="584" t="s">
        <v>918</v>
      </c>
      <c r="J79" s="585" t="s">
        <v>919</v>
      </c>
      <c r="K79" s="1299"/>
      <c r="L79" s="1302"/>
      <c r="M79" s="591" t="s">
        <v>920</v>
      </c>
      <c r="N79" s="143" t="s">
        <v>921</v>
      </c>
      <c r="O79" s="1304"/>
      <c r="P79" s="1264"/>
      <c r="Q79" s="1266"/>
      <c r="R79" s="1268"/>
      <c r="S79" s="142" t="s">
        <v>922</v>
      </c>
      <c r="T79" s="1268"/>
      <c r="U79" s="1270"/>
      <c r="V79" s="1272"/>
      <c r="W79" s="1274"/>
      <c r="X79" s="1276"/>
    </row>
    <row r="80" spans="1:24" ht="16.5" customHeight="1" thickBot="1" x14ac:dyDescent="0.2">
      <c r="A80" s="1278"/>
      <c r="B80" s="1280"/>
      <c r="C80" s="1285"/>
      <c r="D80" s="1288"/>
      <c r="E80" s="841"/>
      <c r="F80" s="1291"/>
      <c r="G80" s="1294"/>
      <c r="H80" s="1297"/>
      <c r="I80" s="586" t="s">
        <v>923</v>
      </c>
      <c r="J80" s="587" t="s">
        <v>924</v>
      </c>
      <c r="K80" s="1300"/>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15">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15">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15">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3270</v>
      </c>
      <c r="G96" s="634"/>
      <c r="H96" s="688"/>
      <c r="I96" s="168"/>
      <c r="J96" s="169"/>
      <c r="K96" s="170"/>
      <c r="L96" s="595"/>
      <c r="M96" s="596"/>
      <c r="N96" s="183" t="s">
        <v>3484</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15">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15">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3484</v>
      </c>
      <c r="O102" s="174"/>
      <c r="P102" s="175"/>
      <c r="Q102" s="176"/>
      <c r="R102" s="176"/>
      <c r="S102" s="176"/>
      <c r="T102" s="176"/>
      <c r="U102" s="177"/>
      <c r="V102" s="175"/>
      <c r="W102" s="178"/>
      <c r="X102" s="177"/>
    </row>
    <row r="103" spans="1:24" ht="16.5" customHeight="1" x14ac:dyDescent="0.15">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3484</v>
      </c>
      <c r="O104" s="174"/>
      <c r="P104" s="175"/>
      <c r="Q104" s="176"/>
      <c r="R104" s="176"/>
      <c r="S104" s="176"/>
      <c r="T104" s="176"/>
      <c r="U104" s="177"/>
      <c r="V104" s="175"/>
      <c r="W104" s="178"/>
      <c r="X104" s="177"/>
    </row>
    <row r="105" spans="1:24" ht="16.5" customHeight="1" x14ac:dyDescent="0.15">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15">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15">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15">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15">
      <c r="A115" s="164"/>
      <c r="B115" s="165"/>
      <c r="C115" s="166"/>
      <c r="D115" s="166"/>
      <c r="E115" s="166"/>
      <c r="F115" s="435"/>
      <c r="G115" s="634"/>
      <c r="H115" s="688">
        <v>44986</v>
      </c>
      <c r="I115" s="168"/>
      <c r="J115" s="169"/>
      <c r="K115" s="170"/>
      <c r="L115" s="595"/>
      <c r="M115" s="596"/>
      <c r="N115" s="183" t="s">
        <v>3484</v>
      </c>
      <c r="O115" s="174"/>
      <c r="P115" s="175"/>
      <c r="Q115" s="176"/>
      <c r="R115" s="176"/>
      <c r="S115" s="176"/>
      <c r="T115" s="176"/>
      <c r="U115" s="177"/>
      <c r="V115" s="175"/>
      <c r="W115" s="178"/>
      <c r="X115" s="177"/>
    </row>
    <row r="116" spans="1:24" ht="16.5" customHeight="1" x14ac:dyDescent="0.15">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15">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3301</v>
      </c>
      <c r="G121" s="634"/>
      <c r="H121" s="688"/>
      <c r="I121" s="168"/>
      <c r="J121" s="169"/>
      <c r="K121" s="226"/>
      <c r="L121" s="595"/>
      <c r="M121" s="596"/>
      <c r="N121" s="183" t="s">
        <v>3484</v>
      </c>
      <c r="O121" s="174"/>
      <c r="P121" s="175"/>
      <c r="Q121" s="176"/>
      <c r="R121" s="176"/>
      <c r="S121" s="176"/>
      <c r="T121" s="176"/>
      <c r="U121" s="177"/>
      <c r="V121" s="175"/>
      <c r="W121" s="178"/>
      <c r="X121" s="177"/>
    </row>
    <row r="122" spans="1:24" ht="16.5" customHeight="1" x14ac:dyDescent="0.15">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15">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15">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3284</v>
      </c>
      <c r="G129" s="636"/>
      <c r="H129" s="689"/>
      <c r="I129" s="168"/>
      <c r="J129" s="169"/>
      <c r="K129" s="224"/>
      <c r="L129" s="599"/>
      <c r="M129" s="600"/>
      <c r="N129" s="183" t="s">
        <v>3484</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15">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15">
      <c r="A135" s="164"/>
      <c r="B135" s="165"/>
      <c r="C135" s="166"/>
      <c r="D135" s="166"/>
      <c r="E135" s="166"/>
      <c r="F135" s="458"/>
      <c r="G135" s="634"/>
      <c r="H135" s="688"/>
      <c r="I135" s="168"/>
      <c r="J135" s="169"/>
      <c r="K135" s="170"/>
      <c r="L135" s="595"/>
      <c r="M135" s="596"/>
      <c r="N135" s="183" t="s">
        <v>3490</v>
      </c>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t="s">
        <v>3490</v>
      </c>
      <c r="O141" s="174"/>
      <c r="P141" s="175"/>
      <c r="Q141" s="176"/>
      <c r="R141" s="176"/>
      <c r="S141" s="176"/>
      <c r="T141" s="176"/>
      <c r="U141" s="177"/>
      <c r="V141" s="175"/>
      <c r="W141" s="178"/>
      <c r="X141" s="177"/>
    </row>
    <row r="142" spans="1:24" ht="16.5" customHeight="1" x14ac:dyDescent="0.15">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3484</v>
      </c>
      <c r="O143" s="174"/>
      <c r="P143" s="230"/>
      <c r="Q143" s="172"/>
      <c r="R143" s="176"/>
      <c r="S143" s="176"/>
      <c r="T143" s="176"/>
      <c r="U143" s="177"/>
      <c r="V143" s="175"/>
      <c r="W143" s="178"/>
      <c r="X143" s="177"/>
    </row>
    <row r="144" spans="1:24" ht="16.5" customHeight="1" x14ac:dyDescent="0.15">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3484</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3484</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t="s">
        <v>3490</v>
      </c>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81" t="s">
        <v>3145</v>
      </c>
      <c r="B154" s="1282"/>
      <c r="C154" s="1283" t="s">
        <v>899</v>
      </c>
      <c r="D154" s="1286" t="s">
        <v>900</v>
      </c>
      <c r="E154" s="839"/>
      <c r="F154" s="1289" t="s">
        <v>901</v>
      </c>
      <c r="G154" s="1292" t="s">
        <v>1924</v>
      </c>
      <c r="H154" s="1295" t="s">
        <v>903</v>
      </c>
      <c r="I154" s="582"/>
      <c r="J154" s="583"/>
      <c r="K154" s="1298" t="s">
        <v>904</v>
      </c>
      <c r="L154" s="1305" t="s">
        <v>3112</v>
      </c>
      <c r="M154" s="590" t="s">
        <v>906</v>
      </c>
      <c r="N154" s="136">
        <f>M156+N156</f>
        <v>0</v>
      </c>
      <c r="O154" s="1303" t="s">
        <v>907</v>
      </c>
      <c r="P154" s="1263" t="s">
        <v>908</v>
      </c>
      <c r="Q154" s="1265" t="s">
        <v>909</v>
      </c>
      <c r="R154" s="1267" t="s">
        <v>910</v>
      </c>
      <c r="S154" s="138" t="s">
        <v>910</v>
      </c>
      <c r="T154" s="1267" t="s">
        <v>911</v>
      </c>
      <c r="U154" s="1269" t="s">
        <v>912</v>
      </c>
      <c r="V154" s="1271" t="s">
        <v>913</v>
      </c>
      <c r="W154" s="1273" t="s">
        <v>914</v>
      </c>
      <c r="X154" s="1275" t="s">
        <v>915</v>
      </c>
    </row>
    <row r="155" spans="1:24" ht="16.5" customHeight="1" x14ac:dyDescent="0.15">
      <c r="A155" s="1277" t="s">
        <v>916</v>
      </c>
      <c r="B155" s="1279" t="s">
        <v>917</v>
      </c>
      <c r="C155" s="1284"/>
      <c r="D155" s="1287"/>
      <c r="E155" s="840" t="s">
        <v>2578</v>
      </c>
      <c r="F155" s="1290"/>
      <c r="G155" s="1293"/>
      <c r="H155" s="1296"/>
      <c r="I155" s="584" t="s">
        <v>918</v>
      </c>
      <c r="J155" s="585" t="s">
        <v>919</v>
      </c>
      <c r="K155" s="1299"/>
      <c r="L155" s="1306"/>
      <c r="M155" s="591" t="s">
        <v>920</v>
      </c>
      <c r="N155" s="143" t="s">
        <v>921</v>
      </c>
      <c r="O155" s="1304"/>
      <c r="P155" s="1264"/>
      <c r="Q155" s="1266"/>
      <c r="R155" s="1268"/>
      <c r="S155" s="142" t="s">
        <v>922</v>
      </c>
      <c r="T155" s="1268"/>
      <c r="U155" s="1270"/>
      <c r="V155" s="1272"/>
      <c r="W155" s="1274"/>
      <c r="X155" s="1276"/>
    </row>
    <row r="156" spans="1:24" ht="16.5" customHeight="1" thickBot="1" x14ac:dyDescent="0.2">
      <c r="A156" s="1278"/>
      <c r="B156" s="1280"/>
      <c r="C156" s="1285"/>
      <c r="D156" s="1288"/>
      <c r="E156" s="841"/>
      <c r="F156" s="1291"/>
      <c r="G156" s="1294"/>
      <c r="H156" s="1297"/>
      <c r="I156" s="586" t="s">
        <v>923</v>
      </c>
      <c r="J156" s="587" t="s">
        <v>924</v>
      </c>
      <c r="K156" s="1300"/>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15">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15">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15">
      <c r="A193" s="164"/>
      <c r="B193" s="165"/>
      <c r="C193" s="166"/>
      <c r="D193" s="166"/>
      <c r="E193" s="166"/>
      <c r="F193" s="435"/>
      <c r="G193" s="634"/>
      <c r="H193" s="688">
        <v>44936</v>
      </c>
      <c r="I193" s="168"/>
      <c r="J193" s="169"/>
      <c r="K193" s="170"/>
      <c r="L193" s="595"/>
      <c r="M193" s="596"/>
      <c r="N193" s="183" t="s">
        <v>3484</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81" t="s">
        <v>2870</v>
      </c>
      <c r="B226" s="1282"/>
      <c r="C226" s="1283" t="s">
        <v>899</v>
      </c>
      <c r="D226" s="1286" t="s">
        <v>900</v>
      </c>
      <c r="E226" s="839"/>
      <c r="F226" s="1289" t="s">
        <v>901</v>
      </c>
      <c r="G226" s="1292" t="s">
        <v>1924</v>
      </c>
      <c r="H226" s="1295" t="s">
        <v>903</v>
      </c>
      <c r="I226" s="582"/>
      <c r="J226" s="583"/>
      <c r="K226" s="1298" t="s">
        <v>904</v>
      </c>
      <c r="L226" s="1305" t="s">
        <v>1624</v>
      </c>
      <c r="M226" s="590" t="s">
        <v>906</v>
      </c>
      <c r="N226" s="136">
        <f>M228+N228</f>
        <v>0</v>
      </c>
      <c r="O226" s="1303" t="s">
        <v>907</v>
      </c>
      <c r="P226" s="1263" t="s">
        <v>908</v>
      </c>
      <c r="Q226" s="1265" t="s">
        <v>909</v>
      </c>
      <c r="R226" s="1267" t="s">
        <v>910</v>
      </c>
      <c r="S226" s="138" t="s">
        <v>910</v>
      </c>
      <c r="T226" s="1267" t="s">
        <v>911</v>
      </c>
      <c r="U226" s="1269" t="s">
        <v>912</v>
      </c>
      <c r="V226" s="1271" t="s">
        <v>913</v>
      </c>
      <c r="W226" s="1273" t="s">
        <v>914</v>
      </c>
      <c r="X226" s="1275" t="s">
        <v>915</v>
      </c>
    </row>
    <row r="227" spans="1:24" ht="16.5" customHeight="1" x14ac:dyDescent="0.15">
      <c r="A227" s="1277" t="s">
        <v>916</v>
      </c>
      <c r="B227" s="1279" t="s">
        <v>917</v>
      </c>
      <c r="C227" s="1284"/>
      <c r="D227" s="1287"/>
      <c r="E227" s="840" t="s">
        <v>2578</v>
      </c>
      <c r="F227" s="1290"/>
      <c r="G227" s="1293"/>
      <c r="H227" s="1296"/>
      <c r="I227" s="584" t="s">
        <v>918</v>
      </c>
      <c r="J227" s="585" t="s">
        <v>919</v>
      </c>
      <c r="K227" s="1299"/>
      <c r="L227" s="1306"/>
      <c r="M227" s="591" t="s">
        <v>920</v>
      </c>
      <c r="N227" s="143" t="s">
        <v>921</v>
      </c>
      <c r="O227" s="1304"/>
      <c r="P227" s="1264"/>
      <c r="Q227" s="1266"/>
      <c r="R227" s="1268"/>
      <c r="S227" s="142" t="s">
        <v>922</v>
      </c>
      <c r="T227" s="1268"/>
      <c r="U227" s="1270"/>
      <c r="V227" s="1272"/>
      <c r="W227" s="1274"/>
      <c r="X227" s="1276"/>
    </row>
    <row r="228" spans="1:24" ht="16.5" customHeight="1" thickBot="1" x14ac:dyDescent="0.2">
      <c r="A228" s="1278"/>
      <c r="B228" s="1280"/>
      <c r="C228" s="1285"/>
      <c r="D228" s="1288"/>
      <c r="E228" s="841"/>
      <c r="F228" s="1291"/>
      <c r="G228" s="1294"/>
      <c r="H228" s="1297"/>
      <c r="I228" s="586" t="s">
        <v>923</v>
      </c>
      <c r="J228" s="587" t="s">
        <v>924</v>
      </c>
      <c r="K228" s="1300"/>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81" t="s">
        <v>2813</v>
      </c>
      <c r="B300" s="1282"/>
      <c r="C300" s="1283" t="s">
        <v>899</v>
      </c>
      <c r="D300" s="1286" t="s">
        <v>900</v>
      </c>
      <c r="E300" s="839"/>
      <c r="F300" s="1289" t="s">
        <v>901</v>
      </c>
      <c r="G300" s="1292" t="s">
        <v>1924</v>
      </c>
      <c r="H300" s="1295" t="s">
        <v>903</v>
      </c>
      <c r="I300" s="582"/>
      <c r="J300" s="583"/>
      <c r="K300" s="1298" t="s">
        <v>904</v>
      </c>
      <c r="L300" s="1305" t="s">
        <v>1624</v>
      </c>
      <c r="M300" s="590" t="s">
        <v>906</v>
      </c>
      <c r="N300" s="136">
        <f>M302+N302</f>
        <v>0</v>
      </c>
      <c r="O300" s="1303" t="s">
        <v>907</v>
      </c>
      <c r="P300" s="1263" t="s">
        <v>908</v>
      </c>
      <c r="Q300" s="1265" t="s">
        <v>909</v>
      </c>
      <c r="R300" s="1267" t="s">
        <v>910</v>
      </c>
      <c r="S300" s="138" t="s">
        <v>910</v>
      </c>
      <c r="T300" s="1267" t="s">
        <v>911</v>
      </c>
      <c r="U300" s="1269" t="s">
        <v>912</v>
      </c>
      <c r="V300" s="1271" t="s">
        <v>913</v>
      </c>
      <c r="W300" s="1273" t="s">
        <v>914</v>
      </c>
      <c r="X300" s="1275" t="s">
        <v>915</v>
      </c>
    </row>
    <row r="301" spans="1:24" ht="16.5" customHeight="1" x14ac:dyDescent="0.15">
      <c r="A301" s="1277" t="s">
        <v>916</v>
      </c>
      <c r="B301" s="1279" t="s">
        <v>917</v>
      </c>
      <c r="C301" s="1284"/>
      <c r="D301" s="1287"/>
      <c r="E301" s="840" t="s">
        <v>2578</v>
      </c>
      <c r="F301" s="1290"/>
      <c r="G301" s="1293"/>
      <c r="H301" s="1296"/>
      <c r="I301" s="584" t="s">
        <v>918</v>
      </c>
      <c r="J301" s="585" t="s">
        <v>919</v>
      </c>
      <c r="K301" s="1299"/>
      <c r="L301" s="1306"/>
      <c r="M301" s="591" t="s">
        <v>920</v>
      </c>
      <c r="N301" s="143" t="s">
        <v>921</v>
      </c>
      <c r="O301" s="1304"/>
      <c r="P301" s="1264"/>
      <c r="Q301" s="1266"/>
      <c r="R301" s="1268"/>
      <c r="S301" s="142" t="s">
        <v>922</v>
      </c>
      <c r="T301" s="1268"/>
      <c r="U301" s="1270"/>
      <c r="V301" s="1272"/>
      <c r="W301" s="1274"/>
      <c r="X301" s="1276"/>
    </row>
    <row r="302" spans="1:24" ht="16.5" customHeight="1" thickBot="1" x14ac:dyDescent="0.2">
      <c r="A302" s="1278"/>
      <c r="B302" s="1280"/>
      <c r="C302" s="1285"/>
      <c r="D302" s="1288"/>
      <c r="E302" s="841"/>
      <c r="F302" s="1291"/>
      <c r="G302" s="1294"/>
      <c r="H302" s="1297"/>
      <c r="I302" s="586" t="s">
        <v>923</v>
      </c>
      <c r="J302" s="587" t="s">
        <v>924</v>
      </c>
      <c r="K302" s="1300"/>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81" t="s">
        <v>2319</v>
      </c>
      <c r="B374" s="1282"/>
      <c r="C374" s="1283" t="s">
        <v>899</v>
      </c>
      <c r="D374" s="1286" t="s">
        <v>900</v>
      </c>
      <c r="E374" s="839"/>
      <c r="F374" s="1289" t="s">
        <v>901</v>
      </c>
      <c r="G374" s="1292" t="s">
        <v>1924</v>
      </c>
      <c r="H374" s="1295" t="s">
        <v>903</v>
      </c>
      <c r="I374" s="582"/>
      <c r="J374" s="583"/>
      <c r="K374" s="1298" t="s">
        <v>904</v>
      </c>
      <c r="L374" s="1305" t="s">
        <v>1624</v>
      </c>
      <c r="M374" s="590" t="s">
        <v>906</v>
      </c>
      <c r="N374" s="136">
        <f>M376+N376</f>
        <v>0</v>
      </c>
      <c r="O374" s="1303" t="s">
        <v>907</v>
      </c>
      <c r="P374" s="1263" t="s">
        <v>908</v>
      </c>
      <c r="Q374" s="1265" t="s">
        <v>909</v>
      </c>
      <c r="R374" s="1267" t="s">
        <v>910</v>
      </c>
      <c r="S374" s="138" t="s">
        <v>910</v>
      </c>
      <c r="T374" s="1267" t="s">
        <v>911</v>
      </c>
      <c r="U374" s="1269" t="s">
        <v>912</v>
      </c>
      <c r="V374" s="1271" t="s">
        <v>913</v>
      </c>
      <c r="W374" s="1273" t="s">
        <v>914</v>
      </c>
      <c r="X374" s="1275" t="s">
        <v>915</v>
      </c>
    </row>
    <row r="375" spans="1:24" ht="16.5" customHeight="1" x14ac:dyDescent="0.15">
      <c r="A375" s="1277" t="s">
        <v>916</v>
      </c>
      <c r="B375" s="1279" t="s">
        <v>917</v>
      </c>
      <c r="C375" s="1284"/>
      <c r="D375" s="1287"/>
      <c r="E375" s="840" t="s">
        <v>2578</v>
      </c>
      <c r="F375" s="1290"/>
      <c r="G375" s="1293"/>
      <c r="H375" s="1296"/>
      <c r="I375" s="584" t="s">
        <v>918</v>
      </c>
      <c r="J375" s="585" t="s">
        <v>919</v>
      </c>
      <c r="K375" s="1299"/>
      <c r="L375" s="1306"/>
      <c r="M375" s="591" t="s">
        <v>920</v>
      </c>
      <c r="N375" s="143" t="s">
        <v>921</v>
      </c>
      <c r="O375" s="1304"/>
      <c r="P375" s="1264"/>
      <c r="Q375" s="1266"/>
      <c r="R375" s="1268"/>
      <c r="S375" s="142" t="s">
        <v>922</v>
      </c>
      <c r="T375" s="1268"/>
      <c r="U375" s="1270"/>
      <c r="V375" s="1272"/>
      <c r="W375" s="1274"/>
      <c r="X375" s="1276"/>
    </row>
    <row r="376" spans="1:24" ht="16.5" customHeight="1" thickBot="1" x14ac:dyDescent="0.2">
      <c r="A376" s="1278"/>
      <c r="B376" s="1280"/>
      <c r="C376" s="1285"/>
      <c r="D376" s="1288"/>
      <c r="E376" s="841"/>
      <c r="F376" s="1291"/>
      <c r="G376" s="1294"/>
      <c r="H376" s="1297"/>
      <c r="I376" s="586" t="s">
        <v>923</v>
      </c>
      <c r="J376" s="587" t="s">
        <v>924</v>
      </c>
      <c r="K376" s="1300"/>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81" t="s">
        <v>1867</v>
      </c>
      <c r="B448" s="1282"/>
      <c r="C448" s="1283" t="s">
        <v>899</v>
      </c>
      <c r="D448" s="1286" t="s">
        <v>900</v>
      </c>
      <c r="E448" s="839"/>
      <c r="F448" s="1289" t="s">
        <v>901</v>
      </c>
      <c r="G448" s="1292" t="s">
        <v>1924</v>
      </c>
      <c r="H448" s="1295" t="s">
        <v>903</v>
      </c>
      <c r="I448" s="582"/>
      <c r="J448" s="583"/>
      <c r="K448" s="1298" t="s">
        <v>904</v>
      </c>
      <c r="L448" s="1305" t="s">
        <v>1624</v>
      </c>
      <c r="M448" s="590" t="s">
        <v>906</v>
      </c>
      <c r="N448" s="136">
        <f>M450+N450</f>
        <v>0</v>
      </c>
      <c r="O448" s="1303" t="s">
        <v>907</v>
      </c>
      <c r="P448" s="1263" t="s">
        <v>908</v>
      </c>
      <c r="Q448" s="1265" t="s">
        <v>909</v>
      </c>
      <c r="R448" s="1267" t="s">
        <v>910</v>
      </c>
      <c r="S448" s="138" t="s">
        <v>910</v>
      </c>
      <c r="T448" s="1267" t="s">
        <v>911</v>
      </c>
      <c r="U448" s="1269" t="s">
        <v>912</v>
      </c>
      <c r="V448" s="1271" t="s">
        <v>913</v>
      </c>
      <c r="W448" s="1273" t="s">
        <v>914</v>
      </c>
      <c r="X448" s="1275" t="s">
        <v>915</v>
      </c>
    </row>
    <row r="449" spans="1:24" ht="16.5" customHeight="1" x14ac:dyDescent="0.15">
      <c r="A449" s="1277" t="s">
        <v>916</v>
      </c>
      <c r="B449" s="1279" t="s">
        <v>917</v>
      </c>
      <c r="C449" s="1284"/>
      <c r="D449" s="1287"/>
      <c r="E449" s="840"/>
      <c r="F449" s="1290"/>
      <c r="G449" s="1293"/>
      <c r="H449" s="1296"/>
      <c r="I449" s="584" t="s">
        <v>918</v>
      </c>
      <c r="J449" s="585" t="s">
        <v>919</v>
      </c>
      <c r="K449" s="1299"/>
      <c r="L449" s="1306"/>
      <c r="M449" s="591" t="s">
        <v>920</v>
      </c>
      <c r="N449" s="143" t="s">
        <v>921</v>
      </c>
      <c r="O449" s="1304"/>
      <c r="P449" s="1264"/>
      <c r="Q449" s="1266"/>
      <c r="R449" s="1268"/>
      <c r="S449" s="142" t="s">
        <v>922</v>
      </c>
      <c r="T449" s="1268"/>
      <c r="U449" s="1270"/>
      <c r="V449" s="1272"/>
      <c r="W449" s="1274"/>
      <c r="X449" s="1276"/>
    </row>
    <row r="450" spans="1:24" ht="16.5" customHeight="1" thickBot="1" x14ac:dyDescent="0.2">
      <c r="A450" s="1278"/>
      <c r="B450" s="1280"/>
      <c r="C450" s="1285"/>
      <c r="D450" s="1288"/>
      <c r="E450" s="841"/>
      <c r="F450" s="1291"/>
      <c r="G450" s="1294"/>
      <c r="H450" s="1297"/>
      <c r="I450" s="586" t="s">
        <v>923</v>
      </c>
      <c r="J450" s="587" t="s">
        <v>924</v>
      </c>
      <c r="K450" s="1300"/>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307" t="s">
        <v>1866</v>
      </c>
      <c r="B526" s="1308"/>
      <c r="C526" s="1283" t="s">
        <v>899</v>
      </c>
      <c r="D526" s="1286" t="s">
        <v>900</v>
      </c>
      <c r="E526" s="839"/>
      <c r="F526" s="1289" t="s">
        <v>901</v>
      </c>
      <c r="G526" s="1292" t="s">
        <v>902</v>
      </c>
      <c r="H526" s="1295" t="s">
        <v>903</v>
      </c>
      <c r="I526" s="582"/>
      <c r="J526" s="583"/>
      <c r="K526" s="1298" t="s">
        <v>904</v>
      </c>
      <c r="L526" s="1305" t="s">
        <v>1624</v>
      </c>
      <c r="M526" s="590" t="s">
        <v>906</v>
      </c>
      <c r="N526" s="136">
        <f>M528+N528</f>
        <v>0</v>
      </c>
      <c r="O526" s="1303" t="s">
        <v>907</v>
      </c>
      <c r="P526" s="1263" t="s">
        <v>908</v>
      </c>
      <c r="Q526" s="1265" t="s">
        <v>909</v>
      </c>
      <c r="R526" s="1267" t="s">
        <v>910</v>
      </c>
      <c r="S526" s="138" t="s">
        <v>910</v>
      </c>
      <c r="T526" s="1267" t="s">
        <v>911</v>
      </c>
      <c r="U526" s="1269" t="s">
        <v>912</v>
      </c>
      <c r="V526" s="1271" t="s">
        <v>913</v>
      </c>
      <c r="W526" s="1273" t="s">
        <v>914</v>
      </c>
      <c r="X526" s="1275" t="s">
        <v>915</v>
      </c>
    </row>
    <row r="527" spans="1:24" ht="16.5" customHeight="1" x14ac:dyDescent="0.15">
      <c r="A527" s="1277" t="s">
        <v>916</v>
      </c>
      <c r="B527" s="1279" t="s">
        <v>917</v>
      </c>
      <c r="C527" s="1284"/>
      <c r="D527" s="1287"/>
      <c r="E527" s="840"/>
      <c r="F527" s="1290"/>
      <c r="G527" s="1293"/>
      <c r="H527" s="1296"/>
      <c r="I527" s="584" t="s">
        <v>918</v>
      </c>
      <c r="J527" s="585" t="s">
        <v>919</v>
      </c>
      <c r="K527" s="1299"/>
      <c r="L527" s="1306"/>
      <c r="M527" s="591" t="s">
        <v>920</v>
      </c>
      <c r="N527" s="143" t="s">
        <v>921</v>
      </c>
      <c r="O527" s="1304"/>
      <c r="P527" s="1264"/>
      <c r="Q527" s="1266"/>
      <c r="R527" s="1268"/>
      <c r="S527" s="142" t="s">
        <v>922</v>
      </c>
      <c r="T527" s="1268"/>
      <c r="U527" s="1270"/>
      <c r="V527" s="1272"/>
      <c r="W527" s="1274"/>
      <c r="X527" s="1276"/>
    </row>
    <row r="528" spans="1:24" ht="16.5" customHeight="1" thickBot="1" x14ac:dyDescent="0.2">
      <c r="A528" s="1278"/>
      <c r="B528" s="1280"/>
      <c r="C528" s="1285"/>
      <c r="D528" s="1288"/>
      <c r="E528" s="841"/>
      <c r="F528" s="1291"/>
      <c r="G528" s="1294"/>
      <c r="H528" s="1297"/>
      <c r="I528" s="586" t="s">
        <v>923</v>
      </c>
      <c r="J528" s="587" t="s">
        <v>924</v>
      </c>
      <c r="K528" s="1300"/>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312" t="s">
        <v>898</v>
      </c>
      <c r="B604" s="1308"/>
      <c r="C604" s="1313" t="s">
        <v>899</v>
      </c>
      <c r="D604" s="1314" t="s">
        <v>900</v>
      </c>
      <c r="E604" s="152"/>
      <c r="F604" s="1317" t="s">
        <v>901</v>
      </c>
      <c r="G604" s="1320" t="s">
        <v>902</v>
      </c>
      <c r="H604" s="1323" t="s">
        <v>903</v>
      </c>
      <c r="I604" s="134"/>
      <c r="J604" s="135"/>
      <c r="K604" s="1309" t="s">
        <v>904</v>
      </c>
      <c r="L604" s="1305" t="s">
        <v>1624</v>
      </c>
      <c r="M604" s="590" t="s">
        <v>906</v>
      </c>
      <c r="N604" s="136">
        <f>M606+N606</f>
        <v>0</v>
      </c>
      <c r="O604" s="1303" t="s">
        <v>907</v>
      </c>
      <c r="P604" s="1263" t="s">
        <v>908</v>
      </c>
      <c r="Q604" s="1265" t="s">
        <v>909</v>
      </c>
      <c r="R604" s="1267" t="s">
        <v>910</v>
      </c>
      <c r="S604" s="138" t="s">
        <v>910</v>
      </c>
      <c r="T604" s="1267" t="s">
        <v>911</v>
      </c>
      <c r="U604" s="1269" t="s">
        <v>912</v>
      </c>
      <c r="V604" s="1271" t="s">
        <v>913</v>
      </c>
      <c r="W604" s="1273" t="s">
        <v>914</v>
      </c>
      <c r="X604" s="1275" t="s">
        <v>915</v>
      </c>
    </row>
    <row r="605" spans="1:24" ht="15" customHeight="1" x14ac:dyDescent="0.15">
      <c r="A605" s="1277" t="s">
        <v>916</v>
      </c>
      <c r="B605" s="1279" t="s">
        <v>917</v>
      </c>
      <c r="C605" s="1277"/>
      <c r="D605" s="1315"/>
      <c r="E605" s="215"/>
      <c r="F605" s="1318"/>
      <c r="G605" s="1321"/>
      <c r="H605" s="1324"/>
      <c r="I605" s="139" t="s">
        <v>918</v>
      </c>
      <c r="J605" s="140" t="s">
        <v>919</v>
      </c>
      <c r="K605" s="1310"/>
      <c r="L605" s="1306"/>
      <c r="M605" s="591" t="s">
        <v>920</v>
      </c>
      <c r="N605" s="143" t="s">
        <v>921</v>
      </c>
      <c r="O605" s="1304"/>
      <c r="P605" s="1264"/>
      <c r="Q605" s="1266"/>
      <c r="R605" s="1268"/>
      <c r="S605" s="142" t="s">
        <v>922</v>
      </c>
      <c r="T605" s="1268"/>
      <c r="U605" s="1270"/>
      <c r="V605" s="1272"/>
      <c r="W605" s="1274"/>
      <c r="X605" s="1276"/>
    </row>
    <row r="606" spans="1:24" ht="15" customHeight="1" thickBot="1" x14ac:dyDescent="0.2">
      <c r="A606" s="1278"/>
      <c r="B606" s="1280"/>
      <c r="C606" s="1278"/>
      <c r="D606" s="1316"/>
      <c r="E606" s="202"/>
      <c r="F606" s="1319"/>
      <c r="G606" s="1322"/>
      <c r="H606" s="1325"/>
      <c r="I606" s="146" t="s">
        <v>923</v>
      </c>
      <c r="J606" s="147" t="s">
        <v>924</v>
      </c>
      <c r="K606" s="1311"/>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312" t="s">
        <v>1026</v>
      </c>
      <c r="B682" s="1308"/>
      <c r="C682" s="1313" t="s">
        <v>899</v>
      </c>
      <c r="D682" s="1315" t="s">
        <v>900</v>
      </c>
      <c r="E682" s="215"/>
      <c r="F682" s="1318" t="s">
        <v>901</v>
      </c>
      <c r="G682" s="1321" t="s">
        <v>902</v>
      </c>
      <c r="H682" s="1324" t="s">
        <v>903</v>
      </c>
      <c r="I682" s="139"/>
      <c r="J682" s="140"/>
      <c r="K682" s="1310" t="s">
        <v>904</v>
      </c>
      <c r="L682" s="1305" t="s">
        <v>905</v>
      </c>
      <c r="M682" s="590" t="s">
        <v>906</v>
      </c>
      <c r="N682" s="136">
        <f>M684+N684</f>
        <v>0</v>
      </c>
      <c r="O682" s="1303" t="s">
        <v>907</v>
      </c>
      <c r="P682" s="1263" t="s">
        <v>908</v>
      </c>
      <c r="Q682" s="1265" t="s">
        <v>909</v>
      </c>
      <c r="R682" s="1267" t="s">
        <v>910</v>
      </c>
      <c r="S682" s="138" t="s">
        <v>910</v>
      </c>
      <c r="T682" s="1267" t="s">
        <v>911</v>
      </c>
      <c r="U682" s="1269" t="s">
        <v>912</v>
      </c>
      <c r="V682" s="1271" t="s">
        <v>913</v>
      </c>
      <c r="W682" s="1273" t="s">
        <v>914</v>
      </c>
      <c r="X682" s="1275" t="s">
        <v>915</v>
      </c>
    </row>
    <row r="683" spans="1:24" ht="15" customHeight="1" x14ac:dyDescent="0.15">
      <c r="A683" s="1277" t="s">
        <v>916</v>
      </c>
      <c r="B683" s="1279" t="s">
        <v>917</v>
      </c>
      <c r="C683" s="1277"/>
      <c r="D683" s="1315"/>
      <c r="E683" s="215"/>
      <c r="F683" s="1318"/>
      <c r="G683" s="1321"/>
      <c r="H683" s="1324"/>
      <c r="I683" s="139" t="s">
        <v>918</v>
      </c>
      <c r="J683" s="140" t="s">
        <v>919</v>
      </c>
      <c r="K683" s="1310"/>
      <c r="L683" s="1306"/>
      <c r="M683" s="591" t="s">
        <v>920</v>
      </c>
      <c r="N683" s="143" t="s">
        <v>921</v>
      </c>
      <c r="O683" s="1304"/>
      <c r="P683" s="1264"/>
      <c r="Q683" s="1266"/>
      <c r="R683" s="1268"/>
      <c r="S683" s="142" t="s">
        <v>922</v>
      </c>
      <c r="T683" s="1268"/>
      <c r="U683" s="1270"/>
      <c r="V683" s="1272"/>
      <c r="W683" s="1274"/>
      <c r="X683" s="1276"/>
    </row>
    <row r="684" spans="1:24" ht="15" customHeight="1" thickBot="1" x14ac:dyDescent="0.2">
      <c r="A684" s="1278"/>
      <c r="B684" s="1280"/>
      <c r="C684" s="1278"/>
      <c r="D684" s="1316"/>
      <c r="E684" s="202"/>
      <c r="F684" s="1319"/>
      <c r="G684" s="1322"/>
      <c r="H684" s="1325"/>
      <c r="I684" s="146" t="s">
        <v>923</v>
      </c>
      <c r="J684" s="147" t="s">
        <v>924</v>
      </c>
      <c r="K684" s="1311"/>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326" t="s">
        <v>946</v>
      </c>
      <c r="H693" s="1327"/>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328" t="s">
        <v>946</v>
      </c>
      <c r="H697" s="1329"/>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326" t="s">
        <v>946</v>
      </c>
      <c r="H733" s="1327"/>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312" t="s">
        <v>1138</v>
      </c>
      <c r="B762" s="1308"/>
      <c r="C762" s="1313" t="s">
        <v>899</v>
      </c>
      <c r="D762" s="1314" t="s">
        <v>900</v>
      </c>
      <c r="E762" s="152"/>
      <c r="F762" s="1317" t="s">
        <v>901</v>
      </c>
      <c r="G762" s="1320" t="s">
        <v>902</v>
      </c>
      <c r="H762" s="1323" t="s">
        <v>903</v>
      </c>
      <c r="I762" s="134"/>
      <c r="J762" s="135"/>
      <c r="K762" s="1309" t="s">
        <v>904</v>
      </c>
      <c r="L762" s="1335" t="s">
        <v>905</v>
      </c>
      <c r="M762" s="607"/>
      <c r="N762" s="267">
        <f>M764+N764+N846</f>
        <v>0</v>
      </c>
      <c r="O762" s="1337" t="s">
        <v>907</v>
      </c>
      <c r="P762" s="1339" t="s">
        <v>908</v>
      </c>
      <c r="Q762" s="1341" t="s">
        <v>909</v>
      </c>
      <c r="R762" s="1348" t="s">
        <v>910</v>
      </c>
      <c r="S762" s="138" t="s">
        <v>910</v>
      </c>
      <c r="T762" s="1348" t="s">
        <v>911</v>
      </c>
      <c r="U762" s="1349" t="s">
        <v>912</v>
      </c>
      <c r="V762" s="1339" t="s">
        <v>913</v>
      </c>
      <c r="W762" s="1330" t="s">
        <v>914</v>
      </c>
      <c r="X762" s="1332" t="s">
        <v>915</v>
      </c>
    </row>
    <row r="763" spans="1:24" ht="15" customHeight="1" x14ac:dyDescent="0.15">
      <c r="A763" s="1313" t="s">
        <v>916</v>
      </c>
      <c r="B763" s="1334" t="s">
        <v>917</v>
      </c>
      <c r="C763" s="1277"/>
      <c r="D763" s="1315"/>
      <c r="E763" s="215"/>
      <c r="F763" s="1318"/>
      <c r="G763" s="1321"/>
      <c r="H763" s="1324"/>
      <c r="I763" s="139" t="s">
        <v>918</v>
      </c>
      <c r="J763" s="140" t="s">
        <v>919</v>
      </c>
      <c r="K763" s="1310"/>
      <c r="L763" s="1336"/>
      <c r="M763" s="591" t="s">
        <v>920</v>
      </c>
      <c r="N763" s="143" t="s">
        <v>921</v>
      </c>
      <c r="O763" s="1338"/>
      <c r="P763" s="1340"/>
      <c r="Q763" s="1342"/>
      <c r="R763" s="1345"/>
      <c r="S763" s="142" t="s">
        <v>922</v>
      </c>
      <c r="T763" s="1345"/>
      <c r="U763" s="1346"/>
      <c r="V763" s="1340"/>
      <c r="W763" s="1331"/>
      <c r="X763" s="1333"/>
    </row>
    <row r="764" spans="1:24" ht="15" customHeight="1" thickBot="1" x14ac:dyDescent="0.2">
      <c r="A764" s="1278"/>
      <c r="B764" s="1280"/>
      <c r="C764" s="1278"/>
      <c r="D764" s="1316"/>
      <c r="E764" s="202"/>
      <c r="F764" s="1319"/>
      <c r="G764" s="1322"/>
      <c r="H764" s="1325"/>
      <c r="I764" s="146" t="s">
        <v>923</v>
      </c>
      <c r="J764" s="147" t="s">
        <v>924</v>
      </c>
      <c r="K764" s="1311"/>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343" t="s">
        <v>946</v>
      </c>
      <c r="H773" s="1344"/>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343" t="s">
        <v>946</v>
      </c>
      <c r="H777" s="1344"/>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343" t="s">
        <v>946</v>
      </c>
      <c r="H813" s="1344"/>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352" t="s">
        <v>1225</v>
      </c>
      <c r="B846" s="1353"/>
      <c r="C846" s="273"/>
      <c r="D846" s="274"/>
      <c r="E846" s="842"/>
      <c r="F846" s="1362" t="s">
        <v>901</v>
      </c>
      <c r="G846" s="1321" t="s">
        <v>902</v>
      </c>
      <c r="H846" s="1324" t="s">
        <v>903</v>
      </c>
      <c r="I846" s="139"/>
      <c r="J846" s="140"/>
      <c r="K846" s="1310" t="s">
        <v>904</v>
      </c>
      <c r="L846" s="1360" t="s">
        <v>905</v>
      </c>
      <c r="M846" s="608" t="s">
        <v>1226</v>
      </c>
      <c r="N846" s="275">
        <f>M848+N848+N928</f>
        <v>0</v>
      </c>
      <c r="O846" s="1361" t="s">
        <v>907</v>
      </c>
      <c r="P846" s="1340" t="s">
        <v>908</v>
      </c>
      <c r="Q846" s="1342" t="s">
        <v>909</v>
      </c>
      <c r="R846" s="1345" t="s">
        <v>910</v>
      </c>
      <c r="S846" s="192" t="s">
        <v>910</v>
      </c>
      <c r="T846" s="1345" t="s">
        <v>911</v>
      </c>
      <c r="U846" s="1346" t="s">
        <v>912</v>
      </c>
      <c r="V846" s="1347" t="s">
        <v>913</v>
      </c>
      <c r="W846" s="1331" t="s">
        <v>914</v>
      </c>
      <c r="X846" s="1333" t="s">
        <v>915</v>
      </c>
    </row>
    <row r="847" spans="1:24" ht="15" customHeight="1" x14ac:dyDescent="0.15">
      <c r="A847" s="1277" t="s">
        <v>916</v>
      </c>
      <c r="B847" s="1315" t="s">
        <v>917</v>
      </c>
      <c r="C847" s="215"/>
      <c r="D847" s="215"/>
      <c r="E847" s="215"/>
      <c r="F847" s="1318"/>
      <c r="G847" s="1321"/>
      <c r="H847" s="1324"/>
      <c r="I847" s="139" t="s">
        <v>918</v>
      </c>
      <c r="J847" s="140" t="s">
        <v>919</v>
      </c>
      <c r="K847" s="1310"/>
      <c r="L847" s="1306"/>
      <c r="M847" s="609" t="s">
        <v>920</v>
      </c>
      <c r="N847" s="145" t="s">
        <v>921</v>
      </c>
      <c r="O847" s="1304"/>
      <c r="P847" s="1264"/>
      <c r="Q847" s="1266"/>
      <c r="R847" s="1268"/>
      <c r="S847" s="142" t="s">
        <v>922</v>
      </c>
      <c r="T847" s="1268"/>
      <c r="U847" s="1270"/>
      <c r="V847" s="1272"/>
      <c r="W847" s="1274"/>
      <c r="X847" s="1276"/>
    </row>
    <row r="848" spans="1:24" ht="15" customHeight="1" thickBot="1" x14ac:dyDescent="0.2">
      <c r="A848" s="1278"/>
      <c r="B848" s="1316"/>
      <c r="C848" s="202"/>
      <c r="D848" s="202"/>
      <c r="E848" s="202"/>
      <c r="F848" s="1319"/>
      <c r="G848" s="1322"/>
      <c r="H848" s="1325"/>
      <c r="I848" s="146" t="s">
        <v>923</v>
      </c>
      <c r="J848" s="147" t="s">
        <v>924</v>
      </c>
      <c r="K848" s="1311"/>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350" t="s">
        <v>946</v>
      </c>
      <c r="H861" s="1351"/>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350" t="s">
        <v>946</v>
      </c>
      <c r="H865" s="1351"/>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350" t="s">
        <v>946</v>
      </c>
      <c r="H901" s="1351"/>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352" t="s">
        <v>1316</v>
      </c>
      <c r="B928" s="1353"/>
      <c r="C928" s="273"/>
      <c r="D928" s="274"/>
      <c r="E928" s="843"/>
      <c r="F928" s="1318" t="s">
        <v>901</v>
      </c>
      <c r="G928" s="1354" t="s">
        <v>902</v>
      </c>
      <c r="H928" s="1357" t="s">
        <v>903</v>
      </c>
      <c r="I928" s="134"/>
      <c r="J928" s="135"/>
      <c r="K928" s="1309" t="s">
        <v>904</v>
      </c>
      <c r="L928" s="1360" t="s">
        <v>1317</v>
      </c>
      <c r="M928" s="591" t="s">
        <v>1226</v>
      </c>
      <c r="N928" s="143">
        <f>M930+N930</f>
        <v>0</v>
      </c>
      <c r="O928" s="1363" t="s">
        <v>907</v>
      </c>
      <c r="P928" s="1340" t="s">
        <v>908</v>
      </c>
      <c r="Q928" s="1342" t="s">
        <v>909</v>
      </c>
      <c r="R928" s="1345" t="s">
        <v>910</v>
      </c>
      <c r="S928" s="192" t="s">
        <v>910</v>
      </c>
      <c r="T928" s="1345" t="s">
        <v>911</v>
      </c>
      <c r="U928" s="1346" t="s">
        <v>912</v>
      </c>
      <c r="V928" s="1340" t="s">
        <v>913</v>
      </c>
      <c r="W928" s="1331" t="s">
        <v>914</v>
      </c>
      <c r="X928" s="1333" t="s">
        <v>915</v>
      </c>
    </row>
    <row r="929" spans="1:24" ht="15" customHeight="1" x14ac:dyDescent="0.15">
      <c r="A929" s="1277" t="s">
        <v>916</v>
      </c>
      <c r="B929" s="1315" t="s">
        <v>917</v>
      </c>
      <c r="C929" s="215"/>
      <c r="D929" s="215"/>
      <c r="E929" s="215"/>
      <c r="F929" s="1318"/>
      <c r="G929" s="1355"/>
      <c r="H929" s="1358"/>
      <c r="I929" s="139" t="s">
        <v>918</v>
      </c>
      <c r="J929" s="140" t="s">
        <v>919</v>
      </c>
      <c r="K929" s="1310"/>
      <c r="L929" s="1306"/>
      <c r="M929" s="609" t="s">
        <v>920</v>
      </c>
      <c r="N929" s="145" t="s">
        <v>921</v>
      </c>
      <c r="O929" s="1364"/>
      <c r="P929" s="1264"/>
      <c r="Q929" s="1266"/>
      <c r="R929" s="1268"/>
      <c r="S929" s="142" t="s">
        <v>922</v>
      </c>
      <c r="T929" s="1268"/>
      <c r="U929" s="1270"/>
      <c r="V929" s="1264"/>
      <c r="W929" s="1274"/>
      <c r="X929" s="1276"/>
    </row>
    <row r="930" spans="1:24" ht="15" customHeight="1" thickBot="1" x14ac:dyDescent="0.2">
      <c r="A930" s="1278"/>
      <c r="B930" s="1316"/>
      <c r="C930" s="202"/>
      <c r="D930" s="202"/>
      <c r="E930" s="202"/>
      <c r="F930" s="1319"/>
      <c r="G930" s="1356"/>
      <c r="H930" s="1359"/>
      <c r="I930" s="146" t="s">
        <v>923</v>
      </c>
      <c r="J930" s="147" t="s">
        <v>924</v>
      </c>
      <c r="K930" s="1311"/>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350" t="s">
        <v>946</v>
      </c>
      <c r="H941" s="1351"/>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350" t="s">
        <v>946</v>
      </c>
      <c r="H947" s="1351"/>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350" t="s">
        <v>946</v>
      </c>
      <c r="H999" s="1351"/>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W762:W763"/>
    <mergeCell ref="X762:X763"/>
    <mergeCell ref="A763:A764"/>
    <mergeCell ref="B763:B764"/>
    <mergeCell ref="K762:K764"/>
    <mergeCell ref="L762:L763"/>
    <mergeCell ref="O762:O763"/>
    <mergeCell ref="P762:P763"/>
    <mergeCell ref="Q762:Q763"/>
    <mergeCell ref="G693:H693"/>
    <mergeCell ref="G697:H697"/>
    <mergeCell ref="G733:H733"/>
    <mergeCell ref="A762:B762"/>
    <mergeCell ref="C762:C764"/>
    <mergeCell ref="D762:D764"/>
    <mergeCell ref="F762:F764"/>
    <mergeCell ref="G762:G764"/>
    <mergeCell ref="H762:H764"/>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Q13" activePane="bottomRight" state="frozen"/>
      <selection pane="topRight" activeCell="B1" sqref="B1"/>
      <selection pane="bottomLeft" activeCell="A4" sqref="A4"/>
      <selection pane="bottomRight" activeCell="Z29" sqref="Z29"/>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65" t="s">
        <v>1669</v>
      </c>
      <c r="C3" s="1366"/>
      <c r="D3" s="1365" t="s">
        <v>1670</v>
      </c>
      <c r="E3" s="1366"/>
      <c r="F3" s="1365" t="s">
        <v>1674</v>
      </c>
      <c r="G3" s="1366"/>
      <c r="H3" s="1365" t="s">
        <v>1672</v>
      </c>
      <c r="I3" s="1366"/>
      <c r="J3" s="1365" t="s">
        <v>1671</v>
      </c>
      <c r="K3" s="1366"/>
      <c r="L3" s="1365" t="s">
        <v>1673</v>
      </c>
      <c r="M3" s="1366"/>
      <c r="N3" s="1365" t="s">
        <v>1675</v>
      </c>
      <c r="O3" s="1366"/>
      <c r="P3" s="1365" t="s">
        <v>1676</v>
      </c>
      <c r="Q3" s="1366"/>
      <c r="R3" s="1365" t="s">
        <v>1677</v>
      </c>
      <c r="S3" s="1366"/>
      <c r="T3" s="1365" t="s">
        <v>1678</v>
      </c>
      <c r="U3" s="1366"/>
      <c r="V3" s="1365" t="s">
        <v>1679</v>
      </c>
      <c r="W3" s="1366"/>
      <c r="X3" s="1365" t="s">
        <v>1680</v>
      </c>
      <c r="Y3" s="1366"/>
      <c r="Z3" s="1365" t="s">
        <v>1681</v>
      </c>
      <c r="AA3" s="1366"/>
      <c r="AB3" s="1365" t="s">
        <v>1682</v>
      </c>
      <c r="AC3" s="1366"/>
      <c r="AD3" s="1365" t="s">
        <v>1686</v>
      </c>
      <c r="AE3" s="1366"/>
      <c r="AF3" s="1365" t="s">
        <v>1687</v>
      </c>
      <c r="AG3" s="1366"/>
      <c r="AH3" s="1365" t="s">
        <v>1683</v>
      </c>
      <c r="AI3" s="1366"/>
      <c r="AJ3" s="1365" t="s">
        <v>1684</v>
      </c>
      <c r="AK3" s="1366"/>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15">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15">
      <c r="A28" s="492" t="s">
        <v>3577</v>
      </c>
      <c r="B28" s="486">
        <v>45055</v>
      </c>
      <c r="C28" s="1245">
        <v>20000</v>
      </c>
      <c r="D28" s="838">
        <v>45090</v>
      </c>
      <c r="E28" s="1245">
        <v>40000</v>
      </c>
      <c r="F28" s="486">
        <v>45071</v>
      </c>
      <c r="G28" s="92">
        <v>20000</v>
      </c>
      <c r="H28" s="855">
        <v>45071</v>
      </c>
      <c r="I28" s="92">
        <v>20000</v>
      </c>
      <c r="J28" s="855">
        <v>45077</v>
      </c>
      <c r="K28" s="1245">
        <v>150000</v>
      </c>
      <c r="L28" s="486">
        <v>45075</v>
      </c>
      <c r="M28" s="92">
        <v>20000</v>
      </c>
      <c r="N28" s="855">
        <v>45057</v>
      </c>
      <c r="O28" s="1245">
        <v>20000</v>
      </c>
      <c r="P28" s="855">
        <v>45117</v>
      </c>
      <c r="Q28" s="1241">
        <v>90000</v>
      </c>
      <c r="R28" s="855">
        <v>45174</v>
      </c>
      <c r="S28" s="92">
        <v>140000</v>
      </c>
      <c r="T28" s="855">
        <v>45054</v>
      </c>
      <c r="U28" s="92">
        <v>35000</v>
      </c>
      <c r="V28" s="855">
        <v>45090</v>
      </c>
      <c r="W28" s="92">
        <v>35000</v>
      </c>
      <c r="X28" s="855">
        <v>45204</v>
      </c>
      <c r="Y28" s="1245">
        <v>30000</v>
      </c>
      <c r="Z28" s="486">
        <v>45224</v>
      </c>
      <c r="AA28" s="92">
        <v>40000</v>
      </c>
      <c r="AB28" s="855"/>
      <c r="AC28" s="92">
        <v>10000</v>
      </c>
      <c r="AD28" s="855">
        <v>45071</v>
      </c>
      <c r="AE28" s="92">
        <v>40000</v>
      </c>
      <c r="AF28" s="855">
        <v>45053</v>
      </c>
      <c r="AG28" s="92">
        <v>20000</v>
      </c>
      <c r="AH28" s="855">
        <v>45146</v>
      </c>
      <c r="AI28" s="1245">
        <v>10000</v>
      </c>
      <c r="AJ28" s="486">
        <v>45209</v>
      </c>
      <c r="AK28" s="92">
        <v>5000</v>
      </c>
      <c r="AL28" s="1244"/>
    </row>
    <row r="29" spans="1:38" ht="20.25" customHeight="1" thickBot="1" x14ac:dyDescent="0.2">
      <c r="A29" s="1242"/>
      <c r="B29" s="1243"/>
      <c r="C29" s="117"/>
      <c r="D29" s="1243"/>
      <c r="E29" s="117"/>
      <c r="F29" s="1243"/>
      <c r="G29" s="116"/>
      <c r="H29" s="487"/>
      <c r="I29" s="116"/>
      <c r="J29" s="487"/>
      <c r="K29" s="116"/>
      <c r="L29" s="487"/>
      <c r="M29" s="116"/>
      <c r="N29" s="487"/>
      <c r="O29" s="116"/>
      <c r="P29" s="487">
        <v>45117</v>
      </c>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15">
      <c r="C30" s="115"/>
      <c r="D30" s="838"/>
    </row>
    <row r="31" spans="1:38" ht="20.25" customHeight="1" x14ac:dyDescent="0.15">
      <c r="C31" s="115"/>
      <c r="D31" s="838"/>
    </row>
    <row r="32" spans="1:38"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464" activePane="bottomLeft" state="frozen"/>
      <selection pane="bottomLeft" activeCell="C1488" sqref="C1488"/>
    </sheetView>
  </sheetViews>
  <sheetFormatPr defaultColWidth="9" defaultRowHeight="13.5" outlineLevelRow="1" x14ac:dyDescent="0.15"/>
  <cols>
    <col min="1" max="1" width="12.875" style="59" customWidth="1"/>
    <col min="2" max="2" width="15.5" customWidth="1"/>
    <col min="3" max="3" width="17.25" customWidth="1"/>
    <col min="4" max="4" width="13.5" style="1161" customWidth="1"/>
    <col min="5" max="5" width="9.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5" t="s">
        <v>3200</v>
      </c>
    </row>
    <row r="2" spans="1:15" ht="16.5" hidden="1" customHeight="1" outlineLevel="1" x14ac:dyDescent="0.15">
      <c r="C2" s="1018" t="s">
        <v>2557</v>
      </c>
      <c r="D2" s="1136">
        <v>1313</v>
      </c>
      <c r="F2" s="1078"/>
      <c r="G2" s="1079" t="s">
        <v>3355</v>
      </c>
    </row>
    <row r="3" spans="1:15" ht="16.5" hidden="1" customHeight="1" outlineLevel="1" x14ac:dyDescent="0.15">
      <c r="C3" s="1018" t="s">
        <v>2558</v>
      </c>
      <c r="D3" s="1136">
        <v>1411</v>
      </c>
    </row>
    <row r="4" spans="1:15" ht="16.5" hidden="1" customHeight="1" outlineLevel="1" x14ac:dyDescent="0.15">
      <c r="C4" s="1018" t="s">
        <v>402</v>
      </c>
      <c r="D4" s="1137">
        <v>9172785</v>
      </c>
      <c r="F4" s="57" t="s">
        <v>3203</v>
      </c>
      <c r="I4" s="528"/>
    </row>
    <row r="5" spans="1:15" ht="16.5" hidden="1" customHeight="1" outlineLevel="1" x14ac:dyDescent="0.15">
      <c r="A5" s="824"/>
      <c r="C5" s="1018" t="s">
        <v>1740</v>
      </c>
      <c r="D5" s="1137">
        <v>9989036</v>
      </c>
      <c r="E5"/>
      <c r="F5"/>
      <c r="L5" s="2"/>
      <c r="O5">
        <v>797</v>
      </c>
    </row>
    <row r="6" spans="1:15" ht="16.5" hidden="1" customHeight="1" outlineLevel="1" x14ac:dyDescent="0.15">
      <c r="A6" s="824"/>
      <c r="C6" s="1018" t="s">
        <v>3198</v>
      </c>
      <c r="D6" s="1137">
        <v>60000</v>
      </c>
      <c r="E6"/>
      <c r="F6"/>
      <c r="L6" s="2"/>
    </row>
    <row r="7" spans="1:15" ht="16.5" hidden="1" customHeight="1" outlineLevel="1" x14ac:dyDescent="0.15">
      <c r="A7" s="825"/>
      <c r="C7" s="1018" t="s">
        <v>3199</v>
      </c>
      <c r="D7" s="1137">
        <v>0</v>
      </c>
      <c r="E7"/>
      <c r="F7"/>
      <c r="G7" s="801"/>
      <c r="H7" s="821"/>
      <c r="I7" s="801"/>
      <c r="L7" s="2"/>
    </row>
    <row r="8" spans="1:15" s="5" customFormat="1" ht="38.25" customHeight="1" collapsed="1" x14ac:dyDescent="0.15">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15">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15">
      <c r="A1241" s="910"/>
      <c r="B1241" s="913"/>
      <c r="C1241" s="914">
        <v>44224</v>
      </c>
      <c r="D1241" s="888" t="s">
        <v>3571</v>
      </c>
      <c r="E1241" s="724"/>
      <c r="F1241" s="916">
        <v>131</v>
      </c>
      <c r="G1241" s="112" t="s">
        <v>69</v>
      </c>
      <c r="H1241" s="113"/>
      <c r="I1241" s="752"/>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15">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15">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15">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15">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15">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15">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15">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3168</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00000000000001" customHeight="1" thickBot="1" x14ac:dyDescent="0.2">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3364</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t="s">
        <v>3549</v>
      </c>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00000000000001" customHeight="1" x14ac:dyDescent="0.15">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3113</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3192</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3175</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3227</v>
      </c>
      <c r="H1369" s="113"/>
      <c r="I1369" s="752"/>
      <c r="J1369" s="524"/>
      <c r="K1369" s="931">
        <v>20000</v>
      </c>
      <c r="L1369" s="935">
        <f t="shared" si="63"/>
        <v>9317062</v>
      </c>
    </row>
    <row r="1370" spans="1:12" ht="18.600000000000001" customHeight="1" x14ac:dyDescent="0.15">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00000000000001" customHeight="1" x14ac:dyDescent="0.15">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3482</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3483</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3449</v>
      </c>
      <c r="I1394" s="752"/>
      <c r="J1394" s="524"/>
      <c r="K1394" s="931">
        <v>76800</v>
      </c>
      <c r="L1394" s="935">
        <f t="shared" si="64"/>
        <v>9609589</v>
      </c>
    </row>
    <row r="1395" spans="1:12" ht="18" customHeight="1" x14ac:dyDescent="0.15">
      <c r="A1395" s="910"/>
      <c r="B1395" s="913"/>
      <c r="C1395" s="914">
        <v>44958</v>
      </c>
      <c r="D1395" s="1201" t="s">
        <v>2595</v>
      </c>
      <c r="E1395" s="1202"/>
      <c r="F1395" s="916">
        <v>141</v>
      </c>
      <c r="G1395" s="1134" t="s">
        <v>446</v>
      </c>
      <c r="H1395" s="113" t="s">
        <v>3449</v>
      </c>
      <c r="I1395" s="752"/>
      <c r="J1395" s="524"/>
      <c r="K1395" s="931">
        <v>30000</v>
      </c>
      <c r="L1395" s="935">
        <f t="shared" si="64"/>
        <v>9639589</v>
      </c>
    </row>
    <row r="1396" spans="1:12" ht="18" customHeight="1" x14ac:dyDescent="0.15">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15">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15">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15">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15">
      <c r="A1400" s="910"/>
      <c r="B1400" s="913"/>
      <c r="C1400" s="914">
        <v>44970</v>
      </c>
      <c r="D1400" s="1153" t="s">
        <v>762</v>
      </c>
      <c r="E1400" s="1203"/>
      <c r="F1400" s="916">
        <v>151</v>
      </c>
      <c r="G1400" s="1134" t="s">
        <v>201</v>
      </c>
      <c r="H1400" s="113" t="s">
        <v>3487</v>
      </c>
      <c r="I1400" s="752"/>
      <c r="J1400" s="524"/>
      <c r="K1400" s="931">
        <v>10000</v>
      </c>
      <c r="L1400" s="935">
        <f t="shared" si="65"/>
        <v>9762589</v>
      </c>
    </row>
    <row r="1401" spans="1:12" ht="18" customHeight="1" x14ac:dyDescent="0.15">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15">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15">
      <c r="A1403" s="910"/>
      <c r="B1403" s="913"/>
      <c r="C1403" s="914">
        <v>44981</v>
      </c>
      <c r="D1403" s="1206" t="s">
        <v>2758</v>
      </c>
      <c r="E1403" s="1203"/>
      <c r="F1403" s="916">
        <v>251</v>
      </c>
      <c r="G1403" s="1134" t="s">
        <v>4</v>
      </c>
      <c r="H1403" s="113" t="s">
        <v>3486</v>
      </c>
      <c r="I1403" s="752"/>
      <c r="J1403" s="524">
        <v>10000</v>
      </c>
      <c r="K1403" s="931"/>
      <c r="L1403" s="935">
        <f t="shared" si="65"/>
        <v>9892636</v>
      </c>
    </row>
    <row r="1404" spans="1:12" ht="18" customHeight="1" x14ac:dyDescent="0.15">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15">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15">
      <c r="A1406" s="910">
        <v>38</v>
      </c>
      <c r="B1406" s="913"/>
      <c r="C1406" s="914">
        <v>44986</v>
      </c>
      <c r="D1406" s="1153" t="s">
        <v>2593</v>
      </c>
      <c r="E1406" s="1203"/>
      <c r="F1406" s="916">
        <v>111</v>
      </c>
      <c r="G1406" s="1134" t="s">
        <v>142</v>
      </c>
      <c r="H1406" s="113" t="s">
        <v>3485</v>
      </c>
      <c r="I1406" s="752"/>
      <c r="J1406" s="524"/>
      <c r="K1406" s="931">
        <v>4600</v>
      </c>
      <c r="L1406" s="935">
        <f t="shared" si="65"/>
        <v>10027236</v>
      </c>
    </row>
    <row r="1407" spans="1:12" ht="18" customHeight="1" x14ac:dyDescent="0.15">
      <c r="A1407" s="910"/>
      <c r="B1407" s="913"/>
      <c r="C1407" s="914">
        <v>44986</v>
      </c>
      <c r="D1407" s="1153" t="s">
        <v>2595</v>
      </c>
      <c r="E1407" s="1203"/>
      <c r="F1407" s="916">
        <v>141</v>
      </c>
      <c r="G1407" s="1134" t="s">
        <v>142</v>
      </c>
      <c r="H1407" s="113" t="s">
        <v>3485</v>
      </c>
      <c r="I1407" s="752"/>
      <c r="J1407" s="524"/>
      <c r="K1407" s="931">
        <v>50000</v>
      </c>
      <c r="L1407" s="935">
        <f t="shared" si="65"/>
        <v>10077236</v>
      </c>
    </row>
    <row r="1408" spans="1:12" ht="18" customHeight="1" x14ac:dyDescent="0.15">
      <c r="A1408" s="910">
        <v>21</v>
      </c>
      <c r="B1408" s="913"/>
      <c r="C1408" s="914">
        <v>44986</v>
      </c>
      <c r="D1408" s="1153" t="s">
        <v>2593</v>
      </c>
      <c r="E1408" s="1203"/>
      <c r="F1408" s="916">
        <v>111</v>
      </c>
      <c r="G1408" s="1134" t="s">
        <v>77</v>
      </c>
      <c r="H1408" s="113" t="s">
        <v>3433</v>
      </c>
      <c r="I1408" s="752"/>
      <c r="J1408" s="524"/>
      <c r="K1408" s="931">
        <v>29600</v>
      </c>
      <c r="L1408" s="935">
        <f t="shared" si="65"/>
        <v>10106836</v>
      </c>
    </row>
    <row r="1409" spans="1:12" ht="18" customHeight="1" x14ac:dyDescent="0.15">
      <c r="A1409" s="910">
        <v>73</v>
      </c>
      <c r="B1409" s="913"/>
      <c r="C1409" s="914">
        <v>44993</v>
      </c>
      <c r="D1409" s="1153" t="s">
        <v>2593</v>
      </c>
      <c r="E1409" s="1203"/>
      <c r="F1409" s="916">
        <v>111</v>
      </c>
      <c r="G1409" s="1134" t="s">
        <v>409</v>
      </c>
      <c r="H1409" s="113" t="s">
        <v>3491</v>
      </c>
      <c r="I1409" s="752"/>
      <c r="J1409" s="524"/>
      <c r="K1409" s="931">
        <v>2200</v>
      </c>
      <c r="L1409" s="935">
        <f t="shared" si="65"/>
        <v>10109036</v>
      </c>
    </row>
    <row r="1410" spans="1:12" ht="18" customHeight="1" x14ac:dyDescent="0.15">
      <c r="A1410" s="910"/>
      <c r="B1410" s="913"/>
      <c r="C1410" s="914">
        <v>44995</v>
      </c>
      <c r="D1410" s="1153" t="s">
        <v>2595</v>
      </c>
      <c r="E1410" s="1203"/>
      <c r="F1410" s="916">
        <v>141</v>
      </c>
      <c r="G1410" s="1134" t="s">
        <v>409</v>
      </c>
      <c r="H1410" s="113" t="s">
        <v>3491</v>
      </c>
      <c r="I1410" s="752"/>
      <c r="J1410" s="524"/>
      <c r="K1410" s="931">
        <v>10000</v>
      </c>
      <c r="L1410" s="935">
        <f t="shared" si="65"/>
        <v>10119036</v>
      </c>
    </row>
    <row r="1411" spans="1:12" ht="18" customHeight="1" thickBot="1" x14ac:dyDescent="0.2">
      <c r="A1411" s="1131"/>
      <c r="B1411" s="1130" t="s">
        <v>3579</v>
      </c>
      <c r="C1411" s="1128">
        <v>44995</v>
      </c>
      <c r="D1411" s="1257" t="s">
        <v>2706</v>
      </c>
      <c r="E1411" s="1258"/>
      <c r="F1411" s="1124">
        <v>241</v>
      </c>
      <c r="G1411" s="1123" t="s">
        <v>4</v>
      </c>
      <c r="H1411" s="1122" t="s">
        <v>3599</v>
      </c>
      <c r="I1411" s="1121"/>
      <c r="J1411" s="1120">
        <v>130000</v>
      </c>
      <c r="K1411" s="1119"/>
      <c r="L1411" s="1118">
        <f t="shared" si="65"/>
        <v>9989036</v>
      </c>
    </row>
    <row r="1412" spans="1:12" ht="18" customHeight="1" x14ac:dyDescent="0.15">
      <c r="A1412" s="926"/>
      <c r="B1412" s="1093" t="s">
        <v>3580</v>
      </c>
      <c r="C1412" s="915">
        <v>45033</v>
      </c>
      <c r="D1412" s="45" t="s">
        <v>2626</v>
      </c>
      <c r="E1412" s="1204"/>
      <c r="F1412" s="917">
        <v>231</v>
      </c>
      <c r="G1412" s="1259"/>
      <c r="H1412" s="473" t="s">
        <v>3170</v>
      </c>
      <c r="I1412" s="761"/>
      <c r="J1412" s="646">
        <v>440</v>
      </c>
      <c r="K1412" s="996"/>
      <c r="L1412" s="936">
        <f t="shared" si="65"/>
        <v>9988596</v>
      </c>
    </row>
    <row r="1413" spans="1:12" ht="18" customHeight="1" x14ac:dyDescent="0.15">
      <c r="A1413" s="910">
        <v>13</v>
      </c>
      <c r="B1413" s="913"/>
      <c r="C1413" s="914">
        <v>45044</v>
      </c>
      <c r="D1413" s="1153" t="s">
        <v>2593</v>
      </c>
      <c r="E1413" s="1203"/>
      <c r="F1413" s="916">
        <v>111</v>
      </c>
      <c r="G1413" s="1134" t="s">
        <v>77</v>
      </c>
      <c r="H1413" s="113" t="s">
        <v>3581</v>
      </c>
      <c r="I1413" s="752"/>
      <c r="J1413" s="524"/>
      <c r="K1413" s="931">
        <v>54800</v>
      </c>
      <c r="L1413" s="935">
        <f t="shared" si="65"/>
        <v>10043396</v>
      </c>
    </row>
    <row r="1414" spans="1:12" ht="18" customHeight="1" x14ac:dyDescent="0.15">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15">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15">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15">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15">
      <c r="A1418" s="910"/>
      <c r="B1418" s="913"/>
      <c r="C1418" s="914">
        <v>45056</v>
      </c>
      <c r="D1418" s="1206" t="s">
        <v>2623</v>
      </c>
      <c r="E1418" s="1203"/>
      <c r="F1418" s="916">
        <v>211</v>
      </c>
      <c r="G1418" s="1134" t="s">
        <v>89</v>
      </c>
      <c r="H1418" s="113" t="s">
        <v>3583</v>
      </c>
      <c r="I1418" s="752"/>
      <c r="J1418" s="524">
        <v>432863</v>
      </c>
      <c r="K1418" s="931"/>
      <c r="L1418" s="935">
        <f t="shared" si="65"/>
        <v>9695533</v>
      </c>
    </row>
    <row r="1419" spans="1:12" ht="18" customHeight="1" x14ac:dyDescent="0.15">
      <c r="A1419" s="910"/>
      <c r="B1419" s="913"/>
      <c r="C1419" s="914">
        <v>45056</v>
      </c>
      <c r="D1419" s="1206" t="s">
        <v>2623</v>
      </c>
      <c r="E1419" s="1203"/>
      <c r="F1419" s="916">
        <v>211</v>
      </c>
      <c r="G1419" s="1134" t="s">
        <v>89</v>
      </c>
      <c r="H1419" s="113" t="s">
        <v>3582</v>
      </c>
      <c r="I1419" s="752"/>
      <c r="J1419" s="524">
        <v>313983</v>
      </c>
      <c r="K1419" s="931"/>
      <c r="L1419" s="935">
        <f t="shared" si="65"/>
        <v>9381550</v>
      </c>
    </row>
    <row r="1420" spans="1:12" ht="18" customHeight="1" x14ac:dyDescent="0.15">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15">
      <c r="A1421" s="910"/>
      <c r="B1421" s="913"/>
      <c r="C1421" s="914">
        <v>45057</v>
      </c>
      <c r="D1421" s="1153" t="s">
        <v>2562</v>
      </c>
      <c r="E1421" s="1203"/>
      <c r="F1421" s="916">
        <v>131</v>
      </c>
      <c r="G1421" s="1134" t="s">
        <v>2245</v>
      </c>
      <c r="H1421" s="113"/>
      <c r="I1421" s="752"/>
      <c r="J1421" s="524"/>
      <c r="K1421" s="931">
        <v>20000</v>
      </c>
      <c r="L1421" s="935">
        <f t="shared" si="65"/>
        <v>9401110</v>
      </c>
    </row>
    <row r="1422" spans="1:12" ht="18" customHeight="1" x14ac:dyDescent="0.15">
      <c r="A1422" s="910"/>
      <c r="B1422" s="913"/>
      <c r="C1422" s="914">
        <v>45071</v>
      </c>
      <c r="D1422" s="1153" t="s">
        <v>2562</v>
      </c>
      <c r="E1422" s="1203"/>
      <c r="F1422" s="916">
        <v>131</v>
      </c>
      <c r="G1422" s="1134" t="s">
        <v>73</v>
      </c>
      <c r="H1422" s="113"/>
      <c r="I1422" s="752"/>
      <c r="J1422" s="524"/>
      <c r="K1422" s="931">
        <v>40000</v>
      </c>
      <c r="L1422" s="935">
        <f t="shared" si="65"/>
        <v>9441110</v>
      </c>
    </row>
    <row r="1423" spans="1:12" ht="18" customHeight="1" x14ac:dyDescent="0.15">
      <c r="A1423" s="910"/>
      <c r="B1423" s="913"/>
      <c r="C1423" s="914">
        <v>45071</v>
      </c>
      <c r="D1423" s="1153" t="s">
        <v>2562</v>
      </c>
      <c r="E1423" s="1203"/>
      <c r="F1423" s="916">
        <v>131</v>
      </c>
      <c r="G1423" s="1134" t="s">
        <v>3584</v>
      </c>
      <c r="H1423" s="113"/>
      <c r="I1423" s="752"/>
      <c r="J1423" s="524"/>
      <c r="K1423" s="931">
        <v>20000</v>
      </c>
      <c r="L1423" s="935">
        <f t="shared" si="65"/>
        <v>9461110</v>
      </c>
    </row>
    <row r="1424" spans="1:12" ht="18" customHeight="1" x14ac:dyDescent="0.15">
      <c r="A1424" s="910"/>
      <c r="B1424" s="913"/>
      <c r="C1424" s="914">
        <v>45071</v>
      </c>
      <c r="D1424" s="1153" t="s">
        <v>2562</v>
      </c>
      <c r="E1424" s="1203"/>
      <c r="F1424" s="916">
        <v>131</v>
      </c>
      <c r="G1424" s="1134" t="s">
        <v>3227</v>
      </c>
      <c r="H1424" s="113"/>
      <c r="I1424" s="752"/>
      <c r="J1424" s="524"/>
      <c r="K1424" s="931">
        <v>20000</v>
      </c>
      <c r="L1424" s="935">
        <f t="shared" si="65"/>
        <v>9481110</v>
      </c>
    </row>
    <row r="1425" spans="1:12" ht="18" customHeight="1" x14ac:dyDescent="0.15">
      <c r="A1425" s="910"/>
      <c r="B1425" s="913"/>
      <c r="C1425" s="914">
        <v>45075</v>
      </c>
      <c r="D1425" s="1153" t="s">
        <v>2562</v>
      </c>
      <c r="E1425" s="1204"/>
      <c r="F1425" s="916">
        <v>131</v>
      </c>
      <c r="G1425" s="1134" t="s">
        <v>2569</v>
      </c>
      <c r="H1425" s="113"/>
      <c r="I1425" s="752"/>
      <c r="J1425" s="524"/>
      <c r="K1425" s="931">
        <v>20000</v>
      </c>
      <c r="L1425" s="935">
        <f t="shared" si="65"/>
        <v>9501110</v>
      </c>
    </row>
    <row r="1426" spans="1:12" ht="18" customHeight="1" x14ac:dyDescent="0.15">
      <c r="A1426" s="910"/>
      <c r="B1426" s="913"/>
      <c r="C1426" s="914">
        <v>45077</v>
      </c>
      <c r="D1426" s="45" t="s">
        <v>2853</v>
      </c>
      <c r="E1426" s="1203"/>
      <c r="F1426" s="916">
        <v>221</v>
      </c>
      <c r="G1426" s="1134" t="s">
        <v>4</v>
      </c>
      <c r="H1426" s="113" t="s">
        <v>3585</v>
      </c>
      <c r="I1426" s="752"/>
      <c r="J1426" s="524">
        <v>200000</v>
      </c>
      <c r="K1426" s="931"/>
      <c r="L1426" s="935">
        <f t="shared" si="65"/>
        <v>9301110</v>
      </c>
    </row>
    <row r="1427" spans="1:12" ht="18" customHeight="1" x14ac:dyDescent="0.15">
      <c r="A1427" s="910"/>
      <c r="B1427" s="913"/>
      <c r="C1427" s="914">
        <v>45077</v>
      </c>
      <c r="D1427" s="1206" t="s">
        <v>2626</v>
      </c>
      <c r="E1427" s="1203"/>
      <c r="F1427" s="916">
        <v>231</v>
      </c>
      <c r="G1427" s="1134"/>
      <c r="H1427" s="113" t="s">
        <v>2868</v>
      </c>
      <c r="I1427" s="752"/>
      <c r="J1427" s="524">
        <v>440</v>
      </c>
      <c r="K1427" s="931"/>
      <c r="L1427" s="935">
        <f t="shared" si="65"/>
        <v>9300670</v>
      </c>
    </row>
    <row r="1428" spans="1:12" ht="18" customHeight="1" x14ac:dyDescent="0.15">
      <c r="A1428" s="910"/>
      <c r="B1428" s="913"/>
      <c r="C1428" s="914">
        <v>45077</v>
      </c>
      <c r="D1428" s="1153" t="s">
        <v>3571</v>
      </c>
      <c r="E1428" s="1203"/>
      <c r="F1428" s="916">
        <v>131</v>
      </c>
      <c r="G1428" s="1134" t="s">
        <v>2729</v>
      </c>
      <c r="H1428" s="113"/>
      <c r="I1428" s="752"/>
      <c r="J1428" s="524"/>
      <c r="K1428" s="931">
        <v>150000</v>
      </c>
      <c r="L1428" s="935">
        <f t="shared" si="65"/>
        <v>9450670</v>
      </c>
    </row>
    <row r="1429" spans="1:12" ht="18" customHeight="1" x14ac:dyDescent="0.15">
      <c r="A1429" s="910">
        <v>32</v>
      </c>
      <c r="B1429" s="913"/>
      <c r="C1429" s="914">
        <v>45079</v>
      </c>
      <c r="D1429" s="1153" t="s">
        <v>2593</v>
      </c>
      <c r="E1429" s="1203"/>
      <c r="F1429" s="916">
        <v>111</v>
      </c>
      <c r="G1429" s="1134" t="s">
        <v>2729</v>
      </c>
      <c r="H1429" s="113" t="s">
        <v>3414</v>
      </c>
      <c r="I1429" s="752"/>
      <c r="J1429" s="524"/>
      <c r="K1429" s="931">
        <v>9600</v>
      </c>
      <c r="L1429" s="935">
        <f t="shared" si="65"/>
        <v>9460270</v>
      </c>
    </row>
    <row r="1430" spans="1:12" ht="18" customHeight="1" x14ac:dyDescent="0.15">
      <c r="A1430" s="910"/>
      <c r="B1430" s="913"/>
      <c r="C1430" s="914">
        <v>45079</v>
      </c>
      <c r="D1430" s="1153" t="s">
        <v>2595</v>
      </c>
      <c r="E1430" s="1203"/>
      <c r="F1430" s="916">
        <v>141</v>
      </c>
      <c r="G1430" s="1134" t="s">
        <v>2729</v>
      </c>
      <c r="H1430" s="113" t="s">
        <v>3414</v>
      </c>
      <c r="I1430" s="752"/>
      <c r="J1430" s="524"/>
      <c r="K1430" s="931">
        <v>50000</v>
      </c>
      <c r="L1430" s="935">
        <f t="shared" si="65"/>
        <v>9510270</v>
      </c>
    </row>
    <row r="1431" spans="1:12" ht="18" customHeight="1" x14ac:dyDescent="0.15">
      <c r="A1431" s="910">
        <v>35</v>
      </c>
      <c r="B1431" s="913"/>
      <c r="C1431" s="914">
        <v>45079</v>
      </c>
      <c r="D1431" s="1205" t="s">
        <v>2593</v>
      </c>
      <c r="E1431" s="1203"/>
      <c r="F1431" s="916">
        <v>111</v>
      </c>
      <c r="G1431" s="1134" t="s">
        <v>2729</v>
      </c>
      <c r="H1431" s="113" t="s">
        <v>3416</v>
      </c>
      <c r="I1431" s="752"/>
      <c r="J1431" s="524"/>
      <c r="K1431" s="931">
        <v>4200</v>
      </c>
      <c r="L1431" s="935">
        <f t="shared" si="65"/>
        <v>9514470</v>
      </c>
    </row>
    <row r="1432" spans="1:12" ht="18" customHeight="1" x14ac:dyDescent="0.15">
      <c r="A1432" s="910"/>
      <c r="B1432" s="913"/>
      <c r="C1432" s="914">
        <v>45079</v>
      </c>
      <c r="D1432" s="1153" t="s">
        <v>2595</v>
      </c>
      <c r="E1432" s="1203"/>
      <c r="F1432" s="916">
        <v>141</v>
      </c>
      <c r="G1432" s="1134" t="s">
        <v>2729</v>
      </c>
      <c r="H1432" s="113" t="s">
        <v>3416</v>
      </c>
      <c r="I1432" s="752"/>
      <c r="J1432" s="524"/>
      <c r="K1432" s="931">
        <v>10000</v>
      </c>
      <c r="L1432" s="935">
        <f t="shared" si="65"/>
        <v>9524470</v>
      </c>
    </row>
    <row r="1433" spans="1:12" ht="18" customHeight="1" x14ac:dyDescent="0.15">
      <c r="A1433" s="910">
        <v>51</v>
      </c>
      <c r="B1433" s="913"/>
      <c r="C1433" s="914">
        <v>45089</v>
      </c>
      <c r="D1433" s="1153" t="s">
        <v>2593</v>
      </c>
      <c r="E1433" s="1203"/>
      <c r="F1433" s="916">
        <v>111</v>
      </c>
      <c r="G1433" s="1134" t="s">
        <v>321</v>
      </c>
      <c r="H1433" s="113" t="s">
        <v>3458</v>
      </c>
      <c r="I1433" s="752"/>
      <c r="J1433" s="524"/>
      <c r="K1433" s="931">
        <v>5600</v>
      </c>
      <c r="L1433" s="935">
        <f t="shared" si="65"/>
        <v>9530070</v>
      </c>
    </row>
    <row r="1434" spans="1:12" ht="18" customHeight="1" x14ac:dyDescent="0.15">
      <c r="A1434" s="910"/>
      <c r="B1434" s="913"/>
      <c r="C1434" s="914">
        <v>45089</v>
      </c>
      <c r="D1434" s="1153" t="s">
        <v>2595</v>
      </c>
      <c r="E1434" s="1203"/>
      <c r="F1434" s="916">
        <v>141</v>
      </c>
      <c r="G1434" s="1134" t="s">
        <v>321</v>
      </c>
      <c r="H1434" s="113" t="s">
        <v>3458</v>
      </c>
      <c r="I1434" s="752"/>
      <c r="J1434" s="524"/>
      <c r="K1434" s="931">
        <v>50000</v>
      </c>
      <c r="L1434" s="935">
        <f t="shared" si="65"/>
        <v>9580070</v>
      </c>
    </row>
    <row r="1435" spans="1:12" ht="18" customHeight="1" x14ac:dyDescent="0.15">
      <c r="A1435" s="910"/>
      <c r="B1435" s="913"/>
      <c r="C1435" s="914">
        <v>45090</v>
      </c>
      <c r="D1435" s="1153" t="s">
        <v>2562</v>
      </c>
      <c r="E1435" s="1203"/>
      <c r="F1435" s="916">
        <v>131</v>
      </c>
      <c r="G1435" s="1134" t="s">
        <v>3367</v>
      </c>
      <c r="H1435" s="113"/>
      <c r="I1435" s="752"/>
      <c r="J1435" s="524"/>
      <c r="K1435" s="931">
        <v>35000</v>
      </c>
      <c r="L1435" s="935">
        <f t="shared" si="65"/>
        <v>9615070</v>
      </c>
    </row>
    <row r="1436" spans="1:12" ht="18" customHeight="1" x14ac:dyDescent="0.15">
      <c r="A1436" s="910"/>
      <c r="B1436" s="913"/>
      <c r="C1436" s="914">
        <v>45090</v>
      </c>
      <c r="D1436" s="1153" t="s">
        <v>2562</v>
      </c>
      <c r="E1436" s="1203"/>
      <c r="F1436" s="916">
        <v>131</v>
      </c>
      <c r="G1436" s="1134" t="s">
        <v>2570</v>
      </c>
      <c r="H1436" s="113"/>
      <c r="I1436" s="752"/>
      <c r="J1436" s="524"/>
      <c r="K1436" s="931">
        <v>40000</v>
      </c>
      <c r="L1436" s="935">
        <f t="shared" si="65"/>
        <v>9655070</v>
      </c>
    </row>
    <row r="1437" spans="1:12" ht="18" customHeight="1" x14ac:dyDescent="0.15">
      <c r="A1437" s="910"/>
      <c r="B1437" s="913"/>
      <c r="C1437" s="914">
        <v>45091</v>
      </c>
      <c r="D1437" s="1153" t="s">
        <v>2814</v>
      </c>
      <c r="E1437" s="1203"/>
      <c r="F1437" s="916">
        <v>141</v>
      </c>
      <c r="G1437" s="1134" t="s">
        <v>32</v>
      </c>
      <c r="H1437" s="113" t="s">
        <v>2817</v>
      </c>
      <c r="I1437" s="752"/>
      <c r="J1437" s="524"/>
      <c r="K1437" s="931">
        <v>30000</v>
      </c>
      <c r="L1437" s="935">
        <f t="shared" si="65"/>
        <v>9685070</v>
      </c>
    </row>
    <row r="1438" spans="1:12" ht="18" customHeight="1" x14ac:dyDescent="0.15">
      <c r="A1438" s="910"/>
      <c r="B1438" s="913"/>
      <c r="C1438" s="914">
        <v>45097</v>
      </c>
      <c r="D1438" s="1153" t="s">
        <v>3592</v>
      </c>
      <c r="E1438" s="1203"/>
      <c r="F1438" s="916">
        <v>264</v>
      </c>
      <c r="G1438" s="1134" t="s">
        <v>4</v>
      </c>
      <c r="H1438" s="113" t="s">
        <v>3594</v>
      </c>
      <c r="I1438" s="752"/>
      <c r="J1438" s="524"/>
      <c r="K1438" s="931">
        <v>34451</v>
      </c>
      <c r="L1438" s="935">
        <f t="shared" si="65"/>
        <v>9719521</v>
      </c>
    </row>
    <row r="1439" spans="1:12" ht="18" customHeight="1" x14ac:dyDescent="0.15">
      <c r="A1439" s="910">
        <v>11</v>
      </c>
      <c r="B1439" s="913"/>
      <c r="C1439" s="914">
        <v>45103</v>
      </c>
      <c r="D1439" s="1153" t="s">
        <v>2595</v>
      </c>
      <c r="E1439" s="1203"/>
      <c r="F1439" s="916">
        <v>141</v>
      </c>
      <c r="G1439" s="1134" t="s">
        <v>73</v>
      </c>
      <c r="H1439" s="113" t="s">
        <v>3401</v>
      </c>
      <c r="I1439" s="752"/>
      <c r="J1439" s="524"/>
      <c r="K1439" s="931">
        <v>30000</v>
      </c>
      <c r="L1439" s="935">
        <f t="shared" si="65"/>
        <v>9749521</v>
      </c>
    </row>
    <row r="1440" spans="1:12" ht="18" customHeight="1" x14ac:dyDescent="0.15">
      <c r="A1440" s="910">
        <v>14</v>
      </c>
      <c r="B1440" s="913"/>
      <c r="C1440" s="914">
        <v>45103</v>
      </c>
      <c r="D1440" s="1153" t="s">
        <v>2595</v>
      </c>
      <c r="E1440" s="1203"/>
      <c r="F1440" s="916">
        <v>141</v>
      </c>
      <c r="G1440" s="1134" t="s">
        <v>73</v>
      </c>
      <c r="H1440" s="113" t="s">
        <v>3588</v>
      </c>
      <c r="I1440" s="752"/>
      <c r="J1440" s="524"/>
      <c r="K1440" s="931">
        <v>10000</v>
      </c>
      <c r="L1440" s="935">
        <f t="shared" si="65"/>
        <v>9759521</v>
      </c>
    </row>
    <row r="1441" spans="1:12" ht="18" customHeight="1" x14ac:dyDescent="0.15">
      <c r="A1441" s="910">
        <v>13</v>
      </c>
      <c r="B1441" s="913"/>
      <c r="C1441" s="914">
        <v>45103</v>
      </c>
      <c r="D1441" s="1153" t="s">
        <v>2595</v>
      </c>
      <c r="E1441" s="1203"/>
      <c r="F1441" s="916">
        <v>141</v>
      </c>
      <c r="G1441" s="1134" t="s">
        <v>73</v>
      </c>
      <c r="H1441" s="113" t="s">
        <v>3589</v>
      </c>
      <c r="I1441" s="752"/>
      <c r="J1441" s="524"/>
      <c r="K1441" s="931">
        <v>20000</v>
      </c>
      <c r="L1441" s="935">
        <f t="shared" si="65"/>
        <v>9779521</v>
      </c>
    </row>
    <row r="1442" spans="1:12" ht="18" customHeight="1" x14ac:dyDescent="0.15">
      <c r="A1442" s="910">
        <v>16</v>
      </c>
      <c r="B1442" s="913"/>
      <c r="C1442" s="914">
        <v>45103</v>
      </c>
      <c r="D1442" s="1153" t="s">
        <v>2595</v>
      </c>
      <c r="E1442" s="1203"/>
      <c r="F1442" s="916">
        <v>141</v>
      </c>
      <c r="G1442" s="1134" t="s">
        <v>73</v>
      </c>
      <c r="H1442" s="113" t="s">
        <v>3590</v>
      </c>
      <c r="I1442" s="752"/>
      <c r="J1442" s="524"/>
      <c r="K1442" s="931">
        <v>10000</v>
      </c>
      <c r="L1442" s="935">
        <f t="shared" si="65"/>
        <v>9789521</v>
      </c>
    </row>
    <row r="1443" spans="1:12" ht="18" customHeight="1" x14ac:dyDescent="0.15">
      <c r="A1443" s="910">
        <v>17</v>
      </c>
      <c r="B1443" s="913"/>
      <c r="C1443" s="914">
        <v>45103</v>
      </c>
      <c r="D1443" s="1153" t="s">
        <v>2595</v>
      </c>
      <c r="E1443" s="1203"/>
      <c r="F1443" s="916">
        <v>141</v>
      </c>
      <c r="G1443" s="1134" t="s">
        <v>73</v>
      </c>
      <c r="H1443" s="113" t="s">
        <v>3591</v>
      </c>
      <c r="I1443" s="752"/>
      <c r="J1443" s="524"/>
      <c r="K1443" s="931">
        <v>10000</v>
      </c>
      <c r="L1443" s="935">
        <f t="shared" si="65"/>
        <v>9799521</v>
      </c>
    </row>
    <row r="1444" spans="1:12" ht="18" customHeight="1" x14ac:dyDescent="0.15">
      <c r="A1444" s="910"/>
      <c r="B1444" s="913"/>
      <c r="C1444" s="914">
        <v>45106</v>
      </c>
      <c r="D1444" s="1153" t="s">
        <v>3335</v>
      </c>
      <c r="E1444" s="1203"/>
      <c r="F1444" s="916">
        <v>151</v>
      </c>
      <c r="G1444" s="1134" t="s">
        <v>325</v>
      </c>
      <c r="H1444" s="113" t="s">
        <v>3330</v>
      </c>
      <c r="I1444" s="752"/>
      <c r="J1444" s="524"/>
      <c r="K1444" s="931">
        <v>10000</v>
      </c>
      <c r="L1444" s="935">
        <f t="shared" si="65"/>
        <v>9809521</v>
      </c>
    </row>
    <row r="1445" spans="1:12" ht="18" customHeight="1" x14ac:dyDescent="0.15">
      <c r="A1445" s="910">
        <v>19</v>
      </c>
      <c r="B1445" s="913"/>
      <c r="C1445" s="914">
        <v>45106</v>
      </c>
      <c r="D1445" s="1153" t="s">
        <v>2595</v>
      </c>
      <c r="E1445" s="1203"/>
      <c r="F1445" s="916">
        <v>141</v>
      </c>
      <c r="G1445" s="1134" t="s">
        <v>3596</v>
      </c>
      <c r="H1445" s="113" t="s">
        <v>3595</v>
      </c>
      <c r="I1445" s="752"/>
      <c r="J1445" s="524"/>
      <c r="K1445" s="931">
        <v>30000</v>
      </c>
      <c r="L1445" s="935">
        <f t="shared" si="65"/>
        <v>9839521</v>
      </c>
    </row>
    <row r="1446" spans="1:12" ht="18" customHeight="1" x14ac:dyDescent="0.15">
      <c r="A1446" s="910">
        <v>19</v>
      </c>
      <c r="B1446" s="913"/>
      <c r="C1446" s="914">
        <v>45106</v>
      </c>
      <c r="D1446" s="1153" t="s">
        <v>2593</v>
      </c>
      <c r="E1446" s="1203"/>
      <c r="F1446" s="916">
        <v>111</v>
      </c>
      <c r="G1446" s="1134" t="s">
        <v>3596</v>
      </c>
      <c r="H1446" s="113" t="s">
        <v>3597</v>
      </c>
      <c r="I1446" s="752"/>
      <c r="J1446" s="524"/>
      <c r="K1446" s="931">
        <v>63600</v>
      </c>
      <c r="L1446" s="935">
        <f t="shared" si="65"/>
        <v>9903121</v>
      </c>
    </row>
    <row r="1447" spans="1:12" ht="18" customHeight="1" x14ac:dyDescent="0.15">
      <c r="A1447" s="910"/>
      <c r="B1447" s="913"/>
      <c r="C1447" s="914">
        <v>45106</v>
      </c>
      <c r="D1447" s="1206" t="s">
        <v>2706</v>
      </c>
      <c r="E1447" s="1203"/>
      <c r="F1447" s="916">
        <v>241</v>
      </c>
      <c r="G1447" s="1134" t="s">
        <v>4</v>
      </c>
      <c r="H1447" s="113" t="s">
        <v>3598</v>
      </c>
      <c r="I1447" s="752"/>
      <c r="J1447" s="524">
        <v>220000</v>
      </c>
      <c r="K1447" s="931"/>
      <c r="L1447" s="935">
        <f t="shared" si="65"/>
        <v>9683121</v>
      </c>
    </row>
    <row r="1448" spans="1:12" ht="18" customHeight="1" x14ac:dyDescent="0.15">
      <c r="A1448" s="910"/>
      <c r="B1448" s="913"/>
      <c r="C1448" s="914">
        <v>45110</v>
      </c>
      <c r="D1448" s="1206" t="s">
        <v>2758</v>
      </c>
      <c r="E1448" s="1203"/>
      <c r="F1448" s="916">
        <v>251</v>
      </c>
      <c r="G1448" s="1134" t="s">
        <v>325</v>
      </c>
      <c r="H1448" s="113" t="s">
        <v>3601</v>
      </c>
      <c r="I1448" s="752"/>
      <c r="J1448" s="524">
        <v>10000</v>
      </c>
      <c r="K1448" s="931"/>
      <c r="L1448" s="935">
        <f t="shared" si="65"/>
        <v>9673121</v>
      </c>
    </row>
    <row r="1449" spans="1:12" ht="18" customHeight="1" x14ac:dyDescent="0.15">
      <c r="A1449" s="910"/>
      <c r="B1449" s="913"/>
      <c r="C1449" s="914">
        <v>45110</v>
      </c>
      <c r="D1449" s="1206" t="s">
        <v>2626</v>
      </c>
      <c r="E1449" s="1203"/>
      <c r="F1449" s="916">
        <v>231</v>
      </c>
      <c r="G1449" s="1134"/>
      <c r="H1449" s="113" t="s">
        <v>2868</v>
      </c>
      <c r="I1449" s="752"/>
      <c r="J1449" s="524">
        <v>110</v>
      </c>
      <c r="K1449" s="931"/>
      <c r="L1449" s="935">
        <f t="shared" si="65"/>
        <v>9673011</v>
      </c>
    </row>
    <row r="1450" spans="1:12" ht="18" customHeight="1" x14ac:dyDescent="0.15">
      <c r="A1450" s="910"/>
      <c r="B1450" s="913"/>
      <c r="C1450" s="914">
        <v>45117</v>
      </c>
      <c r="D1450" s="1153" t="s">
        <v>2791</v>
      </c>
      <c r="E1450" s="1203"/>
      <c r="F1450" s="916">
        <v>132</v>
      </c>
      <c r="G1450" s="1134" t="s">
        <v>1798</v>
      </c>
      <c r="H1450" s="113"/>
      <c r="I1450" s="752" t="s">
        <v>2539</v>
      </c>
      <c r="J1450" s="524"/>
      <c r="K1450" s="931">
        <v>90000</v>
      </c>
      <c r="L1450" s="935">
        <f t="shared" si="65"/>
        <v>9763011</v>
      </c>
    </row>
    <row r="1451" spans="1:12" ht="18" customHeight="1" x14ac:dyDescent="0.15">
      <c r="A1451" s="910"/>
      <c r="B1451" s="913"/>
      <c r="C1451" s="914">
        <v>45117</v>
      </c>
      <c r="D1451" s="1153" t="s">
        <v>3571</v>
      </c>
      <c r="E1451" s="1203"/>
      <c r="F1451" s="916">
        <v>131</v>
      </c>
      <c r="G1451" s="1134" t="s">
        <v>3602</v>
      </c>
      <c r="H1451" s="113"/>
      <c r="I1451" s="752"/>
      <c r="J1451" s="524"/>
      <c r="K1451" s="931">
        <v>90000</v>
      </c>
      <c r="L1451" s="935">
        <f t="shared" si="65"/>
        <v>9853011</v>
      </c>
    </row>
    <row r="1452" spans="1:12" ht="18" customHeight="1" x14ac:dyDescent="0.15">
      <c r="A1452" s="910">
        <v>34</v>
      </c>
      <c r="B1452" s="913"/>
      <c r="C1452" s="914">
        <v>45120</v>
      </c>
      <c r="D1452" s="1153" t="s">
        <v>2593</v>
      </c>
      <c r="E1452" s="1203"/>
      <c r="F1452" s="916">
        <v>111</v>
      </c>
      <c r="G1452" s="1134" t="s">
        <v>142</v>
      </c>
      <c r="H1452" s="113" t="s">
        <v>3430</v>
      </c>
      <c r="I1452" s="752"/>
      <c r="J1452" s="524"/>
      <c r="K1452" s="931">
        <v>2800</v>
      </c>
      <c r="L1452" s="935">
        <f t="shared" si="65"/>
        <v>9855811</v>
      </c>
    </row>
    <row r="1453" spans="1:12" ht="18" customHeight="1" x14ac:dyDescent="0.15">
      <c r="A1453" s="910"/>
      <c r="B1453" s="913"/>
      <c r="C1453" s="914">
        <v>45120</v>
      </c>
      <c r="D1453" s="1153" t="s">
        <v>2595</v>
      </c>
      <c r="E1453" s="1203"/>
      <c r="F1453" s="916">
        <v>141</v>
      </c>
      <c r="G1453" s="1134" t="s">
        <v>142</v>
      </c>
      <c r="H1453" s="113" t="s">
        <v>3430</v>
      </c>
      <c r="I1453" s="752"/>
      <c r="J1453" s="524"/>
      <c r="K1453" s="931">
        <v>50000</v>
      </c>
      <c r="L1453" s="935">
        <f t="shared" si="65"/>
        <v>9905811</v>
      </c>
    </row>
    <row r="1454" spans="1:12" ht="18" customHeight="1" x14ac:dyDescent="0.15">
      <c r="A1454" s="910">
        <v>33</v>
      </c>
      <c r="B1454" s="913"/>
      <c r="C1454" s="914">
        <v>45120</v>
      </c>
      <c r="D1454" s="1153" t="s">
        <v>2593</v>
      </c>
      <c r="E1454" s="1203"/>
      <c r="F1454" s="916">
        <v>111</v>
      </c>
      <c r="G1454" s="1134" t="s">
        <v>409</v>
      </c>
      <c r="H1454" s="113" t="s">
        <v>3374</v>
      </c>
      <c r="I1454" s="752"/>
      <c r="J1454" s="524"/>
      <c r="K1454" s="931">
        <v>3200</v>
      </c>
      <c r="L1454" s="935">
        <f t="shared" si="65"/>
        <v>9909011</v>
      </c>
    </row>
    <row r="1455" spans="1:12" ht="18" customHeight="1" x14ac:dyDescent="0.15">
      <c r="A1455" s="910"/>
      <c r="B1455" s="913"/>
      <c r="C1455" s="914">
        <v>45120</v>
      </c>
      <c r="D1455" s="1153" t="s">
        <v>2595</v>
      </c>
      <c r="E1455" s="1203"/>
      <c r="F1455" s="916">
        <v>141</v>
      </c>
      <c r="G1455" s="1134" t="s">
        <v>409</v>
      </c>
      <c r="H1455" s="113" t="s">
        <v>3374</v>
      </c>
      <c r="I1455" s="752"/>
      <c r="J1455" s="524"/>
      <c r="K1455" s="931">
        <v>50000</v>
      </c>
      <c r="L1455" s="935">
        <f t="shared" si="65"/>
        <v>9959011</v>
      </c>
    </row>
    <row r="1456" spans="1:12" ht="18" customHeight="1" x14ac:dyDescent="0.15">
      <c r="A1456" s="910">
        <v>16</v>
      </c>
      <c r="B1456" s="913"/>
      <c r="C1456" s="914">
        <v>45129</v>
      </c>
      <c r="D1456" s="1153" t="s">
        <v>2593</v>
      </c>
      <c r="E1456" s="1203"/>
      <c r="F1456" s="916">
        <v>111</v>
      </c>
      <c r="G1456" s="1134" t="s">
        <v>77</v>
      </c>
      <c r="H1456" s="113" t="s">
        <v>3421</v>
      </c>
      <c r="I1456" s="752"/>
      <c r="J1456" s="524"/>
      <c r="K1456" s="931">
        <v>23200</v>
      </c>
      <c r="L1456" s="935">
        <f t="shared" si="65"/>
        <v>9982211</v>
      </c>
    </row>
    <row r="1457" spans="1:12" ht="18" customHeight="1" x14ac:dyDescent="0.15">
      <c r="A1457" s="910">
        <v>17</v>
      </c>
      <c r="B1457" s="913"/>
      <c r="C1457" s="914">
        <v>45133</v>
      </c>
      <c r="D1457" s="1153" t="s">
        <v>2593</v>
      </c>
      <c r="E1457" s="1203"/>
      <c r="F1457" s="916">
        <v>111</v>
      </c>
      <c r="G1457" s="1134" t="s">
        <v>77</v>
      </c>
      <c r="H1457" s="113" t="s">
        <v>3423</v>
      </c>
      <c r="I1457" s="752"/>
      <c r="J1457" s="524"/>
      <c r="K1457" s="931">
        <v>10800</v>
      </c>
      <c r="L1457" s="935">
        <f t="shared" si="65"/>
        <v>9993011</v>
      </c>
    </row>
    <row r="1458" spans="1:12" ht="18" customHeight="1" x14ac:dyDescent="0.15">
      <c r="A1458" s="910"/>
      <c r="B1458" s="913"/>
      <c r="C1458" s="914">
        <v>45140</v>
      </c>
      <c r="D1458" s="1206" t="s">
        <v>2706</v>
      </c>
      <c r="E1458" s="1203"/>
      <c r="F1458" s="916">
        <v>241</v>
      </c>
      <c r="G1458" s="1134" t="s">
        <v>4</v>
      </c>
      <c r="H1458" s="113" t="s">
        <v>3599</v>
      </c>
      <c r="I1458" s="752"/>
      <c r="J1458" s="524">
        <v>130000</v>
      </c>
      <c r="K1458" s="931"/>
      <c r="L1458" s="935">
        <f t="shared" si="65"/>
        <v>9863011</v>
      </c>
    </row>
    <row r="1459" spans="1:12" ht="18" customHeight="1" x14ac:dyDescent="0.15">
      <c r="A1459" s="910"/>
      <c r="B1459" s="913"/>
      <c r="C1459" s="914">
        <v>45159</v>
      </c>
      <c r="D1459" s="1153" t="s">
        <v>3604</v>
      </c>
      <c r="E1459" s="1203"/>
      <c r="F1459" s="916">
        <v>161</v>
      </c>
      <c r="G1459" s="1134"/>
      <c r="H1459" s="113" t="s">
        <v>3113</v>
      </c>
      <c r="I1459" s="752"/>
      <c r="J1459" s="524"/>
      <c r="K1459" s="931">
        <v>49</v>
      </c>
      <c r="L1459" s="935">
        <f t="shared" si="65"/>
        <v>9863060</v>
      </c>
    </row>
    <row r="1460" spans="1:12" ht="18" customHeight="1" x14ac:dyDescent="0.15">
      <c r="A1460" s="910"/>
      <c r="B1460" s="913"/>
      <c r="C1460" s="914">
        <v>45174</v>
      </c>
      <c r="D1460" s="1153" t="s">
        <v>2562</v>
      </c>
      <c r="E1460" s="1203"/>
      <c r="F1460" s="916">
        <v>131</v>
      </c>
      <c r="G1460" s="1134" t="s">
        <v>325</v>
      </c>
      <c r="H1460" s="113"/>
      <c r="I1460" s="752"/>
      <c r="J1460" s="524"/>
      <c r="K1460" s="931">
        <v>140000</v>
      </c>
      <c r="L1460" s="935">
        <f t="shared" si="65"/>
        <v>10003060</v>
      </c>
    </row>
    <row r="1461" spans="1:12" ht="18" customHeight="1" x14ac:dyDescent="0.15">
      <c r="A1461" s="910"/>
      <c r="B1461" s="913"/>
      <c r="C1461" s="914">
        <v>45189</v>
      </c>
      <c r="D1461" s="1206" t="s">
        <v>2853</v>
      </c>
      <c r="E1461" s="1203"/>
      <c r="F1461" s="916">
        <v>221</v>
      </c>
      <c r="G1461" s="1134" t="s">
        <v>4</v>
      </c>
      <c r="H1461" s="113" t="s">
        <v>3605</v>
      </c>
      <c r="I1461" s="752"/>
      <c r="J1461" s="524">
        <v>200000</v>
      </c>
      <c r="K1461" s="931"/>
      <c r="L1461" s="935">
        <f t="shared" si="65"/>
        <v>9803060</v>
      </c>
    </row>
    <row r="1462" spans="1:12" ht="18" customHeight="1" x14ac:dyDescent="0.15">
      <c r="A1462" s="910"/>
      <c r="B1462" s="913"/>
      <c r="C1462" s="914">
        <v>45189</v>
      </c>
      <c r="D1462" s="1206" t="s">
        <v>2853</v>
      </c>
      <c r="E1462" s="1203"/>
      <c r="F1462" s="916">
        <v>221</v>
      </c>
      <c r="G1462" s="1134" t="s">
        <v>4</v>
      </c>
      <c r="H1462" s="113" t="s">
        <v>3606</v>
      </c>
      <c r="I1462" s="752"/>
      <c r="J1462" s="524">
        <v>50000</v>
      </c>
      <c r="K1462" s="931"/>
      <c r="L1462" s="935">
        <f t="shared" ref="L1462:L1525" si="66">IF(C1462="","",L1461+K1462-J1462)</f>
        <v>9753060</v>
      </c>
    </row>
    <row r="1463" spans="1:12" ht="18" customHeight="1" x14ac:dyDescent="0.15">
      <c r="A1463" s="910"/>
      <c r="B1463" s="913"/>
      <c r="C1463" s="914">
        <v>45189</v>
      </c>
      <c r="D1463" s="1206" t="s">
        <v>2626</v>
      </c>
      <c r="E1463" s="1203"/>
      <c r="F1463" s="916">
        <v>231</v>
      </c>
      <c r="G1463" s="1134"/>
      <c r="H1463" s="113" t="s">
        <v>2868</v>
      </c>
      <c r="I1463" s="752"/>
      <c r="J1463" s="524">
        <v>440</v>
      </c>
      <c r="K1463" s="931"/>
      <c r="L1463" s="935">
        <f t="shared" si="66"/>
        <v>9752620</v>
      </c>
    </row>
    <row r="1464" spans="1:12" ht="18" customHeight="1" x14ac:dyDescent="0.15">
      <c r="A1464" s="910">
        <v>36</v>
      </c>
      <c r="B1464" s="913"/>
      <c r="C1464" s="914">
        <v>45198</v>
      </c>
      <c r="D1464" s="1153" t="s">
        <v>2593</v>
      </c>
      <c r="E1464" s="1203"/>
      <c r="F1464" s="916">
        <v>111</v>
      </c>
      <c r="G1464" s="1134" t="s">
        <v>142</v>
      </c>
      <c r="H1464" s="113" t="s">
        <v>3379</v>
      </c>
      <c r="I1464" s="752"/>
      <c r="J1464" s="524"/>
      <c r="K1464" s="931">
        <v>2400</v>
      </c>
      <c r="L1464" s="935">
        <f t="shared" si="66"/>
        <v>9755020</v>
      </c>
    </row>
    <row r="1465" spans="1:12" ht="18" customHeight="1" x14ac:dyDescent="0.15">
      <c r="A1465" s="910"/>
      <c r="B1465" s="913"/>
      <c r="C1465" s="914">
        <v>45198</v>
      </c>
      <c r="D1465" s="1153" t="s">
        <v>2595</v>
      </c>
      <c r="E1465" s="1203"/>
      <c r="F1465" s="916">
        <v>141</v>
      </c>
      <c r="G1465" s="1134" t="s">
        <v>142</v>
      </c>
      <c r="H1465" s="113" t="s">
        <v>3379</v>
      </c>
      <c r="I1465" s="752"/>
      <c r="J1465" s="524"/>
      <c r="K1465" s="931">
        <v>50000</v>
      </c>
      <c r="L1465" s="935">
        <f t="shared" si="66"/>
        <v>9805020</v>
      </c>
    </row>
    <row r="1466" spans="1:12" ht="18" customHeight="1" x14ac:dyDescent="0.15">
      <c r="A1466" s="910"/>
      <c r="B1466" s="913"/>
      <c r="C1466" s="914">
        <v>45204</v>
      </c>
      <c r="D1466" s="1153" t="s">
        <v>2562</v>
      </c>
      <c r="E1466" s="1203"/>
      <c r="F1466" s="916">
        <v>131</v>
      </c>
      <c r="G1466" s="1134" t="s">
        <v>2575</v>
      </c>
      <c r="H1466" s="113"/>
      <c r="I1466" s="752"/>
      <c r="J1466" s="524"/>
      <c r="K1466" s="931">
        <v>30000</v>
      </c>
      <c r="L1466" s="935">
        <f t="shared" si="66"/>
        <v>9835020</v>
      </c>
    </row>
    <row r="1467" spans="1:12" ht="18" customHeight="1" x14ac:dyDescent="0.15">
      <c r="A1467" s="910"/>
      <c r="B1467" s="913"/>
      <c r="C1467" s="914">
        <v>45209</v>
      </c>
      <c r="D1467" s="1153" t="s">
        <v>2562</v>
      </c>
      <c r="E1467" s="1203"/>
      <c r="F1467" s="916">
        <v>131</v>
      </c>
      <c r="G1467" s="1134" t="s">
        <v>26</v>
      </c>
      <c r="H1467" s="113"/>
      <c r="I1467" s="752"/>
      <c r="J1467" s="524"/>
      <c r="K1467" s="931">
        <v>5000</v>
      </c>
      <c r="L1467" s="935">
        <f t="shared" si="66"/>
        <v>9840020</v>
      </c>
    </row>
    <row r="1468" spans="1:12" ht="18" customHeight="1" x14ac:dyDescent="0.15">
      <c r="A1468" s="910"/>
      <c r="B1468" s="913"/>
      <c r="C1468" s="914">
        <v>45224</v>
      </c>
      <c r="D1468" s="1206" t="s">
        <v>2623</v>
      </c>
      <c r="E1468" s="1203"/>
      <c r="F1468" s="916">
        <v>211</v>
      </c>
      <c r="G1468" s="1134" t="s">
        <v>2569</v>
      </c>
      <c r="H1468" s="113" t="s">
        <v>3607</v>
      </c>
      <c r="I1468" s="752"/>
      <c r="J1468" s="524">
        <v>20500</v>
      </c>
      <c r="K1468" s="931"/>
      <c r="L1468" s="935">
        <f t="shared" si="66"/>
        <v>9819520</v>
      </c>
    </row>
    <row r="1469" spans="1:12" ht="18" customHeight="1" x14ac:dyDescent="0.15">
      <c r="A1469" s="910"/>
      <c r="B1469" s="913"/>
      <c r="C1469" s="914">
        <v>45224</v>
      </c>
      <c r="D1469" s="1206" t="s">
        <v>2626</v>
      </c>
      <c r="E1469" s="1203"/>
      <c r="F1469" s="916">
        <v>231</v>
      </c>
      <c r="G1469" s="1134"/>
      <c r="H1469" s="113" t="s">
        <v>2868</v>
      </c>
      <c r="I1469" s="752"/>
      <c r="J1469" s="524">
        <v>110</v>
      </c>
      <c r="K1469" s="931"/>
      <c r="L1469" s="935">
        <f t="shared" si="66"/>
        <v>9819410</v>
      </c>
    </row>
    <row r="1470" spans="1:12" ht="18" customHeight="1" x14ac:dyDescent="0.15">
      <c r="A1470" s="910"/>
      <c r="B1470" s="913"/>
      <c r="C1470" s="914">
        <v>45224</v>
      </c>
      <c r="D1470" s="1153" t="s">
        <v>2562</v>
      </c>
      <c r="E1470" s="1203"/>
      <c r="F1470" s="916">
        <v>131</v>
      </c>
      <c r="G1470" s="1134" t="s">
        <v>2905</v>
      </c>
      <c r="H1470" s="113"/>
      <c r="I1470" s="752"/>
      <c r="J1470" s="524"/>
      <c r="K1470" s="931">
        <v>40000</v>
      </c>
      <c r="L1470" s="935">
        <f t="shared" si="66"/>
        <v>9859410</v>
      </c>
    </row>
    <row r="1471" spans="1:12" ht="18" customHeight="1" x14ac:dyDescent="0.15">
      <c r="A1471" s="910">
        <v>38</v>
      </c>
      <c r="B1471" s="913"/>
      <c r="C1471" s="914">
        <v>45229</v>
      </c>
      <c r="D1471" s="1153" t="s">
        <v>2593</v>
      </c>
      <c r="E1471" s="1203"/>
      <c r="F1471" s="916">
        <v>111</v>
      </c>
      <c r="G1471" s="1134" t="s">
        <v>142</v>
      </c>
      <c r="H1471" s="113" t="s">
        <v>3485</v>
      </c>
      <c r="I1471" s="752"/>
      <c r="J1471" s="524"/>
      <c r="K1471" s="931">
        <v>4800</v>
      </c>
      <c r="L1471" s="935">
        <f t="shared" si="66"/>
        <v>9864210</v>
      </c>
    </row>
    <row r="1472" spans="1:12" ht="18" customHeight="1" x14ac:dyDescent="0.15">
      <c r="A1472" s="910"/>
      <c r="B1472" s="913"/>
      <c r="C1472" s="914">
        <v>45229</v>
      </c>
      <c r="D1472" s="1153" t="s">
        <v>2595</v>
      </c>
      <c r="E1472" s="1203"/>
      <c r="F1472" s="916">
        <v>141</v>
      </c>
      <c r="G1472" s="1134" t="s">
        <v>142</v>
      </c>
      <c r="H1472" s="113" t="s">
        <v>3485</v>
      </c>
      <c r="I1472" s="752"/>
      <c r="J1472" s="524"/>
      <c r="K1472" s="931">
        <v>50000</v>
      </c>
      <c r="L1472" s="935">
        <f t="shared" si="66"/>
        <v>9914210</v>
      </c>
    </row>
    <row r="1473" spans="1:12" ht="18" customHeight="1" x14ac:dyDescent="0.15">
      <c r="A1473" s="910">
        <v>37</v>
      </c>
      <c r="B1473" s="913"/>
      <c r="C1473" s="914">
        <v>45232</v>
      </c>
      <c r="D1473" s="1153" t="s">
        <v>2593</v>
      </c>
      <c r="E1473" s="1203"/>
      <c r="F1473" s="916">
        <v>111</v>
      </c>
      <c r="G1473" s="1134" t="s">
        <v>142</v>
      </c>
      <c r="H1473" s="113" t="s">
        <v>3334</v>
      </c>
      <c r="I1473" s="752"/>
      <c r="J1473" s="524"/>
      <c r="K1473" s="931">
        <v>7600</v>
      </c>
      <c r="L1473" s="935">
        <f t="shared" si="66"/>
        <v>9921810</v>
      </c>
    </row>
    <row r="1474" spans="1:12" ht="18" customHeight="1" x14ac:dyDescent="0.15">
      <c r="A1474" s="910"/>
      <c r="B1474" s="913"/>
      <c r="C1474" s="914">
        <v>45232</v>
      </c>
      <c r="D1474" s="1153" t="s">
        <v>2595</v>
      </c>
      <c r="E1474" s="1203"/>
      <c r="F1474" s="916">
        <v>141</v>
      </c>
      <c r="G1474" s="1134" t="s">
        <v>142</v>
      </c>
      <c r="H1474" s="113" t="s">
        <v>3334</v>
      </c>
      <c r="I1474" s="752"/>
      <c r="J1474" s="524"/>
      <c r="K1474" s="931">
        <v>10000</v>
      </c>
      <c r="L1474" s="935">
        <f t="shared" si="66"/>
        <v>9931810</v>
      </c>
    </row>
    <row r="1475" spans="1:12" ht="18" customHeight="1" x14ac:dyDescent="0.15">
      <c r="A1475" s="910">
        <v>23</v>
      </c>
      <c r="B1475" s="913"/>
      <c r="C1475" s="914">
        <v>45244</v>
      </c>
      <c r="D1475" s="1153" t="s">
        <v>2593</v>
      </c>
      <c r="E1475" s="1203"/>
      <c r="F1475" s="916">
        <v>111</v>
      </c>
      <c r="G1475" s="1134" t="s">
        <v>446</v>
      </c>
      <c r="H1475" s="113" t="s">
        <v>3449</v>
      </c>
      <c r="I1475" s="752"/>
      <c r="J1475" s="524"/>
      <c r="K1475" s="931">
        <v>76800</v>
      </c>
      <c r="L1475" s="935">
        <f t="shared" si="66"/>
        <v>10008610</v>
      </c>
    </row>
    <row r="1476" spans="1:12" ht="18" customHeight="1" x14ac:dyDescent="0.15">
      <c r="A1476" s="910"/>
      <c r="B1476" s="913"/>
      <c r="C1476" s="914">
        <v>45244</v>
      </c>
      <c r="D1476" s="1153" t="s">
        <v>2595</v>
      </c>
      <c r="E1476" s="1203"/>
      <c r="F1476" s="916">
        <v>141</v>
      </c>
      <c r="G1476" s="1134" t="s">
        <v>446</v>
      </c>
      <c r="H1476" s="113" t="s">
        <v>3449</v>
      </c>
      <c r="I1476" s="752"/>
      <c r="J1476" s="524"/>
      <c r="K1476" s="931">
        <v>30000</v>
      </c>
      <c r="L1476" s="935">
        <f t="shared" si="66"/>
        <v>10038610</v>
      </c>
    </row>
    <row r="1477" spans="1:12" ht="18" customHeight="1" x14ac:dyDescent="0.15">
      <c r="A1477" s="910">
        <v>25</v>
      </c>
      <c r="B1477" s="913"/>
      <c r="C1477" s="914">
        <v>45250</v>
      </c>
      <c r="D1477" s="1153" t="s">
        <v>2593</v>
      </c>
      <c r="E1477" s="1203"/>
      <c r="F1477" s="916">
        <v>111</v>
      </c>
      <c r="G1477" s="1134" t="s">
        <v>2270</v>
      </c>
      <c r="H1477" s="113" t="s">
        <v>3610</v>
      </c>
      <c r="I1477" s="752"/>
      <c r="J1477" s="524"/>
      <c r="K1477" s="931">
        <v>53000</v>
      </c>
      <c r="L1477" s="935">
        <f t="shared" si="66"/>
        <v>10091610</v>
      </c>
    </row>
    <row r="1478" spans="1:12" ht="18" customHeight="1" x14ac:dyDescent="0.15">
      <c r="A1478" s="910">
        <v>22</v>
      </c>
      <c r="B1478" s="913"/>
      <c r="C1478" s="914">
        <v>45251</v>
      </c>
      <c r="D1478" s="1153" t="s">
        <v>2593</v>
      </c>
      <c r="E1478" s="1203"/>
      <c r="F1478" s="916">
        <v>111</v>
      </c>
      <c r="G1478" s="1134" t="s">
        <v>77</v>
      </c>
      <c r="H1478" s="113" t="s">
        <v>3611</v>
      </c>
      <c r="I1478" s="752"/>
      <c r="J1478" s="524"/>
      <c r="K1478" s="931">
        <v>55000</v>
      </c>
      <c r="L1478" s="935">
        <f t="shared" si="66"/>
        <v>10146610</v>
      </c>
    </row>
    <row r="1479" spans="1:12" ht="18" customHeight="1" x14ac:dyDescent="0.15">
      <c r="A1479" s="910">
        <v>73</v>
      </c>
      <c r="B1479" s="913"/>
      <c r="C1479" s="914">
        <v>45254</v>
      </c>
      <c r="D1479" s="1153" t="s">
        <v>2593</v>
      </c>
      <c r="E1479" s="1203"/>
      <c r="F1479" s="916">
        <v>111</v>
      </c>
      <c r="G1479" s="1134" t="s">
        <v>409</v>
      </c>
      <c r="H1479" s="113" t="s">
        <v>3491</v>
      </c>
      <c r="I1479" s="752"/>
      <c r="J1479" s="524"/>
      <c r="K1479" s="931">
        <v>2400</v>
      </c>
      <c r="L1479" s="935">
        <f t="shared" si="66"/>
        <v>10149010</v>
      </c>
    </row>
    <row r="1480" spans="1:12" ht="18" customHeight="1" x14ac:dyDescent="0.15">
      <c r="A1480" s="910"/>
      <c r="B1480" s="913"/>
      <c r="C1480" s="914">
        <v>45254</v>
      </c>
      <c r="D1480" s="1153" t="s">
        <v>2595</v>
      </c>
      <c r="E1480" s="1203"/>
      <c r="F1480" s="916">
        <v>141</v>
      </c>
      <c r="G1480" s="1134" t="s">
        <v>409</v>
      </c>
      <c r="H1480" s="113" t="s">
        <v>3491</v>
      </c>
      <c r="I1480" s="752"/>
      <c r="J1480" s="524"/>
      <c r="K1480" s="931">
        <v>10000</v>
      </c>
      <c r="L1480" s="935">
        <f t="shared" si="66"/>
        <v>10159010</v>
      </c>
    </row>
    <row r="1481" spans="1:12" ht="18" customHeight="1" x14ac:dyDescent="0.15">
      <c r="A1481" s="910">
        <v>72</v>
      </c>
      <c r="B1481" s="913"/>
      <c r="C1481" s="914">
        <v>45258</v>
      </c>
      <c r="D1481" s="1153" t="s">
        <v>2595</v>
      </c>
      <c r="E1481" s="1203"/>
      <c r="F1481" s="916">
        <v>141</v>
      </c>
      <c r="G1481" s="1134" t="s">
        <v>142</v>
      </c>
      <c r="H1481" s="113" t="s">
        <v>3383</v>
      </c>
      <c r="I1481" s="752"/>
      <c r="J1481" s="524"/>
      <c r="K1481" s="931">
        <v>30000</v>
      </c>
      <c r="L1481" s="935">
        <f t="shared" si="66"/>
        <v>10189010</v>
      </c>
    </row>
    <row r="1482" spans="1:12" ht="18" customHeight="1" x14ac:dyDescent="0.15">
      <c r="A1482" s="910"/>
      <c r="B1482" s="913"/>
      <c r="C1482" s="914">
        <v>45258</v>
      </c>
      <c r="D1482" s="1153" t="s">
        <v>2610</v>
      </c>
      <c r="E1482" s="1203"/>
      <c r="F1482" s="916">
        <v>111</v>
      </c>
      <c r="G1482" s="1134" t="s">
        <v>32</v>
      </c>
      <c r="H1482" s="113" t="s">
        <v>3612</v>
      </c>
      <c r="I1482" s="752"/>
      <c r="J1482" s="524"/>
      <c r="K1482" s="931">
        <v>9600</v>
      </c>
      <c r="L1482" s="935">
        <f t="shared" si="66"/>
        <v>10198610</v>
      </c>
    </row>
    <row r="1483" spans="1:12" ht="18" customHeight="1" x14ac:dyDescent="0.15">
      <c r="A1483" s="910">
        <v>40</v>
      </c>
      <c r="B1483" s="913"/>
      <c r="C1483" s="914">
        <v>45265</v>
      </c>
      <c r="D1483" s="1153" t="s">
        <v>2593</v>
      </c>
      <c r="E1483" s="1203"/>
      <c r="F1483" s="916">
        <v>111</v>
      </c>
      <c r="G1483" s="1134" t="s">
        <v>142</v>
      </c>
      <c r="H1483" s="113" t="s">
        <v>3329</v>
      </c>
      <c r="I1483" s="752"/>
      <c r="J1483" s="524"/>
      <c r="K1483" s="931">
        <v>2800</v>
      </c>
      <c r="L1483" s="935">
        <f t="shared" si="66"/>
        <v>10201410</v>
      </c>
    </row>
    <row r="1484" spans="1:12" ht="18" customHeight="1" x14ac:dyDescent="0.15">
      <c r="A1484" s="910"/>
      <c r="B1484" s="913"/>
      <c r="C1484" s="914">
        <v>45265</v>
      </c>
      <c r="D1484" s="1153" t="s">
        <v>2595</v>
      </c>
      <c r="E1484" s="1203"/>
      <c r="F1484" s="916">
        <v>141</v>
      </c>
      <c r="G1484" s="1134" t="s">
        <v>142</v>
      </c>
      <c r="H1484" s="113" t="s">
        <v>3329</v>
      </c>
      <c r="I1484" s="752"/>
      <c r="J1484" s="524"/>
      <c r="K1484" s="931">
        <v>10000</v>
      </c>
      <c r="L1484" s="935">
        <f t="shared" si="66"/>
        <v>10211410</v>
      </c>
    </row>
    <row r="1485" spans="1:12" ht="18" customHeight="1" x14ac:dyDescent="0.15">
      <c r="A1485" s="910"/>
      <c r="B1485" s="913"/>
      <c r="C1485" s="914">
        <v>45265</v>
      </c>
      <c r="D1485" s="1153" t="s">
        <v>762</v>
      </c>
      <c r="E1485" s="1203"/>
      <c r="F1485" s="916">
        <v>151</v>
      </c>
      <c r="G1485" s="1134" t="s">
        <v>32</v>
      </c>
      <c r="H1485" s="113" t="s">
        <v>3330</v>
      </c>
      <c r="I1485" s="752"/>
      <c r="J1485" s="524"/>
      <c r="K1485" s="931">
        <v>10000</v>
      </c>
      <c r="L1485" s="935">
        <f t="shared" si="66"/>
        <v>10221410</v>
      </c>
    </row>
    <row r="1486" spans="1:12" ht="18" customHeight="1" x14ac:dyDescent="0.15">
      <c r="A1486" s="910">
        <v>52</v>
      </c>
      <c r="B1486" s="913"/>
      <c r="C1486" s="914">
        <v>45266</v>
      </c>
      <c r="D1486" s="1153" t="s">
        <v>2593</v>
      </c>
      <c r="E1486" s="1203"/>
      <c r="F1486" s="916">
        <v>111</v>
      </c>
      <c r="G1486" s="1134" t="s">
        <v>321</v>
      </c>
      <c r="H1486" s="113" t="s">
        <v>3387</v>
      </c>
      <c r="I1486" s="752"/>
      <c r="J1486" s="524"/>
      <c r="K1486" s="931">
        <v>5800</v>
      </c>
      <c r="L1486" s="935">
        <f t="shared" si="66"/>
        <v>10227210</v>
      </c>
    </row>
    <row r="1487" spans="1:12" ht="18" customHeight="1" x14ac:dyDescent="0.15">
      <c r="A1487" s="910"/>
      <c r="B1487" s="913"/>
      <c r="C1487" s="914">
        <v>45266</v>
      </c>
      <c r="D1487" s="1153" t="s">
        <v>2595</v>
      </c>
      <c r="E1487" s="1203"/>
      <c r="F1487" s="916">
        <v>141</v>
      </c>
      <c r="G1487" s="1134" t="s">
        <v>321</v>
      </c>
      <c r="H1487" s="113" t="s">
        <v>3387</v>
      </c>
      <c r="I1487" s="752"/>
      <c r="J1487" s="524"/>
      <c r="K1487" s="931">
        <v>10000</v>
      </c>
      <c r="L1487" s="935">
        <f t="shared" si="66"/>
        <v>10237210</v>
      </c>
    </row>
    <row r="1488" spans="1:12" ht="18" customHeight="1" x14ac:dyDescent="0.15">
      <c r="A1488" s="910"/>
      <c r="B1488" s="913"/>
      <c r="C1488" s="927"/>
      <c r="D1488" s="1153"/>
      <c r="E1488" s="1203"/>
      <c r="F1488" s="916"/>
      <c r="G1488" s="1134"/>
      <c r="H1488" s="113"/>
      <c r="I1488" s="752"/>
      <c r="J1488" s="524"/>
      <c r="K1488" s="931"/>
      <c r="L1488" s="935" t="str">
        <f t="shared" si="66"/>
        <v/>
      </c>
    </row>
    <row r="1489" spans="1:12" ht="18" customHeight="1" x14ac:dyDescent="0.15">
      <c r="A1489" s="910"/>
      <c r="B1489" s="913"/>
      <c r="C1489" s="927"/>
      <c r="D1489" s="1153"/>
      <c r="E1489" s="1203"/>
      <c r="F1489" s="916"/>
      <c r="G1489" s="1134"/>
      <c r="H1489" s="113"/>
      <c r="I1489" s="752"/>
      <c r="J1489" s="524"/>
      <c r="K1489" s="931"/>
      <c r="L1489" s="935" t="str">
        <f t="shared" si="66"/>
        <v/>
      </c>
    </row>
    <row r="1490" spans="1:12" ht="18" customHeight="1" x14ac:dyDescent="0.15">
      <c r="A1490" s="910"/>
      <c r="B1490" s="913"/>
      <c r="C1490" s="927"/>
      <c r="D1490" s="1153"/>
      <c r="E1490" s="1203"/>
      <c r="F1490" s="916"/>
      <c r="G1490" s="1134"/>
      <c r="H1490" s="113"/>
      <c r="I1490" s="752"/>
      <c r="J1490" s="524"/>
      <c r="K1490" s="931"/>
      <c r="L1490" s="935" t="str">
        <f t="shared" si="66"/>
        <v/>
      </c>
    </row>
    <row r="1491" spans="1:12" ht="18" customHeight="1" x14ac:dyDescent="0.15">
      <c r="A1491" s="910"/>
      <c r="B1491" s="913"/>
      <c r="C1491" s="927"/>
      <c r="D1491" s="1153"/>
      <c r="E1491" s="1203"/>
      <c r="F1491" s="916"/>
      <c r="G1491" s="1134"/>
      <c r="H1491" s="113"/>
      <c r="I1491" s="752"/>
      <c r="J1491" s="524"/>
      <c r="K1491" s="931"/>
      <c r="L1491" s="935" t="str">
        <f t="shared" si="66"/>
        <v/>
      </c>
    </row>
    <row r="1492" spans="1:12" ht="18" customHeight="1" x14ac:dyDescent="0.15">
      <c r="A1492" s="910"/>
      <c r="B1492" s="913"/>
      <c r="C1492" s="927"/>
      <c r="D1492" s="1153"/>
      <c r="E1492" s="1203"/>
      <c r="F1492" s="916"/>
      <c r="G1492" s="1134"/>
      <c r="H1492" s="113"/>
      <c r="I1492" s="752"/>
      <c r="J1492" s="524"/>
      <c r="K1492" s="931"/>
      <c r="L1492" s="935" t="str">
        <f t="shared" si="66"/>
        <v/>
      </c>
    </row>
    <row r="1493" spans="1:12" ht="18" customHeight="1" x14ac:dyDescent="0.15">
      <c r="A1493" s="910"/>
      <c r="B1493" s="913"/>
      <c r="C1493" s="927"/>
      <c r="D1493" s="1153"/>
      <c r="E1493" s="1203"/>
      <c r="F1493" s="916"/>
      <c r="G1493" s="1134"/>
      <c r="H1493" s="113"/>
      <c r="I1493" s="752"/>
      <c r="J1493" s="524"/>
      <c r="K1493" s="931"/>
      <c r="L1493" s="935" t="str">
        <f t="shared" si="66"/>
        <v/>
      </c>
    </row>
    <row r="1494" spans="1:12" ht="18" customHeight="1" x14ac:dyDescent="0.15">
      <c r="A1494" s="910"/>
      <c r="B1494" s="913"/>
      <c r="C1494" s="927"/>
      <c r="D1494" s="1153"/>
      <c r="E1494" s="1203"/>
      <c r="F1494" s="916"/>
      <c r="G1494" s="1134"/>
      <c r="H1494" s="113"/>
      <c r="I1494" s="752"/>
      <c r="J1494" s="524"/>
      <c r="K1494" s="931"/>
      <c r="L1494" s="935" t="str">
        <f t="shared" si="66"/>
        <v/>
      </c>
    </row>
    <row r="1495" spans="1:12" ht="18" customHeight="1" x14ac:dyDescent="0.15">
      <c r="A1495" s="910"/>
      <c r="B1495" s="913"/>
      <c r="C1495" s="927"/>
      <c r="D1495" s="1153"/>
      <c r="E1495" s="1203"/>
      <c r="F1495" s="916"/>
      <c r="G1495" s="1134"/>
      <c r="H1495" s="113"/>
      <c r="I1495" s="752"/>
      <c r="J1495" s="524"/>
      <c r="K1495" s="931"/>
      <c r="L1495" s="935" t="str">
        <f t="shared" si="66"/>
        <v/>
      </c>
    </row>
    <row r="1496" spans="1:12" ht="18" customHeight="1" x14ac:dyDescent="0.15">
      <c r="A1496" s="910"/>
      <c r="B1496" s="913"/>
      <c r="C1496" s="927"/>
      <c r="D1496" s="1153"/>
      <c r="E1496" s="1203"/>
      <c r="F1496" s="916"/>
      <c r="G1496" s="1134"/>
      <c r="H1496" s="113"/>
      <c r="I1496" s="752"/>
      <c r="J1496" s="524"/>
      <c r="K1496" s="931"/>
      <c r="L1496" s="935" t="str">
        <f t="shared" si="66"/>
        <v/>
      </c>
    </row>
    <row r="1497" spans="1:12" ht="18" customHeight="1" x14ac:dyDescent="0.15">
      <c r="A1497" s="910"/>
      <c r="B1497" s="913"/>
      <c r="C1497" s="927"/>
      <c r="D1497" s="1153"/>
      <c r="E1497" s="1203"/>
      <c r="F1497" s="916"/>
      <c r="G1497" s="1134"/>
      <c r="H1497" s="113"/>
      <c r="I1497" s="752"/>
      <c r="J1497" s="524"/>
      <c r="K1497" s="931"/>
      <c r="L1497" s="935" t="str">
        <f t="shared" si="66"/>
        <v/>
      </c>
    </row>
    <row r="1498" spans="1:12" ht="18" customHeight="1" x14ac:dyDescent="0.15">
      <c r="A1498" s="910"/>
      <c r="B1498" s="913"/>
      <c r="C1498" s="927"/>
      <c r="D1498" s="1153"/>
      <c r="E1498" s="1203"/>
      <c r="F1498" s="916"/>
      <c r="G1498" s="1134"/>
      <c r="H1498" s="113"/>
      <c r="I1498" s="752"/>
      <c r="J1498" s="524"/>
      <c r="K1498" s="931"/>
      <c r="L1498" s="935" t="str">
        <f t="shared" si="66"/>
        <v/>
      </c>
    </row>
    <row r="1499" spans="1:12" ht="18" customHeight="1" x14ac:dyDescent="0.15">
      <c r="A1499" s="910"/>
      <c r="B1499" s="913"/>
      <c r="C1499" s="927"/>
      <c r="D1499" s="1153"/>
      <c r="E1499" s="1203"/>
      <c r="F1499" s="916"/>
      <c r="G1499" s="1134"/>
      <c r="H1499" s="113"/>
      <c r="I1499" s="752"/>
      <c r="J1499" s="524"/>
      <c r="K1499" s="931"/>
      <c r="L1499" s="935" t="str">
        <f t="shared" si="66"/>
        <v/>
      </c>
    </row>
    <row r="1500" spans="1:12" ht="18" customHeight="1" x14ac:dyDescent="0.15">
      <c r="A1500" s="910"/>
      <c r="B1500" s="913"/>
      <c r="C1500" s="927"/>
      <c r="D1500" s="1153"/>
      <c r="E1500" s="1203"/>
      <c r="F1500" s="916"/>
      <c r="G1500" s="1134"/>
      <c r="H1500" s="113"/>
      <c r="I1500" s="752"/>
      <c r="J1500" s="524"/>
      <c r="K1500" s="931"/>
      <c r="L1500" s="935" t="str">
        <f t="shared" si="66"/>
        <v/>
      </c>
    </row>
    <row r="1501" spans="1:12" ht="18" customHeight="1" x14ac:dyDescent="0.15">
      <c r="A1501" s="910"/>
      <c r="B1501" s="913"/>
      <c r="C1501" s="927"/>
      <c r="D1501" s="1153"/>
      <c r="E1501" s="1203"/>
      <c r="F1501" s="916"/>
      <c r="G1501" s="1134"/>
      <c r="H1501" s="113"/>
      <c r="I1501" s="752"/>
      <c r="J1501" s="524"/>
      <c r="K1501" s="931"/>
      <c r="L1501" s="935" t="str">
        <f t="shared" si="66"/>
        <v/>
      </c>
    </row>
    <row r="1502" spans="1:12" ht="18" customHeight="1" x14ac:dyDescent="0.15">
      <c r="A1502" s="910"/>
      <c r="B1502" s="913"/>
      <c r="C1502" s="927"/>
      <c r="D1502" s="1153"/>
      <c r="E1502" s="1203"/>
      <c r="F1502" s="916"/>
      <c r="G1502" s="1134"/>
      <c r="H1502" s="113"/>
      <c r="I1502" s="752"/>
      <c r="J1502" s="524"/>
      <c r="K1502" s="931"/>
      <c r="L1502" s="935" t="str">
        <f t="shared" si="66"/>
        <v/>
      </c>
    </row>
    <row r="1503" spans="1:12" ht="18" customHeight="1" x14ac:dyDescent="0.15">
      <c r="A1503" s="910"/>
      <c r="B1503" s="913"/>
      <c r="C1503" s="927"/>
      <c r="D1503" s="1153"/>
      <c r="E1503" s="1203"/>
      <c r="F1503" s="916"/>
      <c r="G1503" s="1134"/>
      <c r="H1503" s="113"/>
      <c r="I1503" s="752"/>
      <c r="J1503" s="524"/>
      <c r="K1503" s="931"/>
      <c r="L1503" s="935" t="str">
        <f t="shared" si="66"/>
        <v/>
      </c>
    </row>
    <row r="1504" spans="1:12" ht="18" customHeight="1" x14ac:dyDescent="0.15">
      <c r="A1504" s="910"/>
      <c r="B1504" s="913"/>
      <c r="C1504" s="927"/>
      <c r="D1504" s="1153"/>
      <c r="E1504" s="1203"/>
      <c r="F1504" s="916"/>
      <c r="G1504" s="1134"/>
      <c r="H1504" s="113"/>
      <c r="I1504" s="752"/>
      <c r="J1504" s="524"/>
      <c r="K1504" s="931"/>
      <c r="L1504" s="935" t="str">
        <f t="shared" si="66"/>
        <v/>
      </c>
    </row>
    <row r="1505" spans="1:12" ht="18" customHeight="1" x14ac:dyDescent="0.15">
      <c r="A1505" s="910"/>
      <c r="B1505" s="913"/>
      <c r="C1505" s="927"/>
      <c r="D1505" s="1153"/>
      <c r="E1505" s="1203"/>
      <c r="F1505" s="916"/>
      <c r="G1505" s="1134"/>
      <c r="H1505" s="113"/>
      <c r="I1505" s="752"/>
      <c r="J1505" s="524"/>
      <c r="K1505" s="931"/>
      <c r="L1505" s="935" t="str">
        <f t="shared" si="66"/>
        <v/>
      </c>
    </row>
    <row r="1506" spans="1:12" ht="18" customHeight="1" x14ac:dyDescent="0.15">
      <c r="A1506" s="910"/>
      <c r="B1506" s="913"/>
      <c r="C1506" s="927"/>
      <c r="D1506" s="1153"/>
      <c r="E1506" s="1203"/>
      <c r="F1506" s="916"/>
      <c r="G1506" s="1134"/>
      <c r="H1506" s="113"/>
      <c r="I1506" s="752"/>
      <c r="J1506" s="524"/>
      <c r="K1506" s="931"/>
      <c r="L1506" s="935" t="str">
        <f t="shared" si="66"/>
        <v/>
      </c>
    </row>
    <row r="1507" spans="1:12" ht="18" customHeight="1" x14ac:dyDescent="0.15">
      <c r="A1507" s="910"/>
      <c r="B1507" s="913"/>
      <c r="C1507" s="927"/>
      <c r="D1507" s="1153"/>
      <c r="E1507" s="1203"/>
      <c r="F1507" s="916"/>
      <c r="G1507" s="1134"/>
      <c r="H1507" s="113"/>
      <c r="I1507" s="752"/>
      <c r="J1507" s="524"/>
      <c r="K1507" s="931"/>
      <c r="L1507" s="935" t="str">
        <f t="shared" si="66"/>
        <v/>
      </c>
    </row>
    <row r="1508" spans="1:12" ht="18" customHeight="1" x14ac:dyDescent="0.15">
      <c r="A1508" s="910"/>
      <c r="B1508" s="913"/>
      <c r="C1508" s="927"/>
      <c r="D1508" s="1153"/>
      <c r="E1508" s="1203"/>
      <c r="F1508" s="916"/>
      <c r="G1508" s="1134"/>
      <c r="H1508" s="113"/>
      <c r="I1508" s="752"/>
      <c r="J1508" s="524"/>
      <c r="K1508" s="931"/>
      <c r="L1508" s="935" t="str">
        <f t="shared" si="66"/>
        <v/>
      </c>
    </row>
    <row r="1509" spans="1:12" ht="18" customHeight="1" x14ac:dyDescent="0.15">
      <c r="A1509" s="910"/>
      <c r="B1509" s="913"/>
      <c r="C1509" s="927"/>
      <c r="D1509" s="1153"/>
      <c r="E1509" s="1203"/>
      <c r="F1509" s="916"/>
      <c r="G1509" s="1134"/>
      <c r="H1509" s="113"/>
      <c r="I1509" s="752"/>
      <c r="J1509" s="524"/>
      <c r="K1509" s="931"/>
      <c r="L1509" s="935" t="str">
        <f t="shared" si="66"/>
        <v/>
      </c>
    </row>
    <row r="1510" spans="1:12" ht="18" customHeight="1" x14ac:dyDescent="0.15">
      <c r="A1510" s="910"/>
      <c r="B1510" s="913"/>
      <c r="C1510" s="927"/>
      <c r="D1510" s="1153"/>
      <c r="E1510" s="1203"/>
      <c r="F1510" s="916"/>
      <c r="G1510" s="1134"/>
      <c r="H1510" s="113"/>
      <c r="I1510" s="752"/>
      <c r="J1510" s="524"/>
      <c r="K1510" s="931"/>
      <c r="L1510" s="935" t="str">
        <f t="shared" si="66"/>
        <v/>
      </c>
    </row>
    <row r="1511" spans="1:12" ht="18" customHeight="1" x14ac:dyDescent="0.15">
      <c r="A1511" s="910"/>
      <c r="B1511" s="913"/>
      <c r="C1511" s="927"/>
      <c r="D1511" s="1153"/>
      <c r="E1511" s="1203"/>
      <c r="F1511" s="916"/>
      <c r="G1511" s="1134"/>
      <c r="H1511" s="113"/>
      <c r="I1511" s="752"/>
      <c r="J1511" s="524"/>
      <c r="K1511" s="931"/>
      <c r="L1511" s="935" t="str">
        <f t="shared" si="66"/>
        <v/>
      </c>
    </row>
    <row r="1512" spans="1:12" ht="18" customHeight="1" x14ac:dyDescent="0.15">
      <c r="A1512" s="910"/>
      <c r="B1512" s="913"/>
      <c r="C1512" s="927"/>
      <c r="D1512" s="1153"/>
      <c r="E1512" s="1203"/>
      <c r="F1512" s="916"/>
      <c r="G1512" s="1134"/>
      <c r="H1512" s="113"/>
      <c r="I1512" s="752"/>
      <c r="J1512" s="524"/>
      <c r="K1512" s="931"/>
      <c r="L1512" s="935" t="str">
        <f t="shared" si="66"/>
        <v/>
      </c>
    </row>
    <row r="1513" spans="1:12" ht="18" customHeight="1" x14ac:dyDescent="0.15">
      <c r="A1513" s="910"/>
      <c r="B1513" s="913"/>
      <c r="C1513" s="927"/>
      <c r="D1513" s="1153"/>
      <c r="E1513" s="1203"/>
      <c r="F1513" s="916"/>
      <c r="G1513" s="1134"/>
      <c r="H1513" s="113"/>
      <c r="I1513" s="752"/>
      <c r="J1513" s="524"/>
      <c r="K1513" s="931"/>
      <c r="L1513" s="935" t="str">
        <f t="shared" si="66"/>
        <v/>
      </c>
    </row>
    <row r="1514" spans="1:12" ht="18" customHeight="1" x14ac:dyDescent="0.15">
      <c r="A1514" s="910"/>
      <c r="B1514" s="913"/>
      <c r="C1514" s="927"/>
      <c r="D1514" s="1153"/>
      <c r="E1514" s="1203"/>
      <c r="F1514" s="916"/>
      <c r="G1514" s="1134"/>
      <c r="H1514" s="113"/>
      <c r="I1514" s="752"/>
      <c r="J1514" s="524"/>
      <c r="K1514" s="931"/>
      <c r="L1514" s="935" t="str">
        <f t="shared" si="66"/>
        <v/>
      </c>
    </row>
    <row r="1515" spans="1:12" ht="18" customHeight="1" x14ac:dyDescent="0.15">
      <c r="A1515" s="910"/>
      <c r="B1515" s="913"/>
      <c r="C1515" s="927"/>
      <c r="D1515" s="1153"/>
      <c r="E1515" s="1203"/>
      <c r="F1515" s="916"/>
      <c r="G1515" s="1134"/>
      <c r="H1515" s="113"/>
      <c r="I1515" s="752"/>
      <c r="J1515" s="524"/>
      <c r="K1515" s="931"/>
      <c r="L1515" s="935" t="str">
        <f t="shared" si="66"/>
        <v/>
      </c>
    </row>
    <row r="1516" spans="1:12" ht="18" customHeight="1" x14ac:dyDescent="0.15">
      <c r="A1516" s="910"/>
      <c r="B1516" s="913"/>
      <c r="C1516" s="927"/>
      <c r="D1516" s="1153"/>
      <c r="E1516" s="1203"/>
      <c r="F1516" s="916"/>
      <c r="G1516" s="1134"/>
      <c r="H1516" s="113"/>
      <c r="I1516" s="752"/>
      <c r="J1516" s="524"/>
      <c r="K1516" s="931"/>
      <c r="L1516" s="935" t="str">
        <f t="shared" si="66"/>
        <v/>
      </c>
    </row>
    <row r="1517" spans="1:12" ht="18" customHeight="1" x14ac:dyDescent="0.15">
      <c r="A1517" s="910"/>
      <c r="B1517" s="913"/>
      <c r="C1517" s="927"/>
      <c r="D1517" s="1153"/>
      <c r="E1517" s="1203"/>
      <c r="F1517" s="916"/>
      <c r="G1517" s="1134"/>
      <c r="H1517" s="113"/>
      <c r="I1517" s="752"/>
      <c r="J1517" s="524"/>
      <c r="K1517" s="931"/>
      <c r="L1517" s="935" t="str">
        <f t="shared" si="66"/>
        <v/>
      </c>
    </row>
    <row r="1518" spans="1:12" ht="18" customHeight="1" x14ac:dyDescent="0.15">
      <c r="A1518" s="910"/>
      <c r="B1518" s="913"/>
      <c r="C1518" s="927"/>
      <c r="D1518" s="1153"/>
      <c r="E1518" s="1203"/>
      <c r="F1518" s="916"/>
      <c r="G1518" s="1134"/>
      <c r="H1518" s="113"/>
      <c r="I1518" s="752"/>
      <c r="J1518" s="524"/>
      <c r="K1518" s="931"/>
      <c r="L1518" s="935" t="str">
        <f t="shared" si="66"/>
        <v/>
      </c>
    </row>
    <row r="1519" spans="1:12" ht="18" customHeight="1" x14ac:dyDescent="0.15">
      <c r="A1519" s="910"/>
      <c r="B1519" s="913"/>
      <c r="C1519" s="927"/>
      <c r="D1519" s="1153"/>
      <c r="E1519" s="1203"/>
      <c r="F1519" s="916"/>
      <c r="G1519" s="1134"/>
      <c r="H1519" s="113"/>
      <c r="I1519" s="752"/>
      <c r="J1519" s="524"/>
      <c r="K1519" s="931"/>
      <c r="L1519" s="935" t="str">
        <f t="shared" si="66"/>
        <v/>
      </c>
    </row>
    <row r="1520" spans="1:12" ht="18" customHeight="1" x14ac:dyDescent="0.15">
      <c r="A1520" s="910"/>
      <c r="B1520" s="913"/>
      <c r="C1520" s="927"/>
      <c r="D1520" s="1153"/>
      <c r="E1520" s="1203"/>
      <c r="F1520" s="916"/>
      <c r="G1520" s="1134"/>
      <c r="H1520" s="113"/>
      <c r="I1520" s="752"/>
      <c r="J1520" s="524"/>
      <c r="K1520" s="931"/>
      <c r="L1520" s="935" t="str">
        <f t="shared" si="66"/>
        <v/>
      </c>
    </row>
    <row r="1521" spans="1:12" ht="18" customHeight="1" x14ac:dyDescent="0.15">
      <c r="A1521" s="910"/>
      <c r="B1521" s="913"/>
      <c r="C1521" s="927"/>
      <c r="D1521" s="1153"/>
      <c r="E1521" s="1203"/>
      <c r="F1521" s="916"/>
      <c r="G1521" s="1134"/>
      <c r="H1521" s="113"/>
      <c r="I1521" s="752"/>
      <c r="J1521" s="524"/>
      <c r="K1521" s="931"/>
      <c r="L1521" s="935" t="str">
        <f t="shared" si="66"/>
        <v/>
      </c>
    </row>
    <row r="1522" spans="1:12" ht="18" customHeight="1" x14ac:dyDescent="0.15">
      <c r="A1522" s="910"/>
      <c r="B1522" s="913"/>
      <c r="C1522" s="927"/>
      <c r="D1522" s="1153"/>
      <c r="E1522" s="1203"/>
      <c r="F1522" s="916"/>
      <c r="G1522" s="1134"/>
      <c r="H1522" s="113"/>
      <c r="I1522" s="752"/>
      <c r="J1522" s="524"/>
      <c r="K1522" s="931"/>
      <c r="L1522" s="935" t="str">
        <f t="shared" si="66"/>
        <v/>
      </c>
    </row>
    <row r="1523" spans="1:12" ht="18" customHeight="1" x14ac:dyDescent="0.15">
      <c r="A1523" s="910"/>
      <c r="B1523" s="913"/>
      <c r="C1523" s="927"/>
      <c r="D1523" s="1153"/>
      <c r="E1523" s="1203"/>
      <c r="F1523" s="916"/>
      <c r="G1523" s="1134"/>
      <c r="H1523" s="113"/>
      <c r="I1523" s="752"/>
      <c r="J1523" s="524"/>
      <c r="K1523" s="931"/>
      <c r="L1523" s="935" t="str">
        <f t="shared" si="66"/>
        <v/>
      </c>
    </row>
    <row r="1524" spans="1:12" ht="18" customHeight="1" x14ac:dyDescent="0.15">
      <c r="A1524" s="910"/>
      <c r="B1524" s="913"/>
      <c r="C1524" s="927"/>
      <c r="D1524" s="1153"/>
      <c r="E1524" s="1203"/>
      <c r="F1524" s="916"/>
      <c r="G1524" s="1134"/>
      <c r="H1524" s="113"/>
      <c r="I1524" s="752"/>
      <c r="J1524" s="524"/>
      <c r="K1524" s="931"/>
      <c r="L1524" s="935" t="str">
        <f t="shared" si="66"/>
        <v/>
      </c>
    </row>
    <row r="1525" spans="1:12" ht="18" customHeight="1" x14ac:dyDescent="0.15">
      <c r="A1525" s="910"/>
      <c r="B1525" s="913"/>
      <c r="C1525" s="927"/>
      <c r="D1525" s="1153"/>
      <c r="E1525" s="1203"/>
      <c r="F1525" s="916"/>
      <c r="G1525" s="1134"/>
      <c r="H1525" s="113"/>
      <c r="I1525" s="752"/>
      <c r="J1525" s="524"/>
      <c r="K1525" s="931"/>
      <c r="L1525" s="935" t="str">
        <f t="shared" si="66"/>
        <v/>
      </c>
    </row>
    <row r="1526" spans="1:12" ht="18" customHeight="1" x14ac:dyDescent="0.15">
      <c r="A1526" s="910"/>
      <c r="B1526" s="913"/>
      <c r="C1526" s="927"/>
      <c r="D1526" s="1153"/>
      <c r="E1526" s="1203"/>
      <c r="F1526" s="916"/>
      <c r="G1526" s="1134"/>
      <c r="H1526" s="113"/>
      <c r="I1526" s="752"/>
      <c r="J1526" s="524"/>
      <c r="K1526" s="931"/>
      <c r="L1526" s="935" t="str">
        <f t="shared" ref="L1526:L1540" si="67">IF(C1526="","",L1525+K1526-J1526)</f>
        <v/>
      </c>
    </row>
    <row r="1527" spans="1:12" ht="18" customHeight="1" x14ac:dyDescent="0.15">
      <c r="A1527" s="910"/>
      <c r="B1527" s="913"/>
      <c r="C1527" s="927"/>
      <c r="D1527" s="1153"/>
      <c r="E1527" s="1203"/>
      <c r="F1527" s="916"/>
      <c r="G1527" s="1134"/>
      <c r="H1527" s="113"/>
      <c r="I1527" s="752"/>
      <c r="J1527" s="524"/>
      <c r="K1527" s="931"/>
      <c r="L1527" s="935" t="str">
        <f t="shared" si="67"/>
        <v/>
      </c>
    </row>
    <row r="1528" spans="1:12" ht="18" customHeight="1" x14ac:dyDescent="0.15">
      <c r="A1528" s="910"/>
      <c r="B1528" s="913"/>
      <c r="C1528" s="927"/>
      <c r="D1528" s="1153"/>
      <c r="E1528" s="1203"/>
      <c r="F1528" s="916"/>
      <c r="G1528" s="1134"/>
      <c r="H1528" s="113"/>
      <c r="I1528" s="752"/>
      <c r="J1528" s="524"/>
      <c r="K1528" s="931"/>
      <c r="L1528" s="935" t="str">
        <f t="shared" si="67"/>
        <v/>
      </c>
    </row>
    <row r="1529" spans="1:12" ht="18" customHeight="1" x14ac:dyDescent="0.15">
      <c r="A1529" s="910"/>
      <c r="B1529" s="913"/>
      <c r="C1529" s="927"/>
      <c r="D1529" s="1153"/>
      <c r="E1529" s="1203"/>
      <c r="F1529" s="916"/>
      <c r="G1529" s="1134"/>
      <c r="H1529" s="113"/>
      <c r="I1529" s="752"/>
      <c r="J1529" s="524"/>
      <c r="K1529" s="931"/>
      <c r="L1529" s="935" t="str">
        <f t="shared" si="67"/>
        <v/>
      </c>
    </row>
    <row r="1530" spans="1:12" ht="18" customHeight="1" x14ac:dyDescent="0.15">
      <c r="A1530" s="910"/>
      <c r="B1530" s="913"/>
      <c r="C1530" s="927"/>
      <c r="D1530" s="1153"/>
      <c r="E1530" s="1203"/>
      <c r="F1530" s="916"/>
      <c r="G1530" s="1134"/>
      <c r="H1530" s="113"/>
      <c r="I1530" s="752"/>
      <c r="J1530" s="524"/>
      <c r="K1530" s="931"/>
      <c r="L1530" s="935" t="str">
        <f t="shared" si="67"/>
        <v/>
      </c>
    </row>
    <row r="1531" spans="1:12" ht="18" customHeight="1" x14ac:dyDescent="0.15">
      <c r="A1531" s="910"/>
      <c r="B1531" s="913"/>
      <c r="C1531" s="927"/>
      <c r="D1531" s="1153"/>
      <c r="E1531" s="1203"/>
      <c r="F1531" s="916"/>
      <c r="G1531" s="1134"/>
      <c r="H1531" s="113"/>
      <c r="I1531" s="752"/>
      <c r="J1531" s="524"/>
      <c r="K1531" s="931"/>
      <c r="L1531" s="935" t="str">
        <f t="shared" si="67"/>
        <v/>
      </c>
    </row>
    <row r="1532" spans="1:12" ht="18" customHeight="1" x14ac:dyDescent="0.15">
      <c r="A1532" s="910"/>
      <c r="B1532" s="913"/>
      <c r="C1532" s="927"/>
      <c r="D1532" s="1153"/>
      <c r="E1532" s="1203"/>
      <c r="F1532" s="916"/>
      <c r="G1532" s="1134"/>
      <c r="H1532" s="113"/>
      <c r="I1532" s="752"/>
      <c r="J1532" s="524"/>
      <c r="K1532" s="931"/>
      <c r="L1532" s="935" t="str">
        <f t="shared" si="67"/>
        <v/>
      </c>
    </row>
    <row r="1533" spans="1:12" ht="18" customHeight="1" x14ac:dyDescent="0.15">
      <c r="A1533" s="910"/>
      <c r="B1533" s="913"/>
      <c r="C1533" s="927"/>
      <c r="D1533" s="1153"/>
      <c r="E1533" s="1203"/>
      <c r="F1533" s="916"/>
      <c r="G1533" s="1134"/>
      <c r="H1533" s="113"/>
      <c r="I1533" s="752"/>
      <c r="J1533" s="524"/>
      <c r="K1533" s="931"/>
      <c r="L1533" s="935" t="str">
        <f t="shared" si="67"/>
        <v/>
      </c>
    </row>
    <row r="1534" spans="1:12" ht="18" customHeight="1" x14ac:dyDescent="0.15">
      <c r="A1534" s="910"/>
      <c r="B1534" s="913"/>
      <c r="C1534" s="927"/>
      <c r="D1534" s="1153"/>
      <c r="E1534" s="1203"/>
      <c r="F1534" s="916"/>
      <c r="G1534" s="1134"/>
      <c r="H1534" s="113"/>
      <c r="I1534" s="752"/>
      <c r="J1534" s="524"/>
      <c r="K1534" s="931"/>
      <c r="L1534" s="935" t="str">
        <f t="shared" si="67"/>
        <v/>
      </c>
    </row>
    <row r="1535" spans="1:12" ht="18" customHeight="1" x14ac:dyDescent="0.15">
      <c r="A1535" s="910"/>
      <c r="B1535" s="913"/>
      <c r="C1535" s="927"/>
      <c r="D1535" s="1153"/>
      <c r="E1535" s="1203"/>
      <c r="F1535" s="916"/>
      <c r="G1535" s="1134"/>
      <c r="H1535" s="113"/>
      <c r="I1535" s="752"/>
      <c r="J1535" s="524"/>
      <c r="K1535" s="931"/>
      <c r="L1535" s="935" t="str">
        <f t="shared" si="67"/>
        <v/>
      </c>
    </row>
    <row r="1536" spans="1:12" ht="18" customHeight="1" x14ac:dyDescent="0.15">
      <c r="A1536" s="910"/>
      <c r="B1536" s="913"/>
      <c r="C1536" s="927"/>
      <c r="D1536" s="1153"/>
      <c r="E1536" s="1203"/>
      <c r="F1536" s="916"/>
      <c r="G1536" s="1134"/>
      <c r="H1536" s="113"/>
      <c r="I1536" s="752"/>
      <c r="J1536" s="524"/>
      <c r="K1536" s="931"/>
      <c r="L1536" s="935" t="str">
        <f t="shared" si="67"/>
        <v/>
      </c>
    </row>
    <row r="1537" spans="1:12" ht="18" customHeight="1" x14ac:dyDescent="0.15">
      <c r="A1537" s="910"/>
      <c r="B1537" s="913"/>
      <c r="C1537" s="927"/>
      <c r="D1537" s="1153"/>
      <c r="E1537" s="1203"/>
      <c r="F1537" s="916"/>
      <c r="G1537" s="1134"/>
      <c r="H1537" s="113"/>
      <c r="I1537" s="752"/>
      <c r="J1537" s="524"/>
      <c r="K1537" s="931"/>
      <c r="L1537" s="935" t="str">
        <f t="shared" si="67"/>
        <v/>
      </c>
    </row>
    <row r="1538" spans="1:12" ht="18" customHeight="1" x14ac:dyDescent="0.15">
      <c r="A1538" s="910"/>
      <c r="B1538" s="913"/>
      <c r="C1538" s="927"/>
      <c r="D1538" s="1153"/>
      <c r="E1538" s="1203"/>
      <c r="F1538" s="916"/>
      <c r="G1538" s="1134"/>
      <c r="H1538" s="113"/>
      <c r="I1538" s="752"/>
      <c r="J1538" s="524"/>
      <c r="K1538" s="931"/>
      <c r="L1538" s="935" t="str">
        <f t="shared" si="67"/>
        <v/>
      </c>
    </row>
    <row r="1539" spans="1:12" ht="18" customHeight="1" x14ac:dyDescent="0.15">
      <c r="A1539" s="910"/>
      <c r="B1539" s="913"/>
      <c r="C1539" s="927"/>
      <c r="D1539" s="1153"/>
      <c r="E1539" s="1203"/>
      <c r="F1539" s="916"/>
      <c r="G1539" s="1134"/>
      <c r="H1539" s="113"/>
      <c r="I1539" s="752"/>
      <c r="J1539" s="524"/>
      <c r="K1539" s="931"/>
      <c r="L1539" s="935" t="str">
        <f t="shared" si="67"/>
        <v/>
      </c>
    </row>
    <row r="1540" spans="1:12" ht="18" customHeight="1" x14ac:dyDescent="0.15">
      <c r="A1540" s="910"/>
      <c r="B1540" s="913"/>
      <c r="C1540" s="927"/>
      <c r="D1540" s="1153"/>
      <c r="E1540" s="1203"/>
      <c r="F1540" s="916"/>
      <c r="G1540" s="1134"/>
      <c r="H1540" s="113"/>
      <c r="I1540" s="752"/>
      <c r="J1540" s="524"/>
      <c r="K1540" s="931"/>
      <c r="L1540" s="935" t="str">
        <f t="shared" si="67"/>
        <v/>
      </c>
    </row>
    <row r="1541" spans="1:12" ht="18" customHeight="1" x14ac:dyDescent="0.15">
      <c r="D1541" s="1160"/>
    </row>
    <row r="1542" spans="1:12" ht="18" customHeight="1" x14ac:dyDescent="0.15">
      <c r="D1542" s="1160"/>
    </row>
    <row r="1543" spans="1:12" ht="18" customHeight="1" x14ac:dyDescent="0.15">
      <c r="D1543" s="1160"/>
    </row>
    <row r="1544" spans="1:12" ht="18" customHeight="1" x14ac:dyDescent="0.15">
      <c r="D1544" s="1160"/>
    </row>
    <row r="1545" spans="1:12" ht="18" customHeight="1" x14ac:dyDescent="0.15">
      <c r="D1545" s="1160"/>
    </row>
    <row r="1546" spans="1:12" ht="18" customHeight="1" x14ac:dyDescent="0.15">
      <c r="D1546" s="1160"/>
    </row>
    <row r="1547" spans="1:12" ht="18" customHeight="1" x14ac:dyDescent="0.15">
      <c r="D1547" s="1160"/>
    </row>
    <row r="1548" spans="1:12" ht="18" customHeight="1" x14ac:dyDescent="0.15">
      <c r="D1548" s="1160"/>
    </row>
    <row r="1549" spans="1:12" x14ac:dyDescent="0.15">
      <c r="D1549" s="1160"/>
    </row>
    <row r="1550" spans="1:12" x14ac:dyDescent="0.15">
      <c r="D1550" s="1160"/>
    </row>
    <row r="1551" spans="1:12" x14ac:dyDescent="0.15">
      <c r="D1551" s="1160"/>
    </row>
    <row r="1552" spans="1:12" x14ac:dyDescent="0.15">
      <c r="D1552" s="1160"/>
    </row>
    <row r="1553" spans="4:4" x14ac:dyDescent="0.15">
      <c r="D1553" s="1160"/>
    </row>
    <row r="1554" spans="4:4" x14ac:dyDescent="0.15">
      <c r="D1554" s="1160"/>
    </row>
    <row r="1555" spans="4:4" x14ac:dyDescent="0.15">
      <c r="D1555" s="1160"/>
    </row>
    <row r="1556" spans="4:4" x14ac:dyDescent="0.15">
      <c r="D1556" s="1160"/>
    </row>
    <row r="1557" spans="4:4" x14ac:dyDescent="0.15">
      <c r="D1557" s="1160"/>
    </row>
    <row r="1558" spans="4:4" x14ac:dyDescent="0.15">
      <c r="D1558" s="1160"/>
    </row>
    <row r="1559" spans="4:4" x14ac:dyDescent="0.15">
      <c r="D1559" s="1160"/>
    </row>
    <row r="1560" spans="4:4" x14ac:dyDescent="0.15">
      <c r="D1560" s="1160"/>
    </row>
    <row r="1561" spans="4:4" x14ac:dyDescent="0.15">
      <c r="D1561" s="1160"/>
    </row>
    <row r="1562" spans="4:4" x14ac:dyDescent="0.15">
      <c r="D1562" s="1160"/>
    </row>
    <row r="1563" spans="4:4" x14ac:dyDescent="0.15">
      <c r="D1563" s="1160"/>
    </row>
    <row r="1564" spans="4:4" x14ac:dyDescent="0.15">
      <c r="D1564" s="1160"/>
    </row>
    <row r="1565" spans="4:4" x14ac:dyDescent="0.15">
      <c r="D1565" s="1160"/>
    </row>
    <row r="1566" spans="4:4" x14ac:dyDescent="0.15">
      <c r="D1566" s="1160"/>
    </row>
    <row r="1567" spans="4:4" x14ac:dyDescent="0.15">
      <c r="D1567" s="1160"/>
    </row>
    <row r="1568" spans="4:4" x14ac:dyDescent="0.15">
      <c r="D1568" s="1160"/>
    </row>
    <row r="1569" spans="4:4" x14ac:dyDescent="0.15">
      <c r="D1569" s="1160"/>
    </row>
    <row r="1570" spans="4:4" x14ac:dyDescent="0.15">
      <c r="D1570" s="1160"/>
    </row>
    <row r="1571" spans="4:4" x14ac:dyDescent="0.15">
      <c r="D1571" s="1160"/>
    </row>
    <row r="1572" spans="4:4" x14ac:dyDescent="0.15">
      <c r="D1572" s="1160"/>
    </row>
    <row r="1573" spans="4:4" x14ac:dyDescent="0.15">
      <c r="D1573" s="1160"/>
    </row>
    <row r="1574" spans="4:4" x14ac:dyDescent="0.15">
      <c r="D1574" s="1160"/>
    </row>
    <row r="1575" spans="4:4" x14ac:dyDescent="0.15">
      <c r="D1575" s="1160"/>
    </row>
    <row r="1576" spans="4:4" x14ac:dyDescent="0.15">
      <c r="D1576" s="1160"/>
    </row>
    <row r="1577" spans="4:4" x14ac:dyDescent="0.15">
      <c r="D1577" s="1160"/>
    </row>
    <row r="1578" spans="4:4" x14ac:dyDescent="0.15">
      <c r="D1578" s="1160"/>
    </row>
    <row r="1579" spans="4:4" x14ac:dyDescent="0.15">
      <c r="D1579" s="1160"/>
    </row>
    <row r="1580" spans="4:4" x14ac:dyDescent="0.15">
      <c r="D1580" s="1160"/>
    </row>
    <row r="1581" spans="4:4" x14ac:dyDescent="0.15">
      <c r="D1581" s="1160"/>
    </row>
    <row r="1582" spans="4:4" x14ac:dyDescent="0.15">
      <c r="D1582" s="1160"/>
    </row>
    <row r="1583" spans="4:4" x14ac:dyDescent="0.15">
      <c r="D1583" s="1160"/>
    </row>
    <row r="1584" spans="4:4" x14ac:dyDescent="0.15">
      <c r="D1584" s="1160"/>
    </row>
    <row r="1585" spans="4:4" x14ac:dyDescent="0.15">
      <c r="D1585" s="1160"/>
    </row>
    <row r="1586" spans="4:4" x14ac:dyDescent="0.15">
      <c r="D1586" s="1160"/>
    </row>
    <row r="1587" spans="4:4" x14ac:dyDescent="0.15">
      <c r="D1587" s="1160"/>
    </row>
    <row r="1588" spans="4:4" x14ac:dyDescent="0.15">
      <c r="D1588" s="1160"/>
    </row>
    <row r="1589" spans="4:4" x14ac:dyDescent="0.15">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66675</xdr:colOff>
                <xdr:row>7</xdr:row>
                <xdr:rowOff>247650</xdr:rowOff>
              </from>
              <to>
                <xdr:col>1</xdr:col>
                <xdr:colOff>1171575</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104775</xdr:colOff>
                <xdr:row>0</xdr:row>
                <xdr:rowOff>66675</xdr:rowOff>
              </from>
              <to>
                <xdr:col>1</xdr:col>
                <xdr:colOff>866775</xdr:colOff>
                <xdr:row>0</xdr:row>
                <xdr:rowOff>390525</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7" zoomScale="85" zoomScaleNormal="85" workbookViewId="0">
      <selection activeCell="O50" sqref="O50"/>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44666</v>
      </c>
      <c r="M1" s="419" t="s">
        <v>1511</v>
      </c>
      <c r="N1" s="418">
        <v>44995</v>
      </c>
      <c r="O1" s="62"/>
    </row>
    <row r="2" spans="1:17" s="59" customFormat="1" ht="24" customHeight="1" x14ac:dyDescent="0.15">
      <c r="A2" s="426"/>
      <c r="B2" s="427" t="s">
        <v>2503</v>
      </c>
      <c r="C2" s="428"/>
      <c r="D2" s="1367" t="s">
        <v>378</v>
      </c>
      <c r="E2" s="1367"/>
      <c r="F2" s="1368"/>
      <c r="G2" s="1369" t="s">
        <v>379</v>
      </c>
      <c r="H2" s="1370"/>
      <c r="I2" s="1371"/>
      <c r="J2" s="1372" t="s">
        <v>3202</v>
      </c>
      <c r="L2" s="1374" t="s">
        <v>2579</v>
      </c>
      <c r="M2" s="1377" t="s">
        <v>382</v>
      </c>
      <c r="N2" s="1377" t="s">
        <v>383</v>
      </c>
      <c r="O2" s="1379"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73"/>
      <c r="L3" s="1375"/>
      <c r="M3" s="1378"/>
      <c r="N3" s="1378"/>
      <c r="O3" s="1380"/>
    </row>
    <row r="4" spans="1:17" s="59" customFormat="1" ht="24" customHeight="1" x14ac:dyDescent="0.15">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15">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15">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15">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15">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15">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15">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15">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15">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15">
      <c r="A13" s="75">
        <v>1357</v>
      </c>
      <c r="B13" s="76">
        <v>44851</v>
      </c>
      <c r="C13" s="77">
        <v>30000</v>
      </c>
      <c r="D13" s="75"/>
      <c r="E13" s="76"/>
      <c r="F13" s="78"/>
      <c r="G13" s="79"/>
      <c r="H13" s="80"/>
      <c r="I13" s="81"/>
      <c r="J13" s="82">
        <f t="shared" si="1"/>
        <v>130000</v>
      </c>
      <c r="L13" s="91"/>
      <c r="M13" s="710"/>
      <c r="N13" s="710"/>
      <c r="O13" s="87"/>
    </row>
    <row r="14" spans="1:17" ht="24" customHeight="1" x14ac:dyDescent="0.15">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15">
      <c r="A15" s="75">
        <v>1363</v>
      </c>
      <c r="B15" s="76">
        <v>44866</v>
      </c>
      <c r="C15" s="77">
        <v>50000</v>
      </c>
      <c r="D15" s="75"/>
      <c r="E15" s="76"/>
      <c r="F15" s="78"/>
      <c r="G15" s="79"/>
      <c r="H15" s="80"/>
      <c r="I15" s="81"/>
      <c r="J15" s="82">
        <f t="shared" si="1"/>
        <v>190000</v>
      </c>
      <c r="L15" s="1374" t="s">
        <v>2580</v>
      </c>
      <c r="M15" s="1381" t="s">
        <v>2530</v>
      </c>
      <c r="N15" s="1377"/>
      <c r="O15" s="1379" t="s">
        <v>384</v>
      </c>
    </row>
    <row r="16" spans="1:17" ht="24" customHeight="1" x14ac:dyDescent="0.15">
      <c r="A16" s="75"/>
      <c r="B16" s="76"/>
      <c r="C16" s="77"/>
      <c r="D16" s="75"/>
      <c r="E16" s="76"/>
      <c r="F16" s="78"/>
      <c r="G16" s="79">
        <v>1366</v>
      </c>
      <c r="H16" s="80">
        <v>44876</v>
      </c>
      <c r="I16" s="81">
        <v>190000</v>
      </c>
      <c r="J16" s="82">
        <f t="shared" si="1"/>
        <v>0</v>
      </c>
      <c r="L16" s="1375"/>
      <c r="M16" s="1382"/>
      <c r="N16" s="1378"/>
      <c r="O16" s="1380"/>
    </row>
    <row r="17" spans="1:16" ht="24" customHeight="1" x14ac:dyDescent="0.15">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15">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15">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15">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15">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15">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15">
      <c r="A23" s="75">
        <v>1386</v>
      </c>
      <c r="B23" s="76">
        <v>44925</v>
      </c>
      <c r="C23" s="77">
        <v>30000</v>
      </c>
      <c r="D23" s="75"/>
      <c r="E23" s="76"/>
      <c r="F23" s="78"/>
      <c r="G23" s="79"/>
      <c r="H23" s="80"/>
      <c r="I23" s="81"/>
      <c r="J23" s="82">
        <f t="shared" si="1"/>
        <v>100000</v>
      </c>
      <c r="L23" s="83" t="s">
        <v>2516</v>
      </c>
      <c r="M23" s="709"/>
      <c r="N23" s="709">
        <v>720000</v>
      </c>
      <c r="O23" s="77">
        <f t="shared" si="2"/>
        <v>720000</v>
      </c>
      <c r="P23" s="1376"/>
    </row>
    <row r="24" spans="1:16" ht="24" customHeight="1" x14ac:dyDescent="0.15">
      <c r="A24" s="75">
        <v>1387</v>
      </c>
      <c r="B24" s="76">
        <v>44925</v>
      </c>
      <c r="C24" s="77">
        <v>30000</v>
      </c>
      <c r="D24" s="75"/>
      <c r="E24" s="76"/>
      <c r="F24" s="78"/>
      <c r="G24" s="79"/>
      <c r="H24" s="80"/>
      <c r="I24" s="81"/>
      <c r="J24" s="82">
        <f t="shared" si="1"/>
        <v>130000</v>
      </c>
      <c r="L24" s="83" t="s">
        <v>2515</v>
      </c>
      <c r="M24" s="709"/>
      <c r="N24" s="709"/>
      <c r="O24" s="77">
        <f>SUM(M24:N24)</f>
        <v>0</v>
      </c>
      <c r="P24" s="1376"/>
    </row>
    <row r="25" spans="1:16" ht="24" customHeight="1" x14ac:dyDescent="0.15">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15">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15">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15">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15">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15">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15">
      <c r="A31" s="75">
        <v>1407</v>
      </c>
      <c r="B31" s="76">
        <v>44986</v>
      </c>
      <c r="C31" s="77">
        <v>50000</v>
      </c>
      <c r="D31" s="75"/>
      <c r="E31" s="76"/>
      <c r="F31" s="78"/>
      <c r="G31" s="79"/>
      <c r="H31" s="80"/>
      <c r="I31" s="81"/>
      <c r="J31" s="82">
        <f t="shared" si="1"/>
        <v>120000</v>
      </c>
      <c r="L31" s="94"/>
      <c r="M31" s="89"/>
      <c r="N31" s="89"/>
      <c r="O31" s="89"/>
    </row>
    <row r="32" spans="1:16" ht="24" hidden="1" customHeight="1" x14ac:dyDescent="0.15">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15">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660000</v>
      </c>
    </row>
    <row r="35" spans="1:15" ht="24" hidden="1" customHeight="1" x14ac:dyDescent="0.15">
      <c r="A35" s="75"/>
      <c r="B35" s="76"/>
      <c r="C35" s="77"/>
      <c r="D35" s="75"/>
      <c r="E35" s="76"/>
      <c r="F35" s="78"/>
      <c r="G35" s="79"/>
      <c r="H35" s="80"/>
      <c r="I35" s="81"/>
      <c r="J35" s="82" t="str">
        <f t="shared" si="1"/>
        <v/>
      </c>
      <c r="L35" s="85" t="s">
        <v>2521</v>
      </c>
      <c r="M35" s="710"/>
      <c r="N35" s="86"/>
      <c r="O35" s="87">
        <f>SUM(N23)</f>
        <v>720000</v>
      </c>
    </row>
    <row r="36" spans="1:15" ht="24" hidden="1" customHeight="1" x14ac:dyDescent="0.15">
      <c r="A36" s="75"/>
      <c r="B36" s="76"/>
      <c r="C36" s="77"/>
      <c r="D36" s="75"/>
      <c r="E36" s="76"/>
      <c r="F36" s="78"/>
      <c r="G36" s="79"/>
      <c r="H36" s="80"/>
      <c r="I36" s="81"/>
      <c r="J36" s="82" t="str">
        <f t="shared" si="1"/>
        <v/>
      </c>
      <c r="L36" s="88" t="s">
        <v>1505</v>
      </c>
      <c r="M36" s="966"/>
      <c r="N36" s="89"/>
      <c r="O36" s="967">
        <f>O33+O34-O35</f>
        <v>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1358094</v>
      </c>
    </row>
    <row r="40" spans="1:15" ht="24" customHeight="1" x14ac:dyDescent="0.15">
      <c r="A40" s="75"/>
      <c r="B40" s="76"/>
      <c r="C40" s="77"/>
      <c r="D40" s="75"/>
      <c r="E40" s="76"/>
      <c r="F40" s="78"/>
      <c r="G40" s="79"/>
      <c r="H40" s="80"/>
      <c r="I40" s="81"/>
      <c r="J40" s="82" t="str">
        <f t="shared" si="1"/>
        <v/>
      </c>
      <c r="L40" s="784" t="s">
        <v>2587</v>
      </c>
      <c r="M40" s="709"/>
      <c r="N40" s="974">
        <f>O17+O20+O19</f>
        <v>482283</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810000</v>
      </c>
    </row>
    <row r="44" spans="1:15" ht="24" customHeight="1" x14ac:dyDescent="0.15">
      <c r="A44" s="75"/>
      <c r="B44" s="76"/>
      <c r="C44" s="77"/>
      <c r="D44" s="75"/>
      <c r="E44" s="76"/>
      <c r="F44" s="78"/>
      <c r="G44" s="79"/>
      <c r="H44" s="80"/>
      <c r="I44" s="81"/>
      <c r="J44" s="82" t="str">
        <f t="shared" si="1"/>
        <v/>
      </c>
      <c r="L44" s="784" t="s">
        <v>2583</v>
      </c>
      <c r="M44" s="709"/>
      <c r="N44" s="974">
        <f>O22+O23</f>
        <v>870000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3184</v>
      </c>
      <c r="M47" s="970">
        <f>M25</f>
        <v>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815811</v>
      </c>
    </row>
    <row r="49" spans="1:15" ht="24" customHeight="1" x14ac:dyDescent="0.15">
      <c r="A49" s="75"/>
      <c r="B49" s="76"/>
      <c r="C49" s="77"/>
      <c r="D49" s="75"/>
      <c r="E49" s="76"/>
      <c r="F49" s="78"/>
      <c r="G49" s="79"/>
      <c r="H49" s="80"/>
      <c r="I49" s="81"/>
      <c r="J49" s="82"/>
      <c r="L49" s="88"/>
      <c r="M49" s="966"/>
      <c r="N49" s="966" t="s">
        <v>2532</v>
      </c>
      <c r="O49" s="967">
        <v>9173225</v>
      </c>
    </row>
    <row r="50" spans="1:15" ht="24" customHeight="1" x14ac:dyDescent="0.15">
      <c r="A50" s="75"/>
      <c r="B50" s="76"/>
      <c r="C50" s="77"/>
      <c r="D50" s="75"/>
      <c r="E50" s="76"/>
      <c r="F50" s="78"/>
      <c r="G50" s="79"/>
      <c r="H50" s="80"/>
      <c r="I50" s="81"/>
      <c r="J50" s="82"/>
      <c r="L50" s="88"/>
      <c r="M50" s="966"/>
      <c r="N50" s="966" t="s">
        <v>2533</v>
      </c>
      <c r="O50" s="967">
        <v>9989036</v>
      </c>
    </row>
    <row r="51" spans="1:15" ht="24" customHeight="1" x14ac:dyDescent="0.15">
      <c r="A51" s="75"/>
      <c r="B51" s="76"/>
      <c r="C51" s="77"/>
      <c r="D51" s="75"/>
      <c r="E51" s="76"/>
      <c r="F51" s="78"/>
      <c r="G51" s="79"/>
      <c r="H51" s="80"/>
      <c r="I51" s="81"/>
      <c r="J51" s="82"/>
      <c r="L51" s="779"/>
      <c r="M51" s="977"/>
      <c r="N51" s="977" t="s">
        <v>2534</v>
      </c>
      <c r="O51" s="978">
        <f>O48+O49</f>
        <v>9989036</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3206</v>
      </c>
      <c r="M53" s="548" t="s">
        <v>402</v>
      </c>
      <c r="N53" s="548" t="s">
        <v>3205</v>
      </c>
      <c r="O53" s="548" t="s">
        <v>3204</v>
      </c>
    </row>
    <row r="54" spans="1:15" ht="24" customHeight="1" x14ac:dyDescent="0.15">
      <c r="A54" s="75"/>
      <c r="B54" s="76"/>
      <c r="C54" s="77"/>
      <c r="D54" s="75"/>
      <c r="E54" s="76"/>
      <c r="F54" s="78"/>
      <c r="G54" s="79"/>
      <c r="H54" s="80"/>
      <c r="I54" s="81"/>
      <c r="J54" s="82"/>
      <c r="L54" s="88" t="s">
        <v>3207</v>
      </c>
      <c r="M54" s="966">
        <v>60000</v>
      </c>
      <c r="N54" s="966">
        <f>N9-N23</f>
        <v>-60000</v>
      </c>
      <c r="O54" s="967">
        <f>M54+N54</f>
        <v>0</v>
      </c>
    </row>
    <row r="55" spans="1:15" ht="24" customHeight="1" x14ac:dyDescent="0.15">
      <c r="A55" s="75"/>
      <c r="B55" s="76"/>
      <c r="C55" s="77"/>
      <c r="D55" s="75"/>
      <c r="E55" s="76"/>
      <c r="F55" s="78"/>
      <c r="G55" s="79"/>
      <c r="H55" s="80"/>
      <c r="I55" s="81"/>
      <c r="J55" s="82"/>
      <c r="L55" s="88" t="s">
        <v>3208</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54" activePane="bottomLeft" state="frozen"/>
      <selection pane="bottomLeft" activeCell="B4" sqref="B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275</v>
      </c>
      <c r="C2" s="765" t="s">
        <v>2462</v>
      </c>
      <c r="D2" s="2"/>
      <c r="E2"/>
      <c r="G2" s="654">
        <v>111</v>
      </c>
      <c r="H2" s="653" t="s">
        <v>2443</v>
      </c>
      <c r="J2"/>
      <c r="K2"/>
    </row>
    <row r="3" spans="1:14" x14ac:dyDescent="0.15">
      <c r="A3" s="736" t="s">
        <v>2444</v>
      </c>
      <c r="B3" s="737">
        <v>275</v>
      </c>
      <c r="C3" s="725"/>
      <c r="D3" s="2"/>
      <c r="E3"/>
      <c r="G3" s="654">
        <v>112</v>
      </c>
      <c r="H3" s="653" t="s">
        <v>2444</v>
      </c>
      <c r="J3"/>
      <c r="K3"/>
    </row>
    <row r="4" spans="1:14" x14ac:dyDescent="0.15">
      <c r="M4">
        <v>185</v>
      </c>
      <c r="N4">
        <v>183</v>
      </c>
    </row>
    <row r="5" spans="1:14" x14ac:dyDescent="0.15">
      <c r="A5" s="1383" t="s">
        <v>427</v>
      </c>
      <c r="B5" s="1384"/>
      <c r="C5" s="1384"/>
      <c r="D5" s="1384"/>
      <c r="E5" s="1385"/>
      <c r="G5" s="1386" t="s">
        <v>897</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3064</v>
      </c>
      <c r="C241" s="2" t="s">
        <v>3065</v>
      </c>
      <c r="D241" s="92">
        <v>47600</v>
      </c>
      <c r="E241" s="92">
        <f t="shared" si="11"/>
        <v>160000</v>
      </c>
      <c r="K241" s="92" t="str">
        <f t="shared" si="10"/>
        <v/>
      </c>
    </row>
    <row r="242" spans="1:11" x14ac:dyDescent="0.15">
      <c r="A242" s="103">
        <v>44141</v>
      </c>
      <c r="B242" s="2" t="s">
        <v>2615</v>
      </c>
      <c r="C242" s="2" t="s">
        <v>3072</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15">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15">
      <c r="A246" s="103">
        <v>44505</v>
      </c>
      <c r="B246" s="2" t="s">
        <v>409</v>
      </c>
      <c r="C246" s="2" t="s">
        <v>3233</v>
      </c>
      <c r="D246" s="92">
        <v>3200</v>
      </c>
      <c r="E246" s="92">
        <f t="shared" si="11"/>
        <v>15600</v>
      </c>
      <c r="K246" s="92" t="str">
        <f t="shared" si="12"/>
        <v/>
      </c>
    </row>
    <row r="247" spans="1:11" x14ac:dyDescent="0.15">
      <c r="A247" s="103">
        <v>44505</v>
      </c>
      <c r="B247" s="2" t="s">
        <v>409</v>
      </c>
      <c r="C247" s="2" t="s">
        <v>3231</v>
      </c>
      <c r="D247" s="92">
        <v>6400</v>
      </c>
      <c r="E247" s="92">
        <f t="shared" si="11"/>
        <v>22000</v>
      </c>
      <c r="K247" s="92" t="str">
        <f t="shared" si="12"/>
        <v/>
      </c>
    </row>
    <row r="248" spans="1:11" x14ac:dyDescent="0.15">
      <c r="A248" s="103">
        <v>44510</v>
      </c>
      <c r="B248" s="2" t="s">
        <v>446</v>
      </c>
      <c r="C248" s="2" t="s">
        <v>3232</v>
      </c>
      <c r="D248" s="92">
        <v>75800</v>
      </c>
      <c r="E248" s="92">
        <f t="shared" si="11"/>
        <v>97800</v>
      </c>
      <c r="K248" s="92" t="str">
        <f t="shared" si="12"/>
        <v/>
      </c>
    </row>
    <row r="249" spans="1:11" x14ac:dyDescent="0.15">
      <c r="A249" s="103">
        <v>44540</v>
      </c>
      <c r="B249" s="2" t="s">
        <v>409</v>
      </c>
      <c r="C249" s="2" t="s">
        <v>3345</v>
      </c>
      <c r="D249" s="92">
        <v>4000</v>
      </c>
      <c r="E249" s="92">
        <f t="shared" si="11"/>
        <v>101800</v>
      </c>
      <c r="K249" s="92" t="str">
        <f t="shared" si="12"/>
        <v/>
      </c>
    </row>
    <row r="250" spans="1:11" x14ac:dyDescent="0.15">
      <c r="A250" s="103">
        <v>44617</v>
      </c>
      <c r="B250" s="2" t="s">
        <v>142</v>
      </c>
      <c r="C250" s="2" t="s">
        <v>3328</v>
      </c>
      <c r="D250" s="92">
        <v>10400</v>
      </c>
      <c r="E250" s="92">
        <f t="shared" si="11"/>
        <v>112200</v>
      </c>
      <c r="K250" s="92" t="str">
        <f t="shared" si="12"/>
        <v/>
      </c>
    </row>
    <row r="251" spans="1:11" x14ac:dyDescent="0.15">
      <c r="A251" s="103" t="s">
        <v>3362</v>
      </c>
      <c r="B251" s="2"/>
      <c r="C251" s="2"/>
      <c r="E251" s="92" t="str">
        <f>IF(D251="","",D251)</f>
        <v/>
      </c>
      <c r="K251" s="92" t="str">
        <f t="shared" si="12"/>
        <v/>
      </c>
    </row>
    <row r="252" spans="1:11" x14ac:dyDescent="0.15">
      <c r="A252" s="103">
        <v>44718</v>
      </c>
      <c r="B252" s="2" t="s">
        <v>1563</v>
      </c>
      <c r="C252" s="2" t="s">
        <v>3492</v>
      </c>
      <c r="D252" s="92">
        <v>4400</v>
      </c>
      <c r="E252" s="92">
        <f>IF(D252="","",D252)</f>
        <v>4400</v>
      </c>
      <c r="G252" s="103">
        <v>44936</v>
      </c>
      <c r="H252" t="s">
        <v>1510</v>
      </c>
      <c r="I252" t="s">
        <v>3508</v>
      </c>
      <c r="J252" s="92">
        <v>36000</v>
      </c>
      <c r="K252" s="92">
        <f>IF(J252="","",J252)</f>
        <v>36000</v>
      </c>
    </row>
    <row r="253" spans="1:11" x14ac:dyDescent="0.15">
      <c r="A253" s="103">
        <v>44746</v>
      </c>
      <c r="B253" s="2" t="s">
        <v>2615</v>
      </c>
      <c r="C253" s="2" t="s">
        <v>3493</v>
      </c>
      <c r="D253" s="92">
        <v>6400</v>
      </c>
      <c r="E253" s="92">
        <f t="shared" si="11"/>
        <v>10800</v>
      </c>
      <c r="K253" s="92" t="str">
        <f t="shared" si="12"/>
        <v/>
      </c>
    </row>
    <row r="254" spans="1:11" x14ac:dyDescent="0.15">
      <c r="A254" s="103">
        <v>44747</v>
      </c>
      <c r="B254" s="2" t="s">
        <v>2822</v>
      </c>
      <c r="C254" s="2" t="s">
        <v>3494</v>
      </c>
      <c r="D254" s="92">
        <v>64000</v>
      </c>
      <c r="E254" s="92">
        <f t="shared" si="11"/>
        <v>74800</v>
      </c>
      <c r="K254" s="92" t="str">
        <f t="shared" si="12"/>
        <v/>
      </c>
    </row>
    <row r="255" spans="1:11" x14ac:dyDescent="0.15">
      <c r="A255" s="103">
        <v>44758</v>
      </c>
      <c r="B255" s="2" t="s">
        <v>3196</v>
      </c>
      <c r="C255" s="2" t="s">
        <v>3495</v>
      </c>
      <c r="D255" s="92">
        <v>2000</v>
      </c>
      <c r="E255" s="92">
        <f t="shared" si="11"/>
        <v>76800</v>
      </c>
      <c r="K255" s="92" t="str">
        <f t="shared" si="12"/>
        <v/>
      </c>
    </row>
    <row r="256" spans="1:11" x14ac:dyDescent="0.15">
      <c r="A256" s="103">
        <v>44806</v>
      </c>
      <c r="B256" s="2" t="s">
        <v>1521</v>
      </c>
      <c r="C256" s="2" t="s">
        <v>3496</v>
      </c>
      <c r="D256" s="92">
        <v>2800</v>
      </c>
      <c r="E256" s="92">
        <f t="shared" si="11"/>
        <v>79600</v>
      </c>
      <c r="K256" s="92" t="str">
        <f t="shared" si="12"/>
        <v/>
      </c>
    </row>
    <row r="257" spans="1:11" x14ac:dyDescent="0.15">
      <c r="A257" s="103">
        <v>44824</v>
      </c>
      <c r="B257" s="2" t="s">
        <v>1521</v>
      </c>
      <c r="C257" s="2" t="s">
        <v>3497</v>
      </c>
      <c r="D257" s="92">
        <v>2800</v>
      </c>
      <c r="E257" s="92">
        <f t="shared" si="11"/>
        <v>82400</v>
      </c>
      <c r="K257" s="92" t="str">
        <f t="shared" si="12"/>
        <v/>
      </c>
    </row>
    <row r="258" spans="1:11" x14ac:dyDescent="0.15">
      <c r="A258" s="103">
        <v>44851</v>
      </c>
      <c r="B258" s="2" t="s">
        <v>1521</v>
      </c>
      <c r="C258" s="2" t="s">
        <v>3498</v>
      </c>
      <c r="D258" s="92">
        <v>9600</v>
      </c>
      <c r="E258" s="92">
        <f t="shared" si="11"/>
        <v>92000</v>
      </c>
      <c r="K258" s="92" t="str">
        <f t="shared" si="12"/>
        <v/>
      </c>
    </row>
    <row r="259" spans="1:11" x14ac:dyDescent="0.15">
      <c r="A259" s="103">
        <v>44861</v>
      </c>
      <c r="B259" s="2" t="s">
        <v>1521</v>
      </c>
      <c r="C259" s="2" t="s">
        <v>3499</v>
      </c>
      <c r="D259" s="92">
        <v>8000</v>
      </c>
      <c r="E259" s="92">
        <f t="shared" si="11"/>
        <v>100000</v>
      </c>
      <c r="K259" s="92" t="str">
        <f t="shared" si="12"/>
        <v/>
      </c>
    </row>
    <row r="260" spans="1:11" x14ac:dyDescent="0.15">
      <c r="A260" s="103">
        <v>44866</v>
      </c>
      <c r="B260" s="2" t="s">
        <v>2987</v>
      </c>
      <c r="C260" s="2" t="s">
        <v>3500</v>
      </c>
      <c r="D260" s="92">
        <v>4000</v>
      </c>
      <c r="E260" s="92">
        <f t="shared" si="11"/>
        <v>104000</v>
      </c>
      <c r="K260" s="92" t="str">
        <f t="shared" si="12"/>
        <v/>
      </c>
    </row>
    <row r="261" spans="1:11" x14ac:dyDescent="0.15">
      <c r="A261" s="103">
        <v>44893</v>
      </c>
      <c r="B261" s="2" t="s">
        <v>1563</v>
      </c>
      <c r="C261" s="2" t="s">
        <v>3501</v>
      </c>
      <c r="D261" s="92">
        <v>5600</v>
      </c>
      <c r="E261" s="92">
        <f t="shared" si="11"/>
        <v>109600</v>
      </c>
      <c r="K261" s="92" t="str">
        <f t="shared" si="12"/>
        <v/>
      </c>
    </row>
    <row r="262" spans="1:11" x14ac:dyDescent="0.15">
      <c r="A262" s="103">
        <v>44907</v>
      </c>
      <c r="B262" s="2" t="s">
        <v>1521</v>
      </c>
      <c r="C262" s="2" t="s">
        <v>3502</v>
      </c>
      <c r="D262" s="92">
        <v>2400</v>
      </c>
      <c r="E262" s="92">
        <f t="shared" si="11"/>
        <v>112000</v>
      </c>
      <c r="K262" s="92" t="str">
        <f t="shared" si="12"/>
        <v/>
      </c>
    </row>
    <row r="263" spans="1:11" x14ac:dyDescent="0.15">
      <c r="A263" s="103">
        <v>44923</v>
      </c>
      <c r="B263" s="2" t="s">
        <v>1510</v>
      </c>
      <c r="C263" s="2" t="s">
        <v>3503</v>
      </c>
      <c r="D263" s="92">
        <v>52800</v>
      </c>
      <c r="E263" s="92">
        <f t="shared" si="11"/>
        <v>164800</v>
      </c>
      <c r="K263" s="92" t="str">
        <f t="shared" si="12"/>
        <v/>
      </c>
    </row>
    <row r="264" spans="1:11" x14ac:dyDescent="0.15">
      <c r="A264" s="103">
        <v>44923</v>
      </c>
      <c r="B264" s="2" t="s">
        <v>1510</v>
      </c>
      <c r="C264" s="2" t="s">
        <v>3504</v>
      </c>
      <c r="D264" s="92">
        <v>22400</v>
      </c>
      <c r="E264" s="92">
        <f t="shared" si="11"/>
        <v>187200</v>
      </c>
      <c r="K264" s="92" t="str">
        <f t="shared" si="12"/>
        <v/>
      </c>
    </row>
    <row r="265" spans="1:11" x14ac:dyDescent="0.15">
      <c r="A265" s="103">
        <v>44923</v>
      </c>
      <c r="B265" s="2" t="s">
        <v>1510</v>
      </c>
      <c r="C265" s="2" t="s">
        <v>3505</v>
      </c>
      <c r="D265" s="92">
        <v>10400</v>
      </c>
      <c r="E265" s="92">
        <f t="shared" si="11"/>
        <v>197600</v>
      </c>
      <c r="K265" s="92" t="str">
        <f t="shared" ref="K265:K328" si="13">IF(J265="","",J265+K264)</f>
        <v/>
      </c>
    </row>
    <row r="266" spans="1:11" x14ac:dyDescent="0.15">
      <c r="A266" s="103">
        <v>44924</v>
      </c>
      <c r="B266" s="2" t="s">
        <v>1510</v>
      </c>
      <c r="C266" s="2" t="s">
        <v>3506</v>
      </c>
      <c r="D266" s="92">
        <v>69800</v>
      </c>
      <c r="E266" s="92">
        <f t="shared" si="11"/>
        <v>267400</v>
      </c>
      <c r="K266" s="92" t="str">
        <f t="shared" si="13"/>
        <v/>
      </c>
    </row>
    <row r="267" spans="1:11" x14ac:dyDescent="0.15">
      <c r="A267" s="103">
        <v>44924</v>
      </c>
      <c r="B267" s="2" t="s">
        <v>1510</v>
      </c>
      <c r="C267" s="2" t="s">
        <v>3507</v>
      </c>
      <c r="D267" s="92">
        <v>45200</v>
      </c>
      <c r="E267" s="92">
        <f t="shared" si="11"/>
        <v>312600</v>
      </c>
      <c r="K267" s="92" t="str">
        <f t="shared" si="13"/>
        <v/>
      </c>
    </row>
    <row r="268" spans="1:11" x14ac:dyDescent="0.15">
      <c r="A268" s="103">
        <v>44958</v>
      </c>
      <c r="B268" s="2" t="s">
        <v>1537</v>
      </c>
      <c r="C268" s="2" t="s">
        <v>3509</v>
      </c>
      <c r="D268" s="92">
        <v>76800</v>
      </c>
      <c r="E268" s="92">
        <f t="shared" si="11"/>
        <v>389400</v>
      </c>
      <c r="K268" s="92" t="str">
        <f t="shared" si="13"/>
        <v/>
      </c>
    </row>
    <row r="269" spans="1:11" x14ac:dyDescent="0.15">
      <c r="A269" s="103">
        <v>44963</v>
      </c>
      <c r="B269" s="2" t="s">
        <v>1521</v>
      </c>
      <c r="C269" s="2" t="s">
        <v>3510</v>
      </c>
      <c r="D269" s="92">
        <v>11200</v>
      </c>
      <c r="E269" s="92">
        <f t="shared" si="11"/>
        <v>400600</v>
      </c>
      <c r="K269" s="92" t="str">
        <f t="shared" si="13"/>
        <v/>
      </c>
    </row>
    <row r="270" spans="1:11" x14ac:dyDescent="0.15">
      <c r="A270" s="103">
        <v>44970</v>
      </c>
      <c r="B270" s="2" t="s">
        <v>3511</v>
      </c>
      <c r="C270" s="2" t="s">
        <v>3512</v>
      </c>
      <c r="D270" s="92">
        <v>61800</v>
      </c>
      <c r="E270" s="92">
        <f t="shared" si="11"/>
        <v>462400</v>
      </c>
      <c r="K270" s="92" t="str">
        <f t="shared" si="13"/>
        <v/>
      </c>
    </row>
    <row r="271" spans="1:11" x14ac:dyDescent="0.15">
      <c r="A271" s="103">
        <v>44986</v>
      </c>
      <c r="B271" s="2" t="s">
        <v>1521</v>
      </c>
      <c r="C271" s="2" t="s">
        <v>3513</v>
      </c>
      <c r="D271" s="92">
        <v>4600</v>
      </c>
      <c r="E271" s="92">
        <f t="shared" si="11"/>
        <v>467000</v>
      </c>
      <c r="K271" s="92" t="str">
        <f t="shared" si="13"/>
        <v/>
      </c>
    </row>
    <row r="272" spans="1:11" x14ac:dyDescent="0.15">
      <c r="A272" s="103">
        <v>44986</v>
      </c>
      <c r="B272" s="2" t="s">
        <v>1510</v>
      </c>
      <c r="C272" s="2" t="s">
        <v>3514</v>
      </c>
      <c r="D272" s="92">
        <v>29600</v>
      </c>
      <c r="E272" s="92">
        <f t="shared" si="11"/>
        <v>496600</v>
      </c>
      <c r="K272" s="92" t="str">
        <f t="shared" si="13"/>
        <v/>
      </c>
    </row>
    <row r="273" spans="1:11" x14ac:dyDescent="0.15">
      <c r="A273" s="103">
        <v>44993</v>
      </c>
      <c r="B273" s="2" t="s">
        <v>3196</v>
      </c>
      <c r="C273" s="2" t="s">
        <v>3515</v>
      </c>
      <c r="D273" s="92">
        <v>2200</v>
      </c>
      <c r="E273" s="92">
        <f t="shared" si="11"/>
        <v>498800</v>
      </c>
      <c r="K273" s="92" t="str">
        <f t="shared" si="13"/>
        <v/>
      </c>
    </row>
    <row r="274" spans="1:11" x14ac:dyDescent="0.15">
      <c r="A274" s="103" t="s">
        <v>3587</v>
      </c>
      <c r="E274" s="92" t="str">
        <f t="shared" si="11"/>
        <v/>
      </c>
      <c r="K274" s="92" t="str">
        <f t="shared" si="13"/>
        <v/>
      </c>
    </row>
    <row r="275" spans="1:11" x14ac:dyDescent="0.15">
      <c r="E275" s="92" t="str">
        <f t="shared" si="11"/>
        <v/>
      </c>
      <c r="K275" s="92" t="str">
        <f t="shared" si="13"/>
        <v/>
      </c>
    </row>
    <row r="276" spans="1:11" x14ac:dyDescent="0.15">
      <c r="E276" s="92" t="str">
        <f t="shared" si="11"/>
        <v/>
      </c>
      <c r="K276" s="92" t="str">
        <f t="shared" si="13"/>
        <v/>
      </c>
    </row>
    <row r="277" spans="1:11" x14ac:dyDescent="0.15">
      <c r="E277" s="92" t="str">
        <f t="shared" si="11"/>
        <v/>
      </c>
      <c r="K277" s="92" t="str">
        <f t="shared" si="13"/>
        <v/>
      </c>
    </row>
    <row r="278" spans="1:11" x14ac:dyDescent="0.15">
      <c r="K278" s="92" t="str">
        <f t="shared" si="13"/>
        <v/>
      </c>
    </row>
    <row r="279" spans="1:11" x14ac:dyDescent="0.15">
      <c r="K279" s="92" t="str">
        <f t="shared" si="13"/>
        <v/>
      </c>
    </row>
    <row r="280" spans="1:11" x14ac:dyDescent="0.15">
      <c r="K280" s="92" t="str">
        <f t="shared" si="13"/>
        <v/>
      </c>
    </row>
    <row r="281" spans="1:11" x14ac:dyDescent="0.15">
      <c r="K281" s="92" t="str">
        <f t="shared" si="13"/>
        <v/>
      </c>
    </row>
    <row r="282" spans="1:11" x14ac:dyDescent="0.15">
      <c r="K282" s="92" t="str">
        <f t="shared" si="13"/>
        <v/>
      </c>
    </row>
    <row r="283" spans="1:11" x14ac:dyDescent="0.15">
      <c r="K283" s="92" t="str">
        <f t="shared" si="13"/>
        <v/>
      </c>
    </row>
    <row r="284" spans="1:11" x14ac:dyDescent="0.15">
      <c r="K284" s="92" t="str">
        <f t="shared" si="13"/>
        <v/>
      </c>
    </row>
    <row r="285" spans="1:11" x14ac:dyDescent="0.15">
      <c r="K285" s="92" t="str">
        <f t="shared" si="13"/>
        <v/>
      </c>
    </row>
    <row r="286" spans="1:11" x14ac:dyDescent="0.15">
      <c r="K286" s="92" t="str">
        <f t="shared" si="13"/>
        <v/>
      </c>
    </row>
    <row r="287" spans="1:11" x14ac:dyDescent="0.15">
      <c r="K287" s="92" t="str">
        <f t="shared" si="13"/>
        <v/>
      </c>
    </row>
    <row r="288" spans="1: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83" t="s">
        <v>388</v>
      </c>
      <c r="B5" s="1384"/>
      <c r="C5" s="1384"/>
      <c r="D5" s="1384"/>
      <c r="E5" s="1385"/>
      <c r="G5" s="1386" t="s">
        <v>767</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15">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15">
      <c r="A231" s="103">
        <v>44064</v>
      </c>
      <c r="B231" s="2" t="s">
        <v>3091</v>
      </c>
      <c r="C231" s="2" t="s">
        <v>3102</v>
      </c>
      <c r="D231" s="92">
        <v>10000</v>
      </c>
      <c r="E231" s="92">
        <f t="shared" si="14"/>
        <v>40000</v>
      </c>
      <c r="K231" s="92" t="str">
        <f t="shared" si="15"/>
        <v/>
      </c>
    </row>
    <row r="232" spans="1:11" x14ac:dyDescent="0.15">
      <c r="A232" s="103">
        <v>44141</v>
      </c>
      <c r="B232" s="2" t="s">
        <v>3092</v>
      </c>
      <c r="C232" s="2" t="s">
        <v>3103</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237</v>
      </c>
      <c r="C2" s="765" t="s">
        <v>2464</v>
      </c>
      <c r="D2" s="2"/>
      <c r="E2"/>
      <c r="G2" s="654">
        <v>131</v>
      </c>
      <c r="H2" s="653" t="s">
        <v>2443</v>
      </c>
      <c r="J2"/>
      <c r="K2"/>
    </row>
    <row r="3" spans="1:14" x14ac:dyDescent="0.15">
      <c r="A3" s="736" t="s">
        <v>2444</v>
      </c>
      <c r="B3" s="737">
        <v>237</v>
      </c>
      <c r="C3" s="725"/>
      <c r="D3" s="2"/>
      <c r="E3"/>
      <c r="G3" s="654">
        <v>132</v>
      </c>
      <c r="H3" s="653" t="s">
        <v>2444</v>
      </c>
      <c r="J3"/>
      <c r="K3"/>
    </row>
    <row r="4" spans="1:14" x14ac:dyDescent="0.15">
      <c r="M4">
        <v>138</v>
      </c>
      <c r="N4">
        <v>139</v>
      </c>
    </row>
    <row r="5" spans="1:14" x14ac:dyDescent="0.15">
      <c r="A5" s="1383" t="s">
        <v>389</v>
      </c>
      <c r="B5" s="1384"/>
      <c r="C5" s="1384"/>
      <c r="D5" s="1384"/>
      <c r="E5" s="1385"/>
      <c r="G5" s="1386" t="s">
        <v>768</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3099</v>
      </c>
      <c r="D179" s="92">
        <v>35000</v>
      </c>
      <c r="E179" s="92">
        <f>IF(D179="","",D179)</f>
        <v>35000</v>
      </c>
      <c r="G179" s="103">
        <v>44224</v>
      </c>
      <c r="H179" t="s">
        <v>3350</v>
      </c>
      <c r="J179" s="92">
        <v>90000</v>
      </c>
      <c r="K179" s="92">
        <f>IF(J179="","",J179)</f>
        <v>90000</v>
      </c>
    </row>
    <row r="180" spans="1:11" x14ac:dyDescent="0.15">
      <c r="A180" s="103">
        <v>44055</v>
      </c>
      <c r="B180" t="s">
        <v>3100</v>
      </c>
      <c r="D180" s="92">
        <v>20000</v>
      </c>
      <c r="E180" s="92">
        <f t="shared" si="12"/>
        <v>55000</v>
      </c>
      <c r="G180" s="103">
        <v>44251</v>
      </c>
      <c r="H180" t="s">
        <v>3351</v>
      </c>
      <c r="J180" s="92">
        <v>40000</v>
      </c>
      <c r="K180" s="92">
        <f t="shared" si="13"/>
        <v>130000</v>
      </c>
    </row>
    <row r="181" spans="1:11" x14ac:dyDescent="0.15">
      <c r="A181" s="103">
        <v>44055</v>
      </c>
      <c r="B181" t="s">
        <v>3083</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3095</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3362</v>
      </c>
      <c r="E216" s="92" t="str">
        <f t="shared" si="12"/>
        <v/>
      </c>
      <c r="K216" s="92" t="str">
        <f t="shared" si="13"/>
        <v/>
      </c>
    </row>
    <row r="217" spans="1:11" x14ac:dyDescent="0.15">
      <c r="A217" s="103">
        <v>44688</v>
      </c>
      <c r="B217" t="s">
        <v>1563</v>
      </c>
      <c r="D217" s="92">
        <v>10000</v>
      </c>
      <c r="E217" s="92">
        <f>IF(D217="","",D217)</f>
        <v>10000</v>
      </c>
      <c r="G217" s="103">
        <v>44693</v>
      </c>
      <c r="H217" t="s">
        <v>3517</v>
      </c>
      <c r="J217" s="92">
        <v>35000</v>
      </c>
      <c r="K217" s="92">
        <f>IF(J217="","",J217)</f>
        <v>35000</v>
      </c>
    </row>
    <row r="218" spans="1:11" x14ac:dyDescent="0.15">
      <c r="A218" s="103">
        <v>44688</v>
      </c>
      <c r="B218" t="s">
        <v>3196</v>
      </c>
      <c r="D218" s="92">
        <v>150000</v>
      </c>
      <c r="E218" s="92">
        <f t="shared" si="12"/>
        <v>160000</v>
      </c>
      <c r="G218" s="103">
        <v>44701</v>
      </c>
      <c r="H218" t="s">
        <v>1510</v>
      </c>
      <c r="J218" s="92">
        <v>40000</v>
      </c>
      <c r="K218" s="92">
        <f t="shared" si="13"/>
        <v>75000</v>
      </c>
    </row>
    <row r="219" spans="1:11" x14ac:dyDescent="0.15">
      <c r="A219" s="103">
        <v>44691</v>
      </c>
      <c r="B219" t="s">
        <v>1521</v>
      </c>
      <c r="D219" s="92">
        <v>20000</v>
      </c>
      <c r="E219" s="92">
        <f t="shared" si="12"/>
        <v>180000</v>
      </c>
      <c r="G219" s="103">
        <v>44984</v>
      </c>
      <c r="H219" t="s">
        <v>3350</v>
      </c>
      <c r="J219" s="92">
        <v>90000</v>
      </c>
      <c r="K219" s="92">
        <f t="shared" si="13"/>
        <v>165000</v>
      </c>
    </row>
    <row r="220" spans="1:11" x14ac:dyDescent="0.15">
      <c r="A220" s="103">
        <v>44692</v>
      </c>
      <c r="B220" t="s">
        <v>3516</v>
      </c>
      <c r="D220" s="92">
        <v>10000</v>
      </c>
      <c r="E220" s="92">
        <f t="shared" si="12"/>
        <v>190000</v>
      </c>
      <c r="K220" s="92" t="str">
        <f t="shared" si="13"/>
        <v/>
      </c>
    </row>
    <row r="221" spans="1:11" x14ac:dyDescent="0.15">
      <c r="A221" s="103">
        <v>44693</v>
      </c>
      <c r="B221" t="s">
        <v>3517</v>
      </c>
      <c r="D221" s="92">
        <v>35000</v>
      </c>
      <c r="E221" s="92">
        <f t="shared" si="12"/>
        <v>225000</v>
      </c>
      <c r="K221" s="92" t="str">
        <f t="shared" si="13"/>
        <v/>
      </c>
    </row>
    <row r="222" spans="1:11" x14ac:dyDescent="0.15">
      <c r="A222" s="103">
        <v>44697</v>
      </c>
      <c r="B222" t="s">
        <v>3518</v>
      </c>
      <c r="D222" s="92">
        <v>40000</v>
      </c>
      <c r="E222" s="92">
        <f t="shared" si="12"/>
        <v>265000</v>
      </c>
      <c r="K222" s="92" t="str">
        <f t="shared" si="13"/>
        <v/>
      </c>
    </row>
    <row r="223" spans="1:11" x14ac:dyDescent="0.15">
      <c r="A223" s="103">
        <v>44699</v>
      </c>
      <c r="B223" t="s">
        <v>3519</v>
      </c>
      <c r="D223" s="92">
        <v>20000</v>
      </c>
      <c r="E223" s="92">
        <f t="shared" si="12"/>
        <v>285000</v>
      </c>
      <c r="K223" s="92" t="str">
        <f t="shared" si="13"/>
        <v/>
      </c>
    </row>
    <row r="224" spans="1:11" x14ac:dyDescent="0.15">
      <c r="A224" s="103">
        <v>44700</v>
      </c>
      <c r="B224" t="s">
        <v>3520</v>
      </c>
      <c r="D224" s="92">
        <v>20000</v>
      </c>
      <c r="E224" s="92">
        <f t="shared" si="12"/>
        <v>305000</v>
      </c>
      <c r="K224" s="92" t="str">
        <f t="shared" si="13"/>
        <v/>
      </c>
    </row>
    <row r="225" spans="1:11" x14ac:dyDescent="0.15">
      <c r="A225" s="103">
        <v>44701</v>
      </c>
      <c r="B225" t="s">
        <v>1510</v>
      </c>
      <c r="D225" s="92">
        <v>40000</v>
      </c>
      <c r="E225" s="92">
        <f t="shared" si="12"/>
        <v>345000</v>
      </c>
      <c r="K225" s="92" t="str">
        <f t="shared" si="13"/>
        <v/>
      </c>
    </row>
    <row r="226" spans="1:11" x14ac:dyDescent="0.15">
      <c r="A226" s="103">
        <v>44740</v>
      </c>
      <c r="B226" t="s">
        <v>3521</v>
      </c>
      <c r="D226" s="92">
        <v>20000</v>
      </c>
      <c r="E226" s="92">
        <f t="shared" si="12"/>
        <v>365000</v>
      </c>
      <c r="K226" s="92" t="str">
        <f t="shared" si="13"/>
        <v/>
      </c>
    </row>
    <row r="227" spans="1:11" x14ac:dyDescent="0.15">
      <c r="A227" s="103">
        <v>44860</v>
      </c>
      <c r="B227" t="s">
        <v>3522</v>
      </c>
      <c r="D227" s="92">
        <v>35000</v>
      </c>
      <c r="E227" s="92">
        <f t="shared" si="12"/>
        <v>400000</v>
      </c>
      <c r="K227" s="92" t="str">
        <f t="shared" si="13"/>
        <v/>
      </c>
    </row>
    <row r="228" spans="1:11" x14ac:dyDescent="0.15">
      <c r="A228" s="103">
        <v>44867</v>
      </c>
      <c r="B228" t="s">
        <v>3523</v>
      </c>
      <c r="D228" s="92">
        <v>20000</v>
      </c>
      <c r="E228" s="92">
        <f t="shared" si="12"/>
        <v>420000</v>
      </c>
      <c r="K228" s="92" t="str">
        <f t="shared" si="13"/>
        <v/>
      </c>
    </row>
    <row r="229" spans="1:11" x14ac:dyDescent="0.15">
      <c r="A229" s="103">
        <v>44873</v>
      </c>
      <c r="B229" t="s">
        <v>1489</v>
      </c>
      <c r="D229" s="92">
        <v>5000</v>
      </c>
      <c r="E229" s="92">
        <f t="shared" si="12"/>
        <v>425000</v>
      </c>
      <c r="K229" s="92" t="str">
        <f t="shared" si="13"/>
        <v/>
      </c>
    </row>
    <row r="230" spans="1:11" x14ac:dyDescent="0.15">
      <c r="A230" s="103">
        <v>44879</v>
      </c>
      <c r="B230" t="s">
        <v>3524</v>
      </c>
      <c r="D230" s="92">
        <v>30000</v>
      </c>
      <c r="E230" s="92">
        <f t="shared" si="12"/>
        <v>455000</v>
      </c>
      <c r="K230" s="92" t="str">
        <f t="shared" si="13"/>
        <v/>
      </c>
    </row>
    <row r="231" spans="1:11" x14ac:dyDescent="0.15">
      <c r="A231" s="103">
        <v>44886</v>
      </c>
      <c r="B231" t="s">
        <v>3525</v>
      </c>
      <c r="D231" s="92">
        <v>20000</v>
      </c>
      <c r="E231" s="92">
        <f t="shared" si="12"/>
        <v>475000</v>
      </c>
      <c r="K231" s="92" t="str">
        <f t="shared" si="13"/>
        <v/>
      </c>
    </row>
    <row r="232" spans="1:11" x14ac:dyDescent="0.15">
      <c r="A232" s="103">
        <v>44971</v>
      </c>
      <c r="B232" t="s">
        <v>3220</v>
      </c>
      <c r="D232" s="92">
        <v>140000</v>
      </c>
      <c r="E232" s="92">
        <f t="shared" si="12"/>
        <v>615000</v>
      </c>
      <c r="K232" s="92" t="str">
        <f t="shared" si="13"/>
        <v/>
      </c>
    </row>
    <row r="233" spans="1:11" x14ac:dyDescent="0.15">
      <c r="A233" s="103">
        <v>44986</v>
      </c>
      <c r="B233" t="s">
        <v>2299</v>
      </c>
      <c r="D233" s="92">
        <v>40000</v>
      </c>
      <c r="E233" s="92">
        <f t="shared" si="12"/>
        <v>655000</v>
      </c>
      <c r="K233" s="92" t="str">
        <f t="shared" si="13"/>
        <v/>
      </c>
    </row>
    <row r="234" spans="1:11" x14ac:dyDescent="0.15">
      <c r="E234" s="92" t="str">
        <f t="shared" si="12"/>
        <v/>
      </c>
      <c r="K234" s="92" t="str">
        <f t="shared" si="13"/>
        <v/>
      </c>
    </row>
    <row r="235" spans="1:11" x14ac:dyDescent="0.15">
      <c r="E235" s="92" t="str">
        <f t="shared" si="12"/>
        <v/>
      </c>
      <c r="K235" s="92" t="str">
        <f t="shared" si="13"/>
        <v/>
      </c>
    </row>
    <row r="236" spans="1:11" x14ac:dyDescent="0.15">
      <c r="A236" s="103" t="s">
        <v>3587</v>
      </c>
      <c r="E236" s="92" t="str">
        <f t="shared" si="12"/>
        <v/>
      </c>
      <c r="K236" s="92" t="str">
        <f t="shared" si="13"/>
        <v/>
      </c>
    </row>
    <row r="237" spans="1:11" x14ac:dyDescent="0.15">
      <c r="E237" s="92" t="str">
        <f t="shared" si="12"/>
        <v/>
      </c>
      <c r="K237" s="92" t="str">
        <f t="shared" si="13"/>
        <v/>
      </c>
    </row>
    <row r="238" spans="1:11" x14ac:dyDescent="0.15">
      <c r="E238" s="92" t="str">
        <f t="shared" ref="E238:E301" si="14">IF(D238="","",D238+E237)</f>
        <v/>
      </c>
      <c r="K238" s="92" t="str">
        <f t="shared" ref="K238:K301" si="15">IF(J238="","",J238+K237)</f>
        <v/>
      </c>
    </row>
    <row r="239" spans="1:11" x14ac:dyDescent="0.15">
      <c r="E239" s="92" t="str">
        <f t="shared" si="14"/>
        <v/>
      </c>
      <c r="K239" s="92" t="str">
        <f t="shared" si="15"/>
        <v/>
      </c>
    </row>
    <row r="240" spans="1: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44" activePane="bottomLeft" state="frozen"/>
      <selection pane="bottomLeft" activeCell="B4" sqref="B4"/>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371</v>
      </c>
      <c r="C2" s="765" t="s">
        <v>2465</v>
      </c>
      <c r="D2" s="2"/>
      <c r="E2"/>
      <c r="G2" s="654">
        <v>141</v>
      </c>
      <c r="H2" s="653" t="s">
        <v>2454</v>
      </c>
      <c r="J2"/>
      <c r="K2"/>
    </row>
    <row r="3" spans="1:14" ht="13.5" x14ac:dyDescent="0.15">
      <c r="A3" s="736" t="s">
        <v>2461</v>
      </c>
      <c r="B3" s="737">
        <v>371</v>
      </c>
      <c r="C3" s="725"/>
      <c r="D3" s="2"/>
      <c r="E3"/>
      <c r="G3" s="654">
        <v>241</v>
      </c>
      <c r="H3" s="653" t="s">
        <v>2455</v>
      </c>
      <c r="J3"/>
      <c r="K3"/>
    </row>
    <row r="4" spans="1:14" ht="13.5" x14ac:dyDescent="0.15">
      <c r="M4">
        <v>245</v>
      </c>
      <c r="N4">
        <v>244</v>
      </c>
    </row>
    <row r="5" spans="1:14" ht="13.5" x14ac:dyDescent="0.15">
      <c r="A5" s="1383" t="s">
        <v>760</v>
      </c>
      <c r="B5" s="1384"/>
      <c r="C5" s="1384"/>
      <c r="D5" s="1384"/>
      <c r="E5" s="1385"/>
      <c r="G5" s="1386" t="s">
        <v>761</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3313</v>
      </c>
      <c r="C287" t="s">
        <v>3314</v>
      </c>
      <c r="D287" s="92">
        <v>10000</v>
      </c>
      <c r="E287" s="92">
        <f>IF(D287="","",D287)</f>
        <v>10000</v>
      </c>
      <c r="G287" s="103">
        <v>43697</v>
      </c>
      <c r="H287" t="s">
        <v>3325</v>
      </c>
      <c r="J287" s="92">
        <v>710000</v>
      </c>
      <c r="K287" s="92">
        <f>IF(J287="","",J287)</f>
        <v>710000</v>
      </c>
    </row>
    <row r="288" spans="1:11" ht="13.5" x14ac:dyDescent="0.15">
      <c r="A288" s="103">
        <v>43475</v>
      </c>
      <c r="B288" t="s">
        <v>3313</v>
      </c>
      <c r="C288" t="s">
        <v>3315</v>
      </c>
      <c r="D288" s="92">
        <v>50000</v>
      </c>
      <c r="E288" s="92">
        <f t="shared" si="9"/>
        <v>60000</v>
      </c>
      <c r="K288" s="92" t="str">
        <f t="shared" si="10"/>
        <v/>
      </c>
    </row>
    <row r="289" spans="1:11" ht="13.5" x14ac:dyDescent="0.15">
      <c r="A289" s="103">
        <v>43475</v>
      </c>
      <c r="B289" t="s">
        <v>3316</v>
      </c>
      <c r="C289" t="s">
        <v>3317</v>
      </c>
      <c r="D289" s="92">
        <v>50000</v>
      </c>
      <c r="E289" s="92">
        <f t="shared" si="9"/>
        <v>110000</v>
      </c>
      <c r="K289" s="92" t="str">
        <f t="shared" si="10"/>
        <v/>
      </c>
    </row>
    <row r="290" spans="1:11" ht="13.5" x14ac:dyDescent="0.15">
      <c r="A290" s="103">
        <v>43488</v>
      </c>
      <c r="B290" t="s">
        <v>3313</v>
      </c>
      <c r="C290" t="s">
        <v>3318</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3319</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3109</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3320</v>
      </c>
      <c r="C317" t="s">
        <v>3321</v>
      </c>
      <c r="D317" s="92">
        <v>30000</v>
      </c>
      <c r="E317" s="92">
        <f t="shared" si="9"/>
        <v>870000</v>
      </c>
      <c r="K317" s="92" t="str">
        <f t="shared" si="10"/>
        <v/>
      </c>
    </row>
    <row r="318" spans="1:11" ht="13.5" x14ac:dyDescent="0.15">
      <c r="A318" s="103">
        <v>43819</v>
      </c>
      <c r="B318" t="s">
        <v>3322</v>
      </c>
      <c r="C318" t="s">
        <v>3323</v>
      </c>
      <c r="D318" s="92">
        <v>30000</v>
      </c>
      <c r="E318" s="92">
        <f t="shared" si="9"/>
        <v>900000</v>
      </c>
      <c r="K318" s="92" t="str">
        <f t="shared" si="10"/>
        <v/>
      </c>
    </row>
    <row r="319" spans="1:11" ht="13.5" x14ac:dyDescent="0.15">
      <c r="A319" s="103">
        <v>43819</v>
      </c>
      <c r="B319" t="s">
        <v>3322</v>
      </c>
      <c r="C319" t="s">
        <v>3324</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3081</v>
      </c>
      <c r="C322" t="s">
        <v>3082</v>
      </c>
      <c r="D322" s="92">
        <v>50000</v>
      </c>
      <c r="E322" s="92">
        <f>IF(D322="","",D322)</f>
        <v>50000</v>
      </c>
      <c r="G322" s="122">
        <v>43879</v>
      </c>
      <c r="H322" s="2" t="s">
        <v>3050</v>
      </c>
      <c r="I322" t="s">
        <v>3051</v>
      </c>
      <c r="J322" s="92">
        <v>600000</v>
      </c>
      <c r="K322" s="92">
        <f>IF(J322="","",J322)</f>
        <v>600000</v>
      </c>
    </row>
    <row r="323" spans="1:11" ht="13.5" x14ac:dyDescent="0.15">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5" x14ac:dyDescent="0.15">
      <c r="A324" s="103">
        <v>43873</v>
      </c>
      <c r="B324" s="2" t="s">
        <v>3085</v>
      </c>
      <c r="C324" s="2" t="s">
        <v>3086</v>
      </c>
      <c r="D324" s="92">
        <v>10000</v>
      </c>
      <c r="E324" s="92">
        <f t="shared" si="11"/>
        <v>90000</v>
      </c>
      <c r="G324" s="122"/>
      <c r="H324" s="2"/>
      <c r="K324" s="92" t="str">
        <f t="shared" si="12"/>
        <v/>
      </c>
    </row>
    <row r="325" spans="1:11" ht="13.5" x14ac:dyDescent="0.15">
      <c r="A325" s="103">
        <v>43879</v>
      </c>
      <c r="B325" t="s">
        <v>3083</v>
      </c>
      <c r="C325" t="s">
        <v>3087</v>
      </c>
      <c r="D325" s="92">
        <v>50000</v>
      </c>
      <c r="E325" s="92">
        <f t="shared" si="11"/>
        <v>140000</v>
      </c>
      <c r="K325" s="92" t="str">
        <f t="shared" si="12"/>
        <v/>
      </c>
    </row>
    <row r="326" spans="1:11" ht="13.5" x14ac:dyDescent="0.15">
      <c r="A326" s="103">
        <v>44064</v>
      </c>
      <c r="B326" t="s">
        <v>3091</v>
      </c>
      <c r="C326" t="s">
        <v>3101</v>
      </c>
      <c r="D326" s="92">
        <v>30000</v>
      </c>
      <c r="E326" s="92">
        <f t="shared" si="11"/>
        <v>170000</v>
      </c>
      <c r="K326" s="92" t="str">
        <f t="shared" si="12"/>
        <v/>
      </c>
    </row>
    <row r="327" spans="1:11" ht="13.5" x14ac:dyDescent="0.15">
      <c r="A327" s="103">
        <v>44064</v>
      </c>
      <c r="B327" t="s">
        <v>3091</v>
      </c>
      <c r="C327" t="s">
        <v>3102</v>
      </c>
      <c r="D327" s="92">
        <v>10000</v>
      </c>
      <c r="E327" s="92">
        <f t="shared" si="11"/>
        <v>180000</v>
      </c>
      <c r="K327" s="92" t="str">
        <f t="shared" si="12"/>
        <v/>
      </c>
    </row>
    <row r="328" spans="1:11" ht="13.5" x14ac:dyDescent="0.15">
      <c r="A328" s="103">
        <v>44141</v>
      </c>
      <c r="B328" t="s">
        <v>3092</v>
      </c>
      <c r="C328" t="s">
        <v>3104</v>
      </c>
      <c r="D328" s="92">
        <v>10000</v>
      </c>
      <c r="E328" s="92">
        <f t="shared" si="11"/>
        <v>190000</v>
      </c>
      <c r="K328" s="92" t="str">
        <f t="shared" si="12"/>
        <v/>
      </c>
    </row>
    <row r="329" spans="1:11" ht="13.5" x14ac:dyDescent="0.15">
      <c r="A329" s="103">
        <v>44201</v>
      </c>
      <c r="B329" t="s">
        <v>1521</v>
      </c>
      <c r="C329" t="s">
        <v>3108</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3341</v>
      </c>
      <c r="D333" s="92">
        <v>30000</v>
      </c>
      <c r="E333" s="92">
        <f>IF(D333="","",D333)</f>
        <v>30000</v>
      </c>
      <c r="G333" s="103">
        <v>44354</v>
      </c>
      <c r="H333" t="s">
        <v>729</v>
      </c>
      <c r="J333" s="92">
        <v>50000</v>
      </c>
      <c r="K333" s="92">
        <f>IF(J333="","",J333)</f>
        <v>50000</v>
      </c>
    </row>
    <row r="334" spans="1:11" ht="13.5" x14ac:dyDescent="0.15">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5" x14ac:dyDescent="0.15">
      <c r="A335" s="103">
        <v>44505</v>
      </c>
      <c r="B335" t="s">
        <v>409</v>
      </c>
      <c r="C335" t="s">
        <v>3233</v>
      </c>
      <c r="D335" s="92">
        <v>50000</v>
      </c>
      <c r="E335" s="92">
        <f t="shared" si="13"/>
        <v>90000</v>
      </c>
      <c r="K335" s="92" t="str">
        <f t="shared" si="14"/>
        <v/>
      </c>
    </row>
    <row r="336" spans="1:11" ht="13.5" x14ac:dyDescent="0.15">
      <c r="A336" s="103">
        <v>44505</v>
      </c>
      <c r="B336" t="s">
        <v>409</v>
      </c>
      <c r="C336" t="s">
        <v>3231</v>
      </c>
      <c r="D336" s="92">
        <v>50000</v>
      </c>
      <c r="E336" s="92">
        <f t="shared" si="13"/>
        <v>140000</v>
      </c>
      <c r="K336" s="92" t="str">
        <f t="shared" si="14"/>
        <v/>
      </c>
    </row>
    <row r="337" spans="1:11" ht="13.5" x14ac:dyDescent="0.15">
      <c r="A337" s="103">
        <v>44510</v>
      </c>
      <c r="B337" t="s">
        <v>446</v>
      </c>
      <c r="C337" t="s">
        <v>3232</v>
      </c>
      <c r="D337" s="92">
        <v>30000</v>
      </c>
      <c r="E337" s="92">
        <f t="shared" si="13"/>
        <v>170000</v>
      </c>
      <c r="K337" s="92" t="str">
        <f t="shared" si="14"/>
        <v/>
      </c>
    </row>
    <row r="338" spans="1:11" ht="13.5" x14ac:dyDescent="0.15">
      <c r="A338" s="103">
        <v>44540</v>
      </c>
      <c r="B338" t="s">
        <v>409</v>
      </c>
      <c r="C338" t="s">
        <v>3345</v>
      </c>
      <c r="D338" s="92">
        <v>50000</v>
      </c>
      <c r="E338" s="92">
        <f t="shared" si="13"/>
        <v>220000</v>
      </c>
      <c r="K338" s="92" t="str">
        <f t="shared" si="14"/>
        <v/>
      </c>
    </row>
    <row r="339" spans="1:11" ht="13.5" x14ac:dyDescent="0.15">
      <c r="A339" s="103">
        <v>44573</v>
      </c>
      <c r="B339" t="s">
        <v>142</v>
      </c>
      <c r="C339" t="s">
        <v>3311</v>
      </c>
      <c r="D339" s="92">
        <v>10000</v>
      </c>
      <c r="E339" s="92">
        <f t="shared" si="13"/>
        <v>230000</v>
      </c>
      <c r="K339" s="92" t="str">
        <f t="shared" si="14"/>
        <v/>
      </c>
    </row>
    <row r="340" spans="1:11" ht="13.5" x14ac:dyDescent="0.15">
      <c r="A340" s="103">
        <v>44617</v>
      </c>
      <c r="B340" t="s">
        <v>142</v>
      </c>
      <c r="C340" t="s">
        <v>3328</v>
      </c>
      <c r="D340" s="92">
        <v>30000</v>
      </c>
      <c r="E340" s="92">
        <f t="shared" si="13"/>
        <v>260000</v>
      </c>
      <c r="K340" s="92" t="str">
        <f t="shared" si="14"/>
        <v/>
      </c>
    </row>
    <row r="341" spans="1:11" ht="13.5" x14ac:dyDescent="0.15">
      <c r="A341" s="122">
        <v>44621</v>
      </c>
      <c r="B341" s="2" t="s">
        <v>142</v>
      </c>
      <c r="C341" s="2" t="s">
        <v>3329</v>
      </c>
      <c r="D341" s="92">
        <v>10000</v>
      </c>
      <c r="E341" s="92">
        <f t="shared" si="13"/>
        <v>270000</v>
      </c>
      <c r="K341" s="92" t="str">
        <f t="shared" si="14"/>
        <v/>
      </c>
    </row>
    <row r="342" spans="1:11" ht="13.5" x14ac:dyDescent="0.15">
      <c r="A342" s="103">
        <v>44637</v>
      </c>
      <c r="B342" t="s">
        <v>142</v>
      </c>
      <c r="C342" t="s">
        <v>3334</v>
      </c>
      <c r="D342" s="115">
        <v>10000</v>
      </c>
      <c r="E342" s="92">
        <f t="shared" si="13"/>
        <v>280000</v>
      </c>
      <c r="F342" s="2"/>
      <c r="G342" s="122"/>
      <c r="H342" s="2"/>
      <c r="I342" s="2"/>
      <c r="J342" s="115"/>
      <c r="K342" s="92" t="str">
        <f t="shared" si="14"/>
        <v/>
      </c>
    </row>
    <row r="343" spans="1:11" ht="14.25" thickBot="1" x14ac:dyDescent="0.2">
      <c r="A343" s="120"/>
      <c r="B343" s="119"/>
      <c r="C343" s="119"/>
      <c r="D343" s="116"/>
      <c r="E343" s="116" t="str">
        <f t="shared" si="13"/>
        <v/>
      </c>
      <c r="F343" s="119"/>
      <c r="G343" s="120"/>
      <c r="H343" s="119"/>
      <c r="I343" s="119"/>
      <c r="J343" s="116"/>
      <c r="K343" s="92" t="str">
        <f t="shared" si="14"/>
        <v/>
      </c>
    </row>
    <row r="344" spans="1:11" ht="14.25" thickTop="1" x14ac:dyDescent="0.15">
      <c r="A344" s="103" t="s">
        <v>3362</v>
      </c>
      <c r="E344" s="92" t="str">
        <f t="shared" si="13"/>
        <v/>
      </c>
      <c r="K344" s="92" t="str">
        <f t="shared" si="14"/>
        <v/>
      </c>
    </row>
    <row r="345" spans="1:11" ht="13.5" x14ac:dyDescent="0.15">
      <c r="A345" s="103">
        <v>44718</v>
      </c>
      <c r="B345" t="s">
        <v>1563</v>
      </c>
      <c r="C345" t="s">
        <v>3492</v>
      </c>
      <c r="D345" s="92">
        <v>50000</v>
      </c>
      <c r="E345" s="92">
        <f>IF(D345="","",D345)</f>
        <v>50000</v>
      </c>
      <c r="G345" s="103">
        <v>44925</v>
      </c>
      <c r="H345" t="s">
        <v>1510</v>
      </c>
      <c r="I345" t="s">
        <v>3508</v>
      </c>
      <c r="J345" s="92">
        <v>10000</v>
      </c>
      <c r="K345" s="92">
        <f>IF(J345="","",J345)</f>
        <v>10000</v>
      </c>
    </row>
    <row r="346" spans="1:11" ht="13.5" x14ac:dyDescent="0.15">
      <c r="A346" s="103">
        <v>44732</v>
      </c>
      <c r="B346" t="s">
        <v>2822</v>
      </c>
      <c r="C346" t="s">
        <v>3526</v>
      </c>
      <c r="D346" s="92">
        <v>30000</v>
      </c>
      <c r="E346" s="92">
        <f t="shared" si="13"/>
        <v>80000</v>
      </c>
      <c r="K346" s="92" t="str">
        <f t="shared" si="14"/>
        <v/>
      </c>
    </row>
    <row r="347" spans="1:11" ht="13.5" x14ac:dyDescent="0.15">
      <c r="A347" s="103">
        <v>44746</v>
      </c>
      <c r="B347" t="s">
        <v>2615</v>
      </c>
      <c r="C347" t="s">
        <v>3493</v>
      </c>
      <c r="D347" s="92">
        <v>50000</v>
      </c>
      <c r="E347" s="92">
        <f t="shared" si="13"/>
        <v>130000</v>
      </c>
      <c r="K347" s="92" t="str">
        <f t="shared" si="14"/>
        <v/>
      </c>
    </row>
    <row r="348" spans="1:11" ht="13.5" x14ac:dyDescent="0.15">
      <c r="A348" s="103">
        <v>44746</v>
      </c>
      <c r="B348" t="s">
        <v>2615</v>
      </c>
      <c r="C348" t="s">
        <v>3527</v>
      </c>
      <c r="D348" s="92">
        <v>50000</v>
      </c>
      <c r="E348" s="92">
        <f t="shared" si="13"/>
        <v>180000</v>
      </c>
      <c r="K348" s="92" t="str">
        <f t="shared" si="14"/>
        <v/>
      </c>
    </row>
    <row r="349" spans="1:11" ht="13.5" x14ac:dyDescent="0.15">
      <c r="A349" s="103">
        <v>44758</v>
      </c>
      <c r="B349" t="s">
        <v>2615</v>
      </c>
      <c r="C349" t="s">
        <v>3528</v>
      </c>
      <c r="D349" s="92">
        <v>10000</v>
      </c>
      <c r="E349" s="92">
        <f t="shared" si="13"/>
        <v>190000</v>
      </c>
      <c r="K349" s="92" t="str">
        <f t="shared" si="14"/>
        <v/>
      </c>
    </row>
    <row r="350" spans="1:11" ht="13.5" x14ac:dyDescent="0.15">
      <c r="A350" s="103">
        <v>44806</v>
      </c>
      <c r="B350" t="s">
        <v>1521</v>
      </c>
      <c r="C350" t="s">
        <v>3496</v>
      </c>
      <c r="D350" s="92">
        <v>50000</v>
      </c>
      <c r="E350" s="92">
        <f t="shared" si="13"/>
        <v>240000</v>
      </c>
    </row>
    <row r="351" spans="1:11" ht="13.5" x14ac:dyDescent="0.15">
      <c r="A351" s="103">
        <v>44824</v>
      </c>
      <c r="B351" t="s">
        <v>1521</v>
      </c>
      <c r="C351" t="s">
        <v>3529</v>
      </c>
      <c r="D351" s="92">
        <v>50000</v>
      </c>
      <c r="E351" s="92">
        <f t="shared" si="13"/>
        <v>290000</v>
      </c>
    </row>
    <row r="352" spans="1:11" ht="13.5" x14ac:dyDescent="0.15">
      <c r="A352" s="103">
        <v>44851</v>
      </c>
      <c r="B352" t="s">
        <v>1521</v>
      </c>
      <c r="C352" t="s">
        <v>3498</v>
      </c>
      <c r="D352" s="92">
        <v>30000</v>
      </c>
      <c r="E352" s="92">
        <f t="shared" si="13"/>
        <v>320000</v>
      </c>
    </row>
    <row r="353" spans="1:11" ht="13.5" x14ac:dyDescent="0.15">
      <c r="A353" s="103">
        <v>44861</v>
      </c>
      <c r="B353" t="s">
        <v>1521</v>
      </c>
      <c r="C353" t="s">
        <v>3530</v>
      </c>
      <c r="D353" s="92">
        <v>10000</v>
      </c>
      <c r="E353" s="92">
        <f t="shared" si="13"/>
        <v>330000</v>
      </c>
      <c r="K353" s="92" t="str">
        <f>IF(J353="","",J353+K342)</f>
        <v/>
      </c>
    </row>
    <row r="354" spans="1:11" ht="13.5" x14ac:dyDescent="0.15">
      <c r="A354" s="103">
        <v>44866</v>
      </c>
      <c r="B354" t="s">
        <v>2987</v>
      </c>
      <c r="C354" t="s">
        <v>3531</v>
      </c>
      <c r="D354" s="92">
        <v>50000</v>
      </c>
      <c r="E354" s="92">
        <f t="shared" si="13"/>
        <v>380000</v>
      </c>
      <c r="K354" s="92" t="str">
        <f t="shared" ref="K354:K373" si="15">IF(J354="","",J354+K353)</f>
        <v/>
      </c>
    </row>
    <row r="355" spans="1:11" ht="13.5" x14ac:dyDescent="0.15">
      <c r="A355" s="103">
        <v>44893</v>
      </c>
      <c r="B355" t="s">
        <v>1563</v>
      </c>
      <c r="C355" t="s">
        <v>3501</v>
      </c>
      <c r="D355" s="92">
        <v>10000</v>
      </c>
      <c r="E355" s="92">
        <f t="shared" si="13"/>
        <v>390000</v>
      </c>
      <c r="K355" s="92" t="str">
        <f t="shared" si="15"/>
        <v/>
      </c>
    </row>
    <row r="356" spans="1:11" ht="13.5" x14ac:dyDescent="0.15">
      <c r="A356" s="103">
        <v>44899</v>
      </c>
      <c r="B356" t="s">
        <v>1521</v>
      </c>
      <c r="C356" t="s">
        <v>3532</v>
      </c>
      <c r="D356" s="92">
        <v>10000</v>
      </c>
      <c r="E356" s="92">
        <f t="shared" si="13"/>
        <v>400000</v>
      </c>
      <c r="K356" s="92" t="str">
        <f t="shared" si="15"/>
        <v/>
      </c>
    </row>
    <row r="357" spans="1:11" ht="13.5" x14ac:dyDescent="0.15">
      <c r="A357" s="103">
        <v>44907</v>
      </c>
      <c r="B357" t="s">
        <v>1521</v>
      </c>
      <c r="C357" t="s">
        <v>3533</v>
      </c>
      <c r="D357" s="92">
        <v>10000</v>
      </c>
      <c r="E357" s="92">
        <f t="shared" si="13"/>
        <v>410000</v>
      </c>
      <c r="K357" s="92" t="str">
        <f t="shared" si="15"/>
        <v/>
      </c>
    </row>
    <row r="358" spans="1:11" ht="13.5" x14ac:dyDescent="0.15">
      <c r="A358" s="103">
        <v>44925</v>
      </c>
      <c r="B358" t="s">
        <v>1510</v>
      </c>
      <c r="C358" t="s">
        <v>3534</v>
      </c>
      <c r="D358" s="92">
        <v>20000</v>
      </c>
      <c r="E358" s="92">
        <f t="shared" si="13"/>
        <v>430000</v>
      </c>
      <c r="K358" s="92" t="str">
        <f t="shared" si="15"/>
        <v/>
      </c>
    </row>
    <row r="359" spans="1:11" ht="13.5" x14ac:dyDescent="0.15">
      <c r="A359" s="103">
        <v>44925</v>
      </c>
      <c r="B359" t="s">
        <v>1510</v>
      </c>
      <c r="C359" t="s">
        <v>3504</v>
      </c>
      <c r="D359" s="92">
        <v>10000</v>
      </c>
      <c r="E359" s="92">
        <f t="shared" si="13"/>
        <v>440000</v>
      </c>
      <c r="K359" s="92" t="str">
        <f t="shared" si="15"/>
        <v/>
      </c>
    </row>
    <row r="360" spans="1:11" ht="13.5" x14ac:dyDescent="0.15">
      <c r="A360" s="103">
        <v>44925</v>
      </c>
      <c r="B360" t="s">
        <v>1510</v>
      </c>
      <c r="C360" t="s">
        <v>3505</v>
      </c>
      <c r="D360" s="92">
        <v>10000</v>
      </c>
      <c r="E360" s="92">
        <f t="shared" si="13"/>
        <v>450000</v>
      </c>
      <c r="K360" s="92" t="str">
        <f t="shared" si="15"/>
        <v/>
      </c>
    </row>
    <row r="361" spans="1:11" ht="13.5" x14ac:dyDescent="0.15">
      <c r="A361" s="103">
        <v>44925</v>
      </c>
      <c r="B361" t="s">
        <v>1510</v>
      </c>
      <c r="C361" t="s">
        <v>3535</v>
      </c>
      <c r="D361" s="92">
        <v>30000</v>
      </c>
      <c r="E361" s="92">
        <f t="shared" si="13"/>
        <v>480000</v>
      </c>
      <c r="K361" s="92" t="str">
        <f t="shared" si="15"/>
        <v/>
      </c>
    </row>
    <row r="362" spans="1:11" ht="13.5" x14ac:dyDescent="0.15">
      <c r="A362" s="103">
        <v>44925</v>
      </c>
      <c r="B362" t="s">
        <v>1510</v>
      </c>
      <c r="C362" t="s">
        <v>3507</v>
      </c>
      <c r="D362" s="92">
        <v>30000</v>
      </c>
      <c r="E362" s="92">
        <f t="shared" ref="E362:E363" si="16">IF(D362="","",D362+361:361)</f>
        <v>510000</v>
      </c>
      <c r="K362" s="92" t="str">
        <f t="shared" si="15"/>
        <v/>
      </c>
    </row>
    <row r="363" spans="1:11" ht="13.5" x14ac:dyDescent="0.15">
      <c r="A363" s="103">
        <v>44925</v>
      </c>
      <c r="B363" t="s">
        <v>1510</v>
      </c>
      <c r="C363" t="s">
        <v>3514</v>
      </c>
      <c r="D363" s="92">
        <v>10000</v>
      </c>
      <c r="E363" s="92">
        <f t="shared" si="16"/>
        <v>520000</v>
      </c>
      <c r="K363" s="92" t="str">
        <f t="shared" si="15"/>
        <v/>
      </c>
    </row>
    <row r="364" spans="1:11" ht="13.5" x14ac:dyDescent="0.15">
      <c r="A364" s="103">
        <v>44958</v>
      </c>
      <c r="B364" t="s">
        <v>1537</v>
      </c>
      <c r="C364" t="s">
        <v>3536</v>
      </c>
      <c r="D364" s="92">
        <v>30000</v>
      </c>
      <c r="E364" s="92">
        <f t="shared" ref="E364:E389" si="17">IF(D364="","",D364+E363)</f>
        <v>550000</v>
      </c>
      <c r="K364" s="92" t="str">
        <f t="shared" si="15"/>
        <v/>
      </c>
    </row>
    <row r="365" spans="1:11" ht="13.5" x14ac:dyDescent="0.15">
      <c r="A365" s="103">
        <v>44963</v>
      </c>
      <c r="B365" t="s">
        <v>1521</v>
      </c>
      <c r="C365" t="s">
        <v>3510</v>
      </c>
      <c r="D365" s="92">
        <v>30000</v>
      </c>
      <c r="E365" s="92">
        <f t="shared" si="17"/>
        <v>580000</v>
      </c>
      <c r="K365" s="92" t="str">
        <f t="shared" si="15"/>
        <v/>
      </c>
    </row>
    <row r="366" spans="1:11" ht="13.5" x14ac:dyDescent="0.15">
      <c r="A366" s="103">
        <v>44970</v>
      </c>
      <c r="B366" t="s">
        <v>3511</v>
      </c>
      <c r="C366" t="s">
        <v>3512</v>
      </c>
      <c r="D366" s="92">
        <v>10000</v>
      </c>
      <c r="E366" s="92">
        <f t="shared" si="17"/>
        <v>590000</v>
      </c>
      <c r="K366" s="92" t="str">
        <f t="shared" si="15"/>
        <v/>
      </c>
    </row>
    <row r="367" spans="1:11" ht="13.5" x14ac:dyDescent="0.15">
      <c r="A367" s="103">
        <v>44986</v>
      </c>
      <c r="B367" t="s">
        <v>1521</v>
      </c>
      <c r="C367" t="s">
        <v>3513</v>
      </c>
      <c r="D367" s="92">
        <v>50000</v>
      </c>
      <c r="E367" s="92">
        <f t="shared" si="17"/>
        <v>640000</v>
      </c>
      <c r="K367" s="92" t="str">
        <f t="shared" si="15"/>
        <v/>
      </c>
    </row>
    <row r="368" spans="1:11" ht="13.5" x14ac:dyDescent="0.15">
      <c r="A368" s="103">
        <v>44993</v>
      </c>
      <c r="B368" t="s">
        <v>2615</v>
      </c>
      <c r="C368" t="s">
        <v>3537</v>
      </c>
      <c r="D368" s="92">
        <v>10000</v>
      </c>
      <c r="E368" s="92">
        <f t="shared" si="17"/>
        <v>650000</v>
      </c>
      <c r="K368" s="92" t="str">
        <f t="shared" si="15"/>
        <v/>
      </c>
    </row>
    <row r="369" spans="1:11" ht="14.25" thickBot="1" x14ac:dyDescent="0.2">
      <c r="A369" s="120"/>
      <c r="B369" s="119"/>
      <c r="C369" s="119"/>
      <c r="D369" s="116"/>
      <c r="E369" s="116" t="str">
        <f t="shared" si="17"/>
        <v/>
      </c>
      <c r="F369" s="119"/>
      <c r="G369" s="120"/>
      <c r="H369" s="119"/>
      <c r="I369" s="119"/>
      <c r="J369" s="116"/>
      <c r="K369" s="116" t="str">
        <f t="shared" si="15"/>
        <v/>
      </c>
    </row>
    <row r="370" spans="1:11" ht="14.25" thickTop="1" x14ac:dyDescent="0.15">
      <c r="A370" s="103" t="s">
        <v>3587</v>
      </c>
      <c r="E370" s="92" t="str">
        <f t="shared" si="17"/>
        <v/>
      </c>
      <c r="K370" s="92" t="str">
        <f t="shared" si="15"/>
        <v/>
      </c>
    </row>
    <row r="371" spans="1:11" ht="13.5" x14ac:dyDescent="0.15">
      <c r="E371" s="92" t="str">
        <f t="shared" si="17"/>
        <v/>
      </c>
      <c r="K371" s="92" t="str">
        <f t="shared" si="15"/>
        <v/>
      </c>
    </row>
    <row r="372" spans="1:11" ht="13.5" x14ac:dyDescent="0.15">
      <c r="E372" s="92" t="str">
        <f t="shared" si="17"/>
        <v/>
      </c>
      <c r="K372" s="92" t="str">
        <f t="shared" si="15"/>
        <v/>
      </c>
    </row>
    <row r="373" spans="1:11" ht="13.5" x14ac:dyDescent="0.15">
      <c r="E373" s="92" t="str">
        <f t="shared" si="17"/>
        <v/>
      </c>
      <c r="K373" s="92" t="str">
        <f t="shared" si="15"/>
        <v/>
      </c>
    </row>
    <row r="374" spans="1:11" ht="13.5" x14ac:dyDescent="0.15">
      <c r="E374" s="92" t="str">
        <f t="shared" si="17"/>
        <v/>
      </c>
      <c r="K374" s="92" t="str">
        <f t="shared" ref="K374:K393" si="18">IF(J374="","",J374+K373)</f>
        <v/>
      </c>
    </row>
    <row r="375" spans="1:11" ht="13.5" x14ac:dyDescent="0.15">
      <c r="E375" s="92" t="str">
        <f t="shared" si="17"/>
        <v/>
      </c>
      <c r="K375" s="92" t="str">
        <f t="shared" si="18"/>
        <v/>
      </c>
    </row>
    <row r="376" spans="1:11" ht="13.5" x14ac:dyDescent="0.15">
      <c r="E376" s="92" t="str">
        <f t="shared" si="17"/>
        <v/>
      </c>
      <c r="K376" s="92" t="str">
        <f t="shared" si="18"/>
        <v/>
      </c>
    </row>
    <row r="377" spans="1:11" ht="13.5" x14ac:dyDescent="0.15">
      <c r="E377" s="92" t="str">
        <f t="shared" si="17"/>
        <v/>
      </c>
      <c r="K377" s="92" t="str">
        <f t="shared" si="18"/>
        <v/>
      </c>
    </row>
    <row r="378" spans="1:11" ht="13.5" x14ac:dyDescent="0.15">
      <c r="E378" s="92" t="str">
        <f t="shared" si="17"/>
        <v/>
      </c>
      <c r="K378" s="92" t="str">
        <f t="shared" si="18"/>
        <v/>
      </c>
    </row>
    <row r="379" spans="1:11" ht="13.5" x14ac:dyDescent="0.15">
      <c r="E379" s="92" t="str">
        <f t="shared" si="17"/>
        <v/>
      </c>
      <c r="K379" s="92" t="str">
        <f t="shared" si="18"/>
        <v/>
      </c>
    </row>
    <row r="380" spans="1:11" ht="13.5" x14ac:dyDescent="0.15">
      <c r="E380" s="92" t="str">
        <f t="shared" si="17"/>
        <v/>
      </c>
      <c r="K380" s="92" t="str">
        <f t="shared" si="18"/>
        <v/>
      </c>
    </row>
    <row r="381" spans="1:11" ht="13.5" x14ac:dyDescent="0.15">
      <c r="E381" s="92" t="str">
        <f t="shared" si="17"/>
        <v/>
      </c>
      <c r="K381" s="92" t="str">
        <f t="shared" si="18"/>
        <v/>
      </c>
    </row>
    <row r="382" spans="1:11" ht="13.5" x14ac:dyDescent="0.15">
      <c r="E382" s="92" t="str">
        <f t="shared" si="17"/>
        <v/>
      </c>
      <c r="K382" s="92" t="str">
        <f t="shared" si="18"/>
        <v/>
      </c>
    </row>
    <row r="383" spans="1:11" ht="13.5" x14ac:dyDescent="0.15">
      <c r="E383" s="92" t="str">
        <f t="shared" si="17"/>
        <v/>
      </c>
      <c r="K383" s="92" t="str">
        <f t="shared" si="18"/>
        <v/>
      </c>
    </row>
    <row r="384" spans="1:11" ht="13.5" x14ac:dyDescent="0.15">
      <c r="E384" s="92" t="str">
        <f t="shared" si="17"/>
        <v/>
      </c>
      <c r="K384" s="92" t="str">
        <f t="shared" si="18"/>
        <v/>
      </c>
    </row>
    <row r="385" spans="5:11" ht="13.5" x14ac:dyDescent="0.15">
      <c r="E385" s="92" t="str">
        <f t="shared" si="17"/>
        <v/>
      </c>
      <c r="K385" s="92" t="str">
        <f t="shared" si="18"/>
        <v/>
      </c>
    </row>
    <row r="386" spans="5:11" ht="13.5" x14ac:dyDescent="0.15">
      <c r="E386" s="92" t="str">
        <f t="shared" si="17"/>
        <v/>
      </c>
      <c r="K386" s="92" t="str">
        <f t="shared" si="18"/>
        <v/>
      </c>
    </row>
    <row r="387" spans="5:11" ht="13.5" x14ac:dyDescent="0.15">
      <c r="E387" s="92" t="str">
        <f t="shared" si="17"/>
        <v/>
      </c>
      <c r="K387" s="92" t="str">
        <f t="shared" si="18"/>
        <v/>
      </c>
    </row>
    <row r="388" spans="5:11" ht="13.5" x14ac:dyDescent="0.15">
      <c r="E388" s="92" t="str">
        <f t="shared" si="17"/>
        <v/>
      </c>
      <c r="K388" s="92" t="str">
        <f t="shared" si="18"/>
        <v/>
      </c>
    </row>
    <row r="389" spans="5:11" ht="13.5" x14ac:dyDescent="0.15">
      <c r="E389" s="92" t="str">
        <f t="shared" si="17"/>
        <v/>
      </c>
      <c r="K389" s="92" t="str">
        <f t="shared" si="18"/>
        <v/>
      </c>
    </row>
    <row r="390" spans="5:11" ht="13.5" x14ac:dyDescent="0.15">
      <c r="K390" s="92" t="str">
        <f t="shared" si="18"/>
        <v/>
      </c>
    </row>
    <row r="391" spans="5:11" ht="13.5" x14ac:dyDescent="0.15">
      <c r="K391" s="92" t="str">
        <f t="shared" si="18"/>
        <v/>
      </c>
    </row>
    <row r="392" spans="5:11" ht="13.5" x14ac:dyDescent="0.15">
      <c r="K392" s="92" t="str">
        <f t="shared" si="18"/>
        <v/>
      </c>
    </row>
    <row r="393" spans="5:11" ht="13.5" x14ac:dyDescent="0.15">
      <c r="K393" s="92" t="str">
        <f t="shared" si="18"/>
        <v/>
      </c>
    </row>
    <row r="394" spans="5:11" ht="13.5" x14ac:dyDescent="0.15">
      <c r="K394" s="92" t="str">
        <f t="shared" ref="K394:K457" si="19">IF(J394="","",J394+K393)</f>
        <v/>
      </c>
    </row>
    <row r="395" spans="5:11" ht="13.5" x14ac:dyDescent="0.15">
      <c r="K395" s="92" t="str">
        <f t="shared" si="19"/>
        <v/>
      </c>
    </row>
    <row r="396" spans="5:11" ht="13.5" x14ac:dyDescent="0.15">
      <c r="K396" s="92" t="str">
        <f t="shared" si="19"/>
        <v/>
      </c>
    </row>
    <row r="397" spans="5:11" ht="13.5" x14ac:dyDescent="0.15">
      <c r="K397" s="92" t="str">
        <f t="shared" si="19"/>
        <v/>
      </c>
    </row>
    <row r="398" spans="5:11" ht="13.5" x14ac:dyDescent="0.15">
      <c r="K398" s="92" t="str">
        <f t="shared" si="19"/>
        <v/>
      </c>
    </row>
    <row r="399" spans="5:11" ht="13.5" x14ac:dyDescent="0.15">
      <c r="K399" s="92" t="str">
        <f t="shared" si="19"/>
        <v/>
      </c>
    </row>
    <row r="400" spans="5:11" ht="13.5" x14ac:dyDescent="0.15">
      <c r="K400" s="92" t="str">
        <f t="shared" si="19"/>
        <v/>
      </c>
    </row>
    <row r="401" spans="11:11" ht="13.5" x14ac:dyDescent="0.15">
      <c r="K401" s="92" t="str">
        <f t="shared" si="19"/>
        <v/>
      </c>
    </row>
    <row r="402" spans="11:11" ht="13.5" x14ac:dyDescent="0.15">
      <c r="K402" s="92" t="str">
        <f t="shared" si="19"/>
        <v/>
      </c>
    </row>
    <row r="403" spans="11:11" ht="13.5" x14ac:dyDescent="0.15">
      <c r="K403" s="92" t="str">
        <f t="shared" si="19"/>
        <v/>
      </c>
    </row>
    <row r="404" spans="11:11" ht="13.5" x14ac:dyDescent="0.15">
      <c r="K404" s="92" t="str">
        <f t="shared" si="19"/>
        <v/>
      </c>
    </row>
    <row r="405" spans="11:11" ht="13.5" x14ac:dyDescent="0.15">
      <c r="K405" s="92" t="str">
        <f t="shared" si="19"/>
        <v/>
      </c>
    </row>
    <row r="406" spans="11:11" ht="13.5" x14ac:dyDescent="0.15">
      <c r="K406" s="92" t="str">
        <f t="shared" si="19"/>
        <v/>
      </c>
    </row>
    <row r="407" spans="11:11" ht="13.5" x14ac:dyDescent="0.15">
      <c r="K407" s="92" t="str">
        <f t="shared" si="19"/>
        <v/>
      </c>
    </row>
    <row r="408" spans="11:11" ht="13.5" x14ac:dyDescent="0.15">
      <c r="K408" s="92" t="str">
        <f t="shared" si="19"/>
        <v/>
      </c>
    </row>
    <row r="409" spans="11:11" ht="13.5" x14ac:dyDescent="0.15">
      <c r="K409" s="92" t="str">
        <f t="shared" si="19"/>
        <v/>
      </c>
    </row>
    <row r="410" spans="11:11" ht="13.5" x14ac:dyDescent="0.15">
      <c r="K410" s="92" t="str">
        <f t="shared" si="19"/>
        <v/>
      </c>
    </row>
    <row r="411" spans="11:11" ht="13.5" x14ac:dyDescent="0.15">
      <c r="K411" s="92" t="str">
        <f t="shared" si="19"/>
        <v/>
      </c>
    </row>
    <row r="412" spans="11:11" ht="13.5" x14ac:dyDescent="0.15">
      <c r="K412" s="92" t="str">
        <f t="shared" si="19"/>
        <v/>
      </c>
    </row>
    <row r="413" spans="11:11" ht="13.5" x14ac:dyDescent="0.15">
      <c r="K413" s="92" t="str">
        <f t="shared" si="19"/>
        <v/>
      </c>
    </row>
    <row r="414" spans="11:11" ht="13.5" x14ac:dyDescent="0.15">
      <c r="K414" s="92" t="str">
        <f t="shared" si="19"/>
        <v/>
      </c>
    </row>
    <row r="415" spans="11:11" ht="13.5" x14ac:dyDescent="0.15">
      <c r="K415" s="92" t="str">
        <f t="shared" si="19"/>
        <v/>
      </c>
    </row>
    <row r="416" spans="11:11" ht="13.5" x14ac:dyDescent="0.15">
      <c r="K416" s="92" t="str">
        <f t="shared" si="19"/>
        <v/>
      </c>
    </row>
    <row r="417" spans="11:11" ht="13.5" x14ac:dyDescent="0.15">
      <c r="K417" s="92" t="str">
        <f t="shared" si="19"/>
        <v/>
      </c>
    </row>
    <row r="418" spans="11:11" ht="13.5" x14ac:dyDescent="0.15">
      <c r="K418" s="92" t="str">
        <f t="shared" si="19"/>
        <v/>
      </c>
    </row>
    <row r="419" spans="11:11" ht="13.5" x14ac:dyDescent="0.15">
      <c r="K419" s="92" t="str">
        <f t="shared" si="19"/>
        <v/>
      </c>
    </row>
    <row r="420" spans="11:11" ht="13.5" x14ac:dyDescent="0.15">
      <c r="K420" s="92" t="str">
        <f t="shared" si="19"/>
        <v/>
      </c>
    </row>
    <row r="421" spans="11:11" ht="13.5" x14ac:dyDescent="0.15">
      <c r="K421" s="92" t="str">
        <f t="shared" si="19"/>
        <v/>
      </c>
    </row>
    <row r="422" spans="11:11" ht="13.5" x14ac:dyDescent="0.15">
      <c r="K422" s="92" t="str">
        <f t="shared" si="19"/>
        <v/>
      </c>
    </row>
    <row r="423" spans="11:11" ht="13.5" x14ac:dyDescent="0.15">
      <c r="K423" s="92" t="str">
        <f t="shared" si="19"/>
        <v/>
      </c>
    </row>
    <row r="424" spans="11:11" ht="13.5" x14ac:dyDescent="0.15">
      <c r="K424" s="92" t="str">
        <f t="shared" si="19"/>
        <v/>
      </c>
    </row>
    <row r="425" spans="11:11" ht="13.5" x14ac:dyDescent="0.15">
      <c r="K425" s="92" t="str">
        <f t="shared" si="19"/>
        <v/>
      </c>
    </row>
    <row r="426" spans="11:11" ht="13.5" x14ac:dyDescent="0.15">
      <c r="K426" s="92" t="str">
        <f t="shared" si="19"/>
        <v/>
      </c>
    </row>
    <row r="427" spans="11:11" ht="13.5" x14ac:dyDescent="0.15">
      <c r="K427" s="92" t="str">
        <f t="shared" si="19"/>
        <v/>
      </c>
    </row>
    <row r="428" spans="11:11" ht="13.5" x14ac:dyDescent="0.15">
      <c r="K428" s="92" t="str">
        <f t="shared" si="19"/>
        <v/>
      </c>
    </row>
    <row r="429" spans="11:11" ht="13.5" x14ac:dyDescent="0.15">
      <c r="K429" s="92" t="str">
        <f t="shared" si="19"/>
        <v/>
      </c>
    </row>
    <row r="430" spans="11:11" ht="13.5" x14ac:dyDescent="0.15">
      <c r="K430" s="92" t="str">
        <f t="shared" si="19"/>
        <v/>
      </c>
    </row>
    <row r="431" spans="11:11" ht="13.5" x14ac:dyDescent="0.15">
      <c r="K431" s="92" t="str">
        <f t="shared" si="19"/>
        <v/>
      </c>
    </row>
    <row r="432" spans="11:11" ht="13.5" x14ac:dyDescent="0.15">
      <c r="K432" s="92" t="str">
        <f t="shared" si="19"/>
        <v/>
      </c>
    </row>
    <row r="433" spans="11:11" ht="13.5" x14ac:dyDescent="0.15">
      <c r="K433" s="92" t="str">
        <f t="shared" si="19"/>
        <v/>
      </c>
    </row>
    <row r="434" spans="11:11" ht="13.5" x14ac:dyDescent="0.15">
      <c r="K434" s="92" t="str">
        <f t="shared" si="19"/>
        <v/>
      </c>
    </row>
    <row r="435" spans="11:11" ht="13.5" x14ac:dyDescent="0.15">
      <c r="K435" s="92" t="str">
        <f t="shared" si="19"/>
        <v/>
      </c>
    </row>
    <row r="436" spans="11:11" ht="13.5" x14ac:dyDescent="0.15">
      <c r="K436" s="92" t="str">
        <f t="shared" si="19"/>
        <v/>
      </c>
    </row>
    <row r="437" spans="11:11" ht="13.5" x14ac:dyDescent="0.15">
      <c r="K437" s="92" t="str">
        <f t="shared" si="19"/>
        <v/>
      </c>
    </row>
    <row r="438" spans="11:11" ht="13.5" x14ac:dyDescent="0.15">
      <c r="K438" s="92" t="str">
        <f t="shared" si="19"/>
        <v/>
      </c>
    </row>
    <row r="439" spans="11:11" ht="13.5" x14ac:dyDescent="0.15">
      <c r="K439" s="92" t="str">
        <f t="shared" si="19"/>
        <v/>
      </c>
    </row>
    <row r="440" spans="11:11" ht="13.5" x14ac:dyDescent="0.15">
      <c r="K440" s="92" t="str">
        <f t="shared" si="19"/>
        <v/>
      </c>
    </row>
    <row r="441" spans="11:11" ht="13.5" x14ac:dyDescent="0.15">
      <c r="K441" s="92" t="str">
        <f t="shared" si="19"/>
        <v/>
      </c>
    </row>
    <row r="442" spans="11:11" ht="13.5" x14ac:dyDescent="0.15">
      <c r="K442" s="92" t="str">
        <f t="shared" si="19"/>
        <v/>
      </c>
    </row>
    <row r="443" spans="11:11" ht="13.5" x14ac:dyDescent="0.15">
      <c r="K443" s="92" t="str">
        <f t="shared" si="19"/>
        <v/>
      </c>
    </row>
    <row r="444" spans="11:11" ht="13.5" x14ac:dyDescent="0.15">
      <c r="K444" s="92" t="str">
        <f t="shared" si="19"/>
        <v/>
      </c>
    </row>
    <row r="445" spans="11:11" ht="13.5" x14ac:dyDescent="0.15">
      <c r="K445" s="92" t="str">
        <f t="shared" si="19"/>
        <v/>
      </c>
    </row>
    <row r="446" spans="11:11" ht="13.5" x14ac:dyDescent="0.15">
      <c r="K446" s="92" t="str">
        <f t="shared" si="19"/>
        <v/>
      </c>
    </row>
    <row r="447" spans="11:11" ht="13.5" x14ac:dyDescent="0.15">
      <c r="K447" s="92" t="str">
        <f t="shared" si="19"/>
        <v/>
      </c>
    </row>
    <row r="448" spans="11:11" ht="13.5" x14ac:dyDescent="0.15">
      <c r="K448" s="92" t="str">
        <f t="shared" si="19"/>
        <v/>
      </c>
    </row>
    <row r="449" spans="11:11" ht="13.5" x14ac:dyDescent="0.15">
      <c r="K449" s="92" t="str">
        <f t="shared" si="19"/>
        <v/>
      </c>
    </row>
    <row r="450" spans="11:11" ht="13.5" x14ac:dyDescent="0.15">
      <c r="K450" s="92" t="str">
        <f t="shared" si="19"/>
        <v/>
      </c>
    </row>
    <row r="451" spans="11:11" ht="13.5" x14ac:dyDescent="0.15">
      <c r="K451" s="92" t="str">
        <f t="shared" si="19"/>
        <v/>
      </c>
    </row>
    <row r="452" spans="11:11" ht="13.5" x14ac:dyDescent="0.15">
      <c r="K452" s="92" t="str">
        <f t="shared" si="19"/>
        <v/>
      </c>
    </row>
    <row r="453" spans="11:11" ht="13.5" x14ac:dyDescent="0.15">
      <c r="K453" s="92" t="str">
        <f t="shared" si="19"/>
        <v/>
      </c>
    </row>
    <row r="454" spans="11:11" ht="13.5" x14ac:dyDescent="0.15">
      <c r="K454" s="92" t="str">
        <f t="shared" si="19"/>
        <v/>
      </c>
    </row>
    <row r="455" spans="11:11" ht="13.5" x14ac:dyDescent="0.15">
      <c r="K455" s="92" t="str">
        <f t="shared" si="19"/>
        <v/>
      </c>
    </row>
    <row r="456" spans="11:11" ht="13.5" x14ac:dyDescent="0.15">
      <c r="K456" s="92" t="str">
        <f t="shared" si="19"/>
        <v/>
      </c>
    </row>
    <row r="457" spans="11:11" ht="13.5" x14ac:dyDescent="0.15">
      <c r="K457" s="92" t="str">
        <f t="shared" si="19"/>
        <v/>
      </c>
    </row>
    <row r="458" spans="11:11" ht="13.5" x14ac:dyDescent="0.15">
      <c r="K458" s="92" t="str">
        <f t="shared" ref="K458:K469" si="20">IF(J458="","",J458+K457)</f>
        <v/>
      </c>
    </row>
    <row r="459" spans="11:11" ht="13.5" x14ac:dyDescent="0.15">
      <c r="K459" s="92" t="str">
        <f t="shared" si="20"/>
        <v/>
      </c>
    </row>
    <row r="460" spans="11:11" ht="13.5" x14ac:dyDescent="0.15">
      <c r="K460" s="92" t="str">
        <f t="shared" si="20"/>
        <v/>
      </c>
    </row>
    <row r="461" spans="11:11" ht="13.5" x14ac:dyDescent="0.15">
      <c r="K461" s="92" t="str">
        <f t="shared" si="20"/>
        <v/>
      </c>
    </row>
    <row r="462" spans="11:11" ht="13.5" x14ac:dyDescent="0.15">
      <c r="K462" s="92" t="str">
        <f t="shared" si="20"/>
        <v/>
      </c>
    </row>
    <row r="463" spans="11:11" ht="13.5" x14ac:dyDescent="0.15">
      <c r="K463" s="92" t="str">
        <f t="shared" si="20"/>
        <v/>
      </c>
    </row>
    <row r="464" spans="11:11" ht="13.5" x14ac:dyDescent="0.15">
      <c r="K464" s="92" t="str">
        <f t="shared" si="20"/>
        <v/>
      </c>
    </row>
    <row r="465" spans="11:11" ht="13.5" x14ac:dyDescent="0.15">
      <c r="K465" s="92" t="str">
        <f t="shared" si="20"/>
        <v/>
      </c>
    </row>
    <row r="466" spans="11:11" ht="13.5" x14ac:dyDescent="0.15">
      <c r="K466" s="92" t="str">
        <f t="shared" si="20"/>
        <v/>
      </c>
    </row>
    <row r="467" spans="11:11" ht="13.5" x14ac:dyDescent="0.15">
      <c r="K467" s="92" t="str">
        <f t="shared" si="20"/>
        <v/>
      </c>
    </row>
    <row r="468" spans="11:11" ht="13.5" x14ac:dyDescent="0.15">
      <c r="K468" s="92" t="str">
        <f t="shared" si="20"/>
        <v/>
      </c>
    </row>
    <row r="469" spans="11:11" ht="13.5" x14ac:dyDescent="0.15">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107</v>
      </c>
      <c r="C2" s="765" t="s">
        <v>3189</v>
      </c>
      <c r="D2" s="2"/>
      <c r="E2"/>
      <c r="G2" s="654">
        <v>151</v>
      </c>
      <c r="H2" s="653" t="s">
        <v>391</v>
      </c>
      <c r="J2"/>
      <c r="K2"/>
    </row>
    <row r="3" spans="1:14" x14ac:dyDescent="0.15">
      <c r="A3" s="736" t="s">
        <v>2444</v>
      </c>
      <c r="B3" s="737">
        <v>107</v>
      </c>
      <c r="C3" s="725"/>
      <c r="D3" s="2"/>
      <c r="E3"/>
      <c r="G3" s="654">
        <v>251</v>
      </c>
      <c r="H3" s="653" t="s">
        <v>2456</v>
      </c>
      <c r="J3"/>
      <c r="K3"/>
    </row>
    <row r="4" spans="1:14" x14ac:dyDescent="0.15">
      <c r="A4" s="2"/>
      <c r="B4" s="725"/>
      <c r="C4" s="725"/>
      <c r="D4" s="2"/>
      <c r="E4"/>
      <c r="G4" s="654">
        <v>152</v>
      </c>
      <c r="H4" s="653" t="s">
        <v>3191</v>
      </c>
      <c r="J4"/>
      <c r="K4"/>
    </row>
    <row r="5" spans="1:14" x14ac:dyDescent="0.15">
      <c r="A5" s="2"/>
      <c r="B5" s="725"/>
      <c r="C5" s="725"/>
      <c r="D5" s="2"/>
      <c r="E5"/>
      <c r="G5" s="654">
        <v>252</v>
      </c>
      <c r="H5" s="653" t="s">
        <v>3190</v>
      </c>
      <c r="J5"/>
      <c r="K5"/>
    </row>
    <row r="6" spans="1:14" x14ac:dyDescent="0.15">
      <c r="M6">
        <v>72</v>
      </c>
      <c r="N6">
        <v>72</v>
      </c>
    </row>
    <row r="7" spans="1:14" x14ac:dyDescent="0.15">
      <c r="A7" s="1383" t="s">
        <v>3353</v>
      </c>
      <c r="B7" s="1384"/>
      <c r="C7" s="1384"/>
      <c r="D7" s="1384"/>
      <c r="E7" s="1385"/>
      <c r="G7" s="1386" t="s">
        <v>3354</v>
      </c>
      <c r="H7" s="1387"/>
      <c r="I7" s="1387"/>
      <c r="J7" s="1387"/>
      <c r="K7" s="1388"/>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K88" s="92" t="str">
        <f t="shared" si="2"/>
        <v/>
      </c>
    </row>
    <row r="89" spans="1:11" ht="14.25" thickBot="1" x14ac:dyDescent="0.2">
      <c r="A89" s="120"/>
      <c r="B89" s="119"/>
      <c r="C89" s="119"/>
      <c r="D89" s="116"/>
      <c r="E89" s="116"/>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c r="B91" s="119"/>
      <c r="C91" s="119"/>
      <c r="D91" s="116"/>
      <c r="E91" s="116" t="str">
        <f>IF(D91="","",D91)</f>
        <v/>
      </c>
      <c r="F91" s="119"/>
      <c r="G91" s="120"/>
      <c r="H91" s="119"/>
      <c r="I91" s="119"/>
      <c r="J91" s="116"/>
      <c r="K91" s="116" t="str">
        <f>IF(J91="","",J91)</f>
        <v/>
      </c>
    </row>
    <row r="92" spans="1:11" ht="14.25" thickTop="1" x14ac:dyDescent="0.15">
      <c r="A92" s="103" t="s">
        <v>2899</v>
      </c>
      <c r="E92" s="92" t="str">
        <f t="shared" si="3"/>
        <v/>
      </c>
      <c r="K92" s="92" t="str">
        <f t="shared" si="2"/>
        <v/>
      </c>
    </row>
    <row r="93" spans="1:11" x14ac:dyDescent="0.15">
      <c r="A93" s="103">
        <v>44356</v>
      </c>
      <c r="B93" t="s">
        <v>3356</v>
      </c>
      <c r="C93" t="s">
        <v>3357</v>
      </c>
      <c r="D93" s="92">
        <v>430000</v>
      </c>
      <c r="E93" s="92">
        <f>IF(D93="","",D93)</f>
        <v>430000</v>
      </c>
      <c r="G93" s="103">
        <v>44354</v>
      </c>
      <c r="H93" t="s">
        <v>3356</v>
      </c>
      <c r="I93" t="s">
        <v>3358</v>
      </c>
      <c r="J93" s="92">
        <v>430000</v>
      </c>
      <c r="K93" s="92">
        <f>IF(J93="","",J93)</f>
        <v>430000</v>
      </c>
    </row>
    <row r="94" spans="1:11" x14ac:dyDescent="0.15">
      <c r="A94" s="103">
        <v>44398</v>
      </c>
      <c r="B94" t="s">
        <v>409</v>
      </c>
      <c r="C94" t="s">
        <v>3343</v>
      </c>
      <c r="D94" s="92">
        <v>10000</v>
      </c>
      <c r="E94" s="92">
        <f t="shared" si="3"/>
        <v>440000</v>
      </c>
      <c r="G94" s="103">
        <v>44354</v>
      </c>
      <c r="H94" t="s">
        <v>77</v>
      </c>
      <c r="I94" t="s">
        <v>3342</v>
      </c>
      <c r="J94" s="92">
        <v>47400</v>
      </c>
      <c r="K94" s="92">
        <f>IF(J94="","",J94+K93)</f>
        <v>477400</v>
      </c>
    </row>
    <row r="95" spans="1:11" x14ac:dyDescent="0.15">
      <c r="A95" s="103">
        <v>44620</v>
      </c>
      <c r="B95" t="s">
        <v>3356</v>
      </c>
      <c r="C95" t="s">
        <v>3357</v>
      </c>
      <c r="D95" s="92">
        <v>125000</v>
      </c>
      <c r="E95" s="92">
        <f t="shared" si="3"/>
        <v>565000</v>
      </c>
      <c r="G95" s="103">
        <v>44424</v>
      </c>
      <c r="H95" t="s">
        <v>409</v>
      </c>
      <c r="I95" t="s">
        <v>3344</v>
      </c>
      <c r="J95" s="92">
        <v>10000</v>
      </c>
      <c r="K95" s="92">
        <f t="shared" si="2"/>
        <v>487400</v>
      </c>
    </row>
    <row r="96" spans="1:11" x14ac:dyDescent="0.15">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15">
      <c r="A97" s="103">
        <v>44633</v>
      </c>
      <c r="C97" t="s">
        <v>3346</v>
      </c>
      <c r="D97" s="92">
        <v>24000</v>
      </c>
      <c r="E97" s="92">
        <f t="shared" si="3"/>
        <v>599000</v>
      </c>
      <c r="G97" s="103">
        <v>44643</v>
      </c>
      <c r="H97" t="s">
        <v>409</v>
      </c>
      <c r="I97" t="s">
        <v>3348</v>
      </c>
      <c r="J97" s="92">
        <v>24000</v>
      </c>
      <c r="K97" s="115">
        <f t="shared" si="2"/>
        <v>636400</v>
      </c>
    </row>
    <row r="98" spans="1:11" x14ac:dyDescent="0.15">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4.25" thickBot="1" x14ac:dyDescent="0.2">
      <c r="A99" s="120"/>
      <c r="B99" s="119"/>
      <c r="C99" s="119"/>
      <c r="D99" s="116"/>
      <c r="E99" s="116" t="str">
        <f t="shared" si="3"/>
        <v/>
      </c>
      <c r="F99" s="119"/>
      <c r="G99" s="120">
        <v>44651</v>
      </c>
      <c r="H99" s="119" t="s">
        <v>3360</v>
      </c>
      <c r="I99" s="119" t="s">
        <v>3361</v>
      </c>
      <c r="J99" s="116">
        <v>10000</v>
      </c>
      <c r="K99" s="116">
        <f t="shared" si="2"/>
        <v>656400</v>
      </c>
    </row>
    <row r="100" spans="1:11" ht="14.25" thickTop="1" x14ac:dyDescent="0.15">
      <c r="A100" s="103" t="s">
        <v>3362</v>
      </c>
      <c r="E100" s="92" t="str">
        <f t="shared" si="3"/>
        <v/>
      </c>
      <c r="K100" s="92" t="str">
        <f t="shared" si="2"/>
        <v/>
      </c>
    </row>
    <row r="101" spans="1:11" x14ac:dyDescent="0.15">
      <c r="A101" s="103">
        <v>44698</v>
      </c>
      <c r="B101" t="s">
        <v>1489</v>
      </c>
      <c r="D101" s="92">
        <v>100000</v>
      </c>
      <c r="E101" s="92">
        <f>IF(D101="","",D101)</f>
        <v>100000</v>
      </c>
      <c r="G101" s="103">
        <v>44722</v>
      </c>
      <c r="H101" t="s">
        <v>1489</v>
      </c>
      <c r="J101" s="92">
        <v>100000</v>
      </c>
      <c r="K101" s="92">
        <f>IF(J101="","",J101)</f>
        <v>100000</v>
      </c>
    </row>
    <row r="102" spans="1:11" x14ac:dyDescent="0.15">
      <c r="A102" s="103">
        <v>44732</v>
      </c>
      <c r="B102" t="s">
        <v>3220</v>
      </c>
      <c r="C102" t="s">
        <v>3538</v>
      </c>
      <c r="D102" s="92">
        <v>10000</v>
      </c>
      <c r="E102" s="92">
        <f t="shared" si="3"/>
        <v>110000</v>
      </c>
      <c r="G102" s="103">
        <v>44748</v>
      </c>
      <c r="H102" t="s">
        <v>3220</v>
      </c>
      <c r="I102" t="s">
        <v>3539</v>
      </c>
      <c r="J102" s="92">
        <v>10000</v>
      </c>
      <c r="K102" s="92">
        <f t="shared" si="2"/>
        <v>110000</v>
      </c>
    </row>
    <row r="103" spans="1:11" x14ac:dyDescent="0.15">
      <c r="A103" s="103">
        <v>44924</v>
      </c>
      <c r="B103" t="s">
        <v>1510</v>
      </c>
      <c r="C103" t="s">
        <v>3540</v>
      </c>
      <c r="D103" s="92">
        <v>30000</v>
      </c>
      <c r="E103" s="92">
        <f t="shared" si="3"/>
        <v>140000</v>
      </c>
      <c r="G103" s="103">
        <v>44936</v>
      </c>
      <c r="H103" t="s">
        <v>1510</v>
      </c>
      <c r="I103" t="s">
        <v>3541</v>
      </c>
      <c r="J103" s="92">
        <v>30000</v>
      </c>
      <c r="K103" s="92">
        <f t="shared" si="2"/>
        <v>140000</v>
      </c>
    </row>
    <row r="104" spans="1:11" x14ac:dyDescent="0.15">
      <c r="A104" s="103">
        <v>44970</v>
      </c>
      <c r="B104" t="s">
        <v>3511</v>
      </c>
      <c r="C104" t="s">
        <v>3542</v>
      </c>
      <c r="D104" s="92">
        <v>10000</v>
      </c>
      <c r="E104" s="92">
        <f t="shared" si="3"/>
        <v>150000</v>
      </c>
      <c r="G104" s="103">
        <v>44981</v>
      </c>
      <c r="H104" t="s">
        <v>548</v>
      </c>
      <c r="I104" t="s">
        <v>3543</v>
      </c>
      <c r="J104" s="92">
        <v>10000</v>
      </c>
      <c r="K104" s="92">
        <f t="shared" si="2"/>
        <v>150000</v>
      </c>
    </row>
    <row r="105" spans="1:11" ht="14.25" thickBot="1" x14ac:dyDescent="0.2">
      <c r="A105" s="120"/>
      <c r="B105" s="119"/>
      <c r="C105" s="119"/>
      <c r="D105" s="116"/>
      <c r="E105" s="116" t="str">
        <f t="shared" si="3"/>
        <v/>
      </c>
      <c r="F105" s="119"/>
      <c r="G105" s="120"/>
      <c r="H105" s="119"/>
      <c r="I105" s="119"/>
      <c r="J105" s="116"/>
      <c r="K105" s="116" t="str">
        <f t="shared" si="2"/>
        <v/>
      </c>
    </row>
    <row r="106" spans="1:11" ht="14.25" thickTop="1" x14ac:dyDescent="0.15">
      <c r="A106" s="103" t="s">
        <v>3587</v>
      </c>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78</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89" t="s">
        <v>390</v>
      </c>
      <c r="B5" s="1390"/>
      <c r="C5" s="1390"/>
      <c r="D5" s="1390"/>
      <c r="E5" s="1391"/>
      <c r="G5" s="1389" t="s">
        <v>769</v>
      </c>
      <c r="H5" s="1390"/>
      <c r="I5" s="1390"/>
      <c r="J5" s="1390"/>
      <c r="K5" s="1391"/>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3052</v>
      </c>
      <c r="D63" s="115">
        <v>66</v>
      </c>
      <c r="E63" s="92">
        <f>IF(D63="","",D63)</f>
        <v>66</v>
      </c>
      <c r="F63" s="119"/>
      <c r="G63" s="120"/>
      <c r="H63" s="119"/>
      <c r="I63" s="119"/>
      <c r="J63" s="116"/>
      <c r="K63" s="116" t="str">
        <f t="shared" si="1"/>
        <v/>
      </c>
      <c r="L63" s="2"/>
    </row>
    <row r="64" spans="1:12" ht="14.25" thickTop="1" x14ac:dyDescent="0.15">
      <c r="A64" s="122">
        <v>44060</v>
      </c>
      <c r="B64" s="2"/>
      <c r="C64" s="2" t="s">
        <v>3052</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3114</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3312</v>
      </c>
      <c r="B73" s="946"/>
      <c r="C73" s="946"/>
      <c r="D73" s="883"/>
      <c r="E73" s="883" t="str">
        <f t="shared" si="3"/>
        <v/>
      </c>
      <c r="K73" s="92" t="str">
        <f t="shared" si="4"/>
        <v/>
      </c>
    </row>
    <row r="74" spans="1:11" x14ac:dyDescent="0.15">
      <c r="A74" s="122">
        <v>44795</v>
      </c>
      <c r="B74" s="2"/>
      <c r="C74" s="2" t="s">
        <v>3114</v>
      </c>
      <c r="D74" s="115">
        <v>47</v>
      </c>
      <c r="E74" s="92">
        <f>IF(D74="","",D74)</f>
        <v>47</v>
      </c>
      <c r="K74" s="92" t="str">
        <f t="shared" si="4"/>
        <v/>
      </c>
    </row>
    <row r="75" spans="1:11" x14ac:dyDescent="0.15">
      <c r="A75" s="122">
        <v>44977</v>
      </c>
      <c r="B75" s="2"/>
      <c r="C75" s="2" t="s">
        <v>3052</v>
      </c>
      <c r="D75" s="115">
        <v>47</v>
      </c>
      <c r="E75" s="92">
        <f t="shared" si="3"/>
        <v>94</v>
      </c>
      <c r="K75" s="92" t="str">
        <f t="shared" si="4"/>
        <v/>
      </c>
    </row>
    <row r="76" spans="1:11" ht="14.25" thickBot="1" x14ac:dyDescent="0.2">
      <c r="A76" s="120"/>
      <c r="B76" s="119"/>
      <c r="C76" s="119"/>
      <c r="D76" s="116"/>
      <c r="E76" s="116" t="str">
        <f>IF(D76="","",D76)</f>
        <v/>
      </c>
      <c r="K76" s="92" t="str">
        <f t="shared" si="4"/>
        <v/>
      </c>
    </row>
    <row r="77" spans="1:11" ht="14.25" thickTop="1" x14ac:dyDescent="0.15">
      <c r="A77" s="122" t="s">
        <v>3587</v>
      </c>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101</v>
      </c>
      <c r="C2" s="765" t="s">
        <v>2467</v>
      </c>
      <c r="D2" s="2"/>
      <c r="E2"/>
      <c r="G2" s="654">
        <v>211</v>
      </c>
      <c r="H2" s="653" t="s">
        <v>2523</v>
      </c>
      <c r="J2"/>
      <c r="K2"/>
    </row>
    <row r="3" spans="1:14" x14ac:dyDescent="0.15">
      <c r="A3" s="736" t="s">
        <v>2459</v>
      </c>
      <c r="B3" s="737">
        <v>101</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92" t="s">
        <v>397</v>
      </c>
      <c r="B6" s="1393"/>
      <c r="C6" s="1393"/>
      <c r="D6" s="1393"/>
      <c r="E6" s="1394"/>
      <c r="G6" s="1395" t="s">
        <v>2459</v>
      </c>
      <c r="H6" s="1396"/>
      <c r="I6" s="1396"/>
      <c r="J6" s="1396"/>
      <c r="K6" s="1397"/>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3079</v>
      </c>
      <c r="C82" t="s">
        <v>3080</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3088</v>
      </c>
      <c r="C86" t="s">
        <v>3089</v>
      </c>
      <c r="D86" s="92">
        <v>1000000</v>
      </c>
      <c r="E86" s="92">
        <f>IF(D86="","",D86)</f>
        <v>1000000</v>
      </c>
      <c r="G86" s="103">
        <v>44012</v>
      </c>
      <c r="H86" t="s">
        <v>3066</v>
      </c>
      <c r="J86" s="92">
        <v>1000000</v>
      </c>
      <c r="K86" s="92">
        <f t="shared" si="5"/>
        <v>1000000</v>
      </c>
    </row>
    <row r="87" spans="1:11" x14ac:dyDescent="0.15">
      <c r="A87" s="103">
        <v>44021</v>
      </c>
      <c r="B87" t="s">
        <v>3097</v>
      </c>
      <c r="C87" t="s">
        <v>3098</v>
      </c>
      <c r="D87" s="92">
        <v>122000</v>
      </c>
      <c r="E87" s="92">
        <f>IF(D87="","",D87+E86)</f>
        <v>1122000</v>
      </c>
      <c r="K87" s="92" t="str">
        <f t="shared" si="5"/>
        <v/>
      </c>
    </row>
    <row r="88" spans="1:11" x14ac:dyDescent="0.15">
      <c r="A88" s="103">
        <v>44174</v>
      </c>
      <c r="B88" t="s">
        <v>3090</v>
      </c>
      <c r="C88" t="s">
        <v>3105</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3187</v>
      </c>
      <c r="E91" s="92" t="str">
        <f t="shared" si="3"/>
        <v/>
      </c>
      <c r="K91" s="92" t="str">
        <f t="shared" si="4"/>
        <v/>
      </c>
    </row>
    <row r="92" spans="1:11" x14ac:dyDescent="0.15">
      <c r="A92" s="103">
        <v>44377</v>
      </c>
      <c r="B92" t="s">
        <v>3196</v>
      </c>
      <c r="C92" t="s">
        <v>3197</v>
      </c>
      <c r="D92" s="92">
        <v>33000</v>
      </c>
      <c r="E92" s="92">
        <f>IF(D92="","",D92)</f>
        <v>33000</v>
      </c>
      <c r="K92" s="92" t="str">
        <f t="shared" si="4"/>
        <v/>
      </c>
    </row>
    <row r="93" spans="1:11" x14ac:dyDescent="0.15">
      <c r="A93" s="103">
        <v>44413</v>
      </c>
      <c r="B93" t="s">
        <v>3220</v>
      </c>
      <c r="C93" t="s">
        <v>3221</v>
      </c>
      <c r="D93" s="92">
        <v>30000</v>
      </c>
      <c r="E93" s="92">
        <f t="shared" si="3"/>
        <v>63000</v>
      </c>
      <c r="K93" s="92" t="str">
        <f t="shared" si="4"/>
        <v/>
      </c>
    </row>
    <row r="94" spans="1:11" x14ac:dyDescent="0.15">
      <c r="A94" s="103">
        <v>44637</v>
      </c>
      <c r="B94" t="s">
        <v>409</v>
      </c>
      <c r="C94" t="s">
        <v>3347</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3312</v>
      </c>
      <c r="B96" s="946"/>
      <c r="C96" s="946"/>
      <c r="D96" s="883"/>
      <c r="E96" s="883" t="str">
        <f t="shared" si="3"/>
        <v/>
      </c>
      <c r="F96" s="946"/>
      <c r="G96" s="945"/>
      <c r="H96" s="946"/>
      <c r="I96" s="946"/>
      <c r="J96" s="883"/>
      <c r="K96" s="883" t="str">
        <f t="shared" si="4"/>
        <v/>
      </c>
    </row>
    <row r="97" spans="1:11" x14ac:dyDescent="0.15">
      <c r="A97" s="103">
        <v>44692</v>
      </c>
      <c r="B97" s="2" t="s">
        <v>3196</v>
      </c>
      <c r="C97" s="2" t="s">
        <v>3550</v>
      </c>
      <c r="D97" s="92">
        <v>200000</v>
      </c>
      <c r="E97" s="92">
        <f>IF(D97="","",D97)</f>
        <v>200000</v>
      </c>
      <c r="K97" s="92" t="str">
        <f t="shared" si="4"/>
        <v/>
      </c>
    </row>
    <row r="98" spans="1:11" x14ac:dyDescent="0.15">
      <c r="A98" s="103">
        <v>44900</v>
      </c>
      <c r="B98" s="2" t="s">
        <v>3519</v>
      </c>
      <c r="C98" t="s">
        <v>3544</v>
      </c>
      <c r="D98" s="92">
        <v>28158</v>
      </c>
      <c r="E98" s="92">
        <f>IF(D98="","",D98+E97)</f>
        <v>228158</v>
      </c>
      <c r="K98" s="92" t="str">
        <f t="shared" si="4"/>
        <v/>
      </c>
    </row>
    <row r="99" spans="1:11" ht="14.25" thickBot="1" x14ac:dyDescent="0.2">
      <c r="A99" s="120"/>
      <c r="B99" s="119"/>
      <c r="C99" s="119"/>
      <c r="D99" s="116"/>
      <c r="E99" s="116" t="str">
        <f>IF(D99="","",D99+E98)</f>
        <v/>
      </c>
      <c r="F99" s="119"/>
      <c r="G99" s="120"/>
      <c r="H99" s="119"/>
      <c r="I99" s="119"/>
      <c r="J99" s="116"/>
      <c r="K99" s="116" t="str">
        <f t="shared" si="4"/>
        <v/>
      </c>
    </row>
    <row r="100" spans="1:11" ht="14.25" thickTop="1" x14ac:dyDescent="0.15">
      <c r="A100" s="103" t="s">
        <v>3587</v>
      </c>
      <c r="E100" s="92" t="str">
        <f>IF(D100="","",D100+E99)</f>
        <v/>
      </c>
      <c r="K100" s="92" t="str">
        <f t="shared" si="4"/>
        <v/>
      </c>
    </row>
    <row r="101" spans="1:11" x14ac:dyDescent="0.15">
      <c r="E101" s="92" t="str">
        <f t="shared" si="3"/>
        <v/>
      </c>
      <c r="K101" s="92" t="str">
        <f t="shared" si="4"/>
        <v/>
      </c>
    </row>
    <row r="102" spans="1:11" x14ac:dyDescent="0.15">
      <c r="E102" s="92" t="str">
        <f t="shared" si="3"/>
        <v/>
      </c>
      <c r="K102" s="92" t="str">
        <f t="shared" si="4"/>
        <v/>
      </c>
    </row>
    <row r="103" spans="1:11" x14ac:dyDescent="0.15">
      <c r="E103" s="92" t="str">
        <f t="shared" si="3"/>
        <v/>
      </c>
      <c r="K103" s="92" t="str">
        <f t="shared" si="4"/>
        <v/>
      </c>
    </row>
    <row r="104" spans="1:11" x14ac:dyDescent="0.15">
      <c r="E104" s="92" t="str">
        <f t="shared" si="3"/>
        <v/>
      </c>
      <c r="K104" s="92" t="str">
        <f t="shared" si="4"/>
        <v/>
      </c>
    </row>
    <row r="105" spans="1:11" x14ac:dyDescent="0.15">
      <c r="E105" s="92" t="str">
        <f t="shared" si="3"/>
        <v/>
      </c>
      <c r="K105" s="92" t="str">
        <f t="shared" si="4"/>
        <v/>
      </c>
    </row>
    <row r="106" spans="1:11" x14ac:dyDescent="0.15">
      <c r="E106" s="92" t="str">
        <f t="shared" si="3"/>
        <v/>
      </c>
      <c r="K106" s="92" t="str">
        <f t="shared" si="4"/>
        <v/>
      </c>
    </row>
    <row r="107" spans="1:11" x14ac:dyDescent="0.15">
      <c r="E107" s="92" t="str">
        <f t="shared" si="3"/>
        <v/>
      </c>
      <c r="K107" s="92" t="str">
        <f t="shared" si="4"/>
        <v/>
      </c>
    </row>
    <row r="108" spans="1:11" x14ac:dyDescent="0.15">
      <c r="E108" s="92" t="str">
        <f t="shared" si="3"/>
        <v/>
      </c>
      <c r="K108" s="92" t="str">
        <f t="shared" si="4"/>
        <v/>
      </c>
    </row>
    <row r="109" spans="1:11" x14ac:dyDescent="0.15">
      <c r="E109" s="92" t="str">
        <f t="shared" si="3"/>
        <v/>
      </c>
      <c r="K109" s="92" t="str">
        <f t="shared" si="4"/>
        <v/>
      </c>
    </row>
    <row r="110" spans="1:11" x14ac:dyDescent="0.15">
      <c r="E110" s="92" t="str">
        <f t="shared" si="3"/>
        <v/>
      </c>
      <c r="K110" s="92" t="str">
        <f t="shared" si="4"/>
        <v/>
      </c>
    </row>
    <row r="111" spans="1:11" x14ac:dyDescent="0.15">
      <c r="E111" s="92" t="str">
        <f t="shared" si="3"/>
        <v/>
      </c>
      <c r="K111" s="92" t="str">
        <f t="shared" si="4"/>
        <v/>
      </c>
    </row>
    <row r="112" spans="1: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78</v>
      </c>
      <c r="C2" s="765" t="s">
        <v>2468</v>
      </c>
      <c r="D2" s="2"/>
      <c r="E2"/>
      <c r="G2" s="654">
        <v>221</v>
      </c>
      <c r="H2" s="736" t="s">
        <v>2469</v>
      </c>
      <c r="J2"/>
      <c r="K2"/>
    </row>
    <row r="3" spans="1:14" x14ac:dyDescent="0.15">
      <c r="A3" s="736" t="s">
        <v>2470</v>
      </c>
      <c r="B3" s="737">
        <v>78</v>
      </c>
      <c r="C3" s="725"/>
      <c r="D3" s="2"/>
      <c r="E3"/>
      <c r="G3" s="654">
        <v>222</v>
      </c>
      <c r="H3" s="736" t="s">
        <v>2470</v>
      </c>
      <c r="J3"/>
      <c r="K3"/>
    </row>
    <row r="4" spans="1:14" ht="15" customHeight="1" x14ac:dyDescent="0.15">
      <c r="D4" s="92">
        <f>SUM(D8:D95)</f>
        <v>2470000</v>
      </c>
      <c r="M4">
        <v>70</v>
      </c>
      <c r="N4">
        <v>70</v>
      </c>
    </row>
    <row r="5" spans="1:14" x14ac:dyDescent="0.15">
      <c r="A5" s="1392" t="s">
        <v>398</v>
      </c>
      <c r="B5" s="1393"/>
      <c r="C5" s="1393"/>
      <c r="D5" s="1393"/>
      <c r="E5" s="1394"/>
      <c r="G5" s="1392" t="s">
        <v>2471</v>
      </c>
      <c r="H5" s="1393"/>
      <c r="I5" s="1393"/>
      <c r="J5" s="1393"/>
      <c r="K5" s="1394"/>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1"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A71" s="103" t="s">
        <v>3276</v>
      </c>
      <c r="E71" s="92" t="str">
        <f t="shared" si="10"/>
        <v/>
      </c>
      <c r="K71" s="92" t="str">
        <f t="shared" si="11"/>
        <v/>
      </c>
    </row>
    <row r="72" spans="1:11" x14ac:dyDescent="0.15">
      <c r="A72" s="103">
        <v>44847</v>
      </c>
      <c r="B72" t="s">
        <v>548</v>
      </c>
      <c r="C72" t="s">
        <v>3545</v>
      </c>
      <c r="D72" s="92">
        <v>50000</v>
      </c>
      <c r="E72" s="92">
        <f>IF(D72="","",D72)</f>
        <v>50000</v>
      </c>
      <c r="K72" s="92" t="str">
        <f t="shared" si="11"/>
        <v/>
      </c>
    </row>
    <row r="73" spans="1:11" x14ac:dyDescent="0.15">
      <c r="A73" s="103">
        <v>44847</v>
      </c>
      <c r="B73" t="s">
        <v>548</v>
      </c>
      <c r="C73" t="s">
        <v>3546</v>
      </c>
      <c r="D73" s="92">
        <v>50000</v>
      </c>
      <c r="E73" s="92">
        <f t="shared" ref="E73:E85" si="12">IF(D73="","",D73+E72)</f>
        <v>100000</v>
      </c>
      <c r="K73" s="92" t="str">
        <f t="shared" si="11"/>
        <v/>
      </c>
    </row>
    <row r="74" spans="1:11" x14ac:dyDescent="0.15">
      <c r="A74" s="103">
        <v>44847</v>
      </c>
      <c r="B74" t="s">
        <v>548</v>
      </c>
      <c r="C74" t="s">
        <v>3547</v>
      </c>
      <c r="D74" s="92">
        <v>150000</v>
      </c>
      <c r="E74" s="92">
        <f t="shared" si="12"/>
        <v>250000</v>
      </c>
      <c r="K74" s="92" t="str">
        <f t="shared" si="11"/>
        <v/>
      </c>
    </row>
    <row r="75" spans="1:11" x14ac:dyDescent="0.15">
      <c r="E75" s="92" t="str">
        <f t="shared" si="12"/>
        <v/>
      </c>
      <c r="K75" s="92" t="str">
        <f t="shared" si="11"/>
        <v/>
      </c>
    </row>
    <row r="76" spans="1:11" ht="14.25" thickBot="1" x14ac:dyDescent="0.2">
      <c r="A76" s="120"/>
      <c r="B76" s="119"/>
      <c r="C76" s="119"/>
      <c r="D76" s="116"/>
      <c r="E76" s="116" t="str">
        <f t="shared" si="12"/>
        <v/>
      </c>
      <c r="F76" s="119"/>
      <c r="G76" s="120"/>
      <c r="H76" s="119"/>
      <c r="I76" s="119"/>
      <c r="J76" s="116"/>
      <c r="K76" s="116" t="str">
        <f t="shared" si="11"/>
        <v/>
      </c>
    </row>
    <row r="77" spans="1:11" ht="14.25" thickTop="1" x14ac:dyDescent="0.15">
      <c r="A77" s="103" t="s">
        <v>3587</v>
      </c>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3489</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B4" sqref="B4"/>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134</v>
      </c>
      <c r="C2" s="765" t="s">
        <v>2473</v>
      </c>
      <c r="D2" s="2"/>
      <c r="E2"/>
      <c r="G2" s="654">
        <v>231</v>
      </c>
      <c r="H2" s="736" t="s">
        <v>1995</v>
      </c>
      <c r="J2"/>
      <c r="K2"/>
    </row>
    <row r="3" spans="1:14" x14ac:dyDescent="0.15">
      <c r="A3" s="736" t="s">
        <v>2474</v>
      </c>
      <c r="B3" s="737">
        <v>134</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89" t="s">
        <v>399</v>
      </c>
      <c r="B6" s="1390"/>
      <c r="C6" s="1390"/>
      <c r="D6" s="1390"/>
      <c r="E6" s="1391"/>
      <c r="G6" s="1389" t="s">
        <v>770</v>
      </c>
      <c r="H6" s="1390"/>
      <c r="I6" s="1390"/>
      <c r="J6" s="1390"/>
      <c r="K6" s="1391"/>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3053</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3094</v>
      </c>
      <c r="D99" s="92">
        <v>550</v>
      </c>
      <c r="E99" s="92">
        <f>IF(D99="","",D99)</f>
        <v>550</v>
      </c>
      <c r="K99" s="92" t="str">
        <f t="shared" si="6"/>
        <v/>
      </c>
    </row>
    <row r="100" spans="1:11" x14ac:dyDescent="0.15">
      <c r="A100" s="103">
        <v>43936</v>
      </c>
      <c r="C100" t="s">
        <v>3096</v>
      </c>
      <c r="D100" s="92">
        <v>660</v>
      </c>
      <c r="E100" s="92">
        <f t="shared" si="5"/>
        <v>1210</v>
      </c>
      <c r="K100" s="92" t="str">
        <f t="shared" si="6"/>
        <v/>
      </c>
    </row>
    <row r="101" spans="1:11" x14ac:dyDescent="0.15">
      <c r="A101" s="103">
        <v>44021</v>
      </c>
      <c r="C101" t="s">
        <v>3094</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3167</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3362</v>
      </c>
      <c r="E120" s="92" t="str">
        <f t="shared" si="5"/>
        <v/>
      </c>
      <c r="K120" s="92" t="str">
        <f t="shared" si="6"/>
        <v/>
      </c>
    </row>
    <row r="121" spans="1:11" x14ac:dyDescent="0.15">
      <c r="A121" s="103">
        <v>44666</v>
      </c>
      <c r="C121" t="s">
        <v>3548</v>
      </c>
      <c r="D121" s="92">
        <v>440</v>
      </c>
      <c r="E121" s="92">
        <f>IF(D121="","",D121)</f>
        <v>440</v>
      </c>
      <c r="K121" s="92" t="str">
        <f t="shared" si="6"/>
        <v/>
      </c>
    </row>
    <row r="122" spans="1:11" x14ac:dyDescent="0.15">
      <c r="A122" s="103">
        <v>44692</v>
      </c>
      <c r="C122" t="s">
        <v>3167</v>
      </c>
      <c r="D122" s="92">
        <v>440</v>
      </c>
      <c r="E122" s="92">
        <f t="shared" si="5"/>
        <v>880</v>
      </c>
      <c r="K122" s="92" t="str">
        <f t="shared" si="6"/>
        <v/>
      </c>
    </row>
    <row r="123" spans="1:11" x14ac:dyDescent="0.15">
      <c r="A123" s="103">
        <v>44722</v>
      </c>
      <c r="C123" t="s">
        <v>3167</v>
      </c>
      <c r="D123" s="92">
        <v>440</v>
      </c>
      <c r="E123" s="92">
        <f t="shared" si="5"/>
        <v>1320</v>
      </c>
      <c r="K123" s="92" t="str">
        <f t="shared" si="6"/>
        <v/>
      </c>
    </row>
    <row r="124" spans="1:11" x14ac:dyDescent="0.15">
      <c r="A124" s="103">
        <v>44748</v>
      </c>
      <c r="C124" t="s">
        <v>3167</v>
      </c>
      <c r="D124" s="92">
        <v>110</v>
      </c>
      <c r="E124" s="92">
        <f t="shared" si="5"/>
        <v>1430</v>
      </c>
      <c r="K124" s="92" t="str">
        <f t="shared" si="6"/>
        <v/>
      </c>
    </row>
    <row r="125" spans="1:11" x14ac:dyDescent="0.15">
      <c r="A125" s="103">
        <v>44795</v>
      </c>
      <c r="C125" t="s">
        <v>3167</v>
      </c>
      <c r="D125" s="92">
        <v>440</v>
      </c>
      <c r="E125" s="92">
        <f t="shared" si="5"/>
        <v>1870</v>
      </c>
      <c r="K125" s="92" t="str">
        <f t="shared" si="6"/>
        <v/>
      </c>
    </row>
    <row r="126" spans="1:11" x14ac:dyDescent="0.15">
      <c r="A126" s="103">
        <v>44847</v>
      </c>
      <c r="C126" t="s">
        <v>3167</v>
      </c>
      <c r="D126" s="92">
        <v>440</v>
      </c>
      <c r="E126" s="92">
        <f t="shared" si="5"/>
        <v>2310</v>
      </c>
      <c r="K126" s="92" t="str">
        <f t="shared" si="6"/>
        <v/>
      </c>
    </row>
    <row r="127" spans="1:11" x14ac:dyDescent="0.15">
      <c r="A127" s="103">
        <v>44847</v>
      </c>
      <c r="C127" t="s">
        <v>3167</v>
      </c>
      <c r="D127" s="92">
        <v>220</v>
      </c>
      <c r="E127" s="92">
        <f t="shared" si="5"/>
        <v>2530</v>
      </c>
      <c r="K127" s="92" t="str">
        <f t="shared" si="6"/>
        <v/>
      </c>
    </row>
    <row r="128" spans="1:11" x14ac:dyDescent="0.15">
      <c r="A128" s="103">
        <v>44847</v>
      </c>
      <c r="C128" t="s">
        <v>3167</v>
      </c>
      <c r="D128" s="92">
        <v>440</v>
      </c>
      <c r="E128" s="92">
        <f t="shared" si="5"/>
        <v>2970</v>
      </c>
      <c r="K128" s="92" t="str">
        <f t="shared" si="6"/>
        <v/>
      </c>
    </row>
    <row r="129" spans="1:11" x14ac:dyDescent="0.15">
      <c r="A129" s="103">
        <v>44876</v>
      </c>
      <c r="C129" t="s">
        <v>3167</v>
      </c>
      <c r="D129" s="92">
        <v>440</v>
      </c>
      <c r="E129" s="92">
        <f t="shared" si="5"/>
        <v>3410</v>
      </c>
      <c r="K129" s="92" t="str">
        <f t="shared" si="6"/>
        <v/>
      </c>
    </row>
    <row r="130" spans="1:11" x14ac:dyDescent="0.15">
      <c r="A130" s="103">
        <v>44900</v>
      </c>
      <c r="C130" t="s">
        <v>3167</v>
      </c>
      <c r="D130" s="92">
        <v>275</v>
      </c>
      <c r="E130" s="92">
        <f t="shared" si="5"/>
        <v>3685</v>
      </c>
      <c r="K130" s="92" t="str">
        <f t="shared" si="6"/>
        <v/>
      </c>
    </row>
    <row r="131" spans="1:11" x14ac:dyDescent="0.15">
      <c r="A131" s="103">
        <v>44936</v>
      </c>
      <c r="C131" t="s">
        <v>3167</v>
      </c>
      <c r="D131" s="92">
        <v>440</v>
      </c>
      <c r="E131" s="92">
        <f t="shared" si="5"/>
        <v>4125</v>
      </c>
      <c r="K131" s="92" t="str">
        <f t="shared" si="6"/>
        <v/>
      </c>
    </row>
    <row r="132" spans="1:11" ht="14.25" thickBot="1" x14ac:dyDescent="0.2">
      <c r="A132" s="120"/>
      <c r="B132" s="119"/>
      <c r="C132" s="119"/>
      <c r="D132" s="116"/>
      <c r="E132" s="116" t="str">
        <f t="shared" si="5"/>
        <v/>
      </c>
      <c r="F132" s="119"/>
      <c r="G132" s="120"/>
      <c r="H132" s="119"/>
      <c r="I132" s="119"/>
      <c r="J132" s="116"/>
      <c r="K132" s="116" t="str">
        <f t="shared" si="6"/>
        <v/>
      </c>
    </row>
    <row r="133" spans="1:11" ht="14.25" thickTop="1" x14ac:dyDescent="0.15">
      <c r="A133" s="103" t="s">
        <v>3587</v>
      </c>
      <c r="E133" s="92" t="str">
        <f t="shared" si="5"/>
        <v/>
      </c>
      <c r="K133" s="92" t="str">
        <f t="shared" si="6"/>
        <v/>
      </c>
    </row>
    <row r="134" spans="1:11" x14ac:dyDescent="0.15">
      <c r="E134" s="92" t="str">
        <f t="shared" si="5"/>
        <v/>
      </c>
      <c r="K134" s="92" t="str">
        <f t="shared" si="6"/>
        <v/>
      </c>
    </row>
    <row r="135" spans="1:11" x14ac:dyDescent="0.15">
      <c r="E135" s="92" t="str">
        <f t="shared" si="5"/>
        <v/>
      </c>
      <c r="K135" s="92" t="str">
        <f t="shared" si="6"/>
        <v/>
      </c>
    </row>
    <row r="136" spans="1:11" x14ac:dyDescent="0.15">
      <c r="E136" s="92" t="str">
        <f t="shared" si="5"/>
        <v/>
      </c>
      <c r="K136" s="92" t="str">
        <f t="shared" si="6"/>
        <v/>
      </c>
    </row>
    <row r="137" spans="1:11" x14ac:dyDescent="0.15">
      <c r="E137" s="92" t="str">
        <f t="shared" si="5"/>
        <v/>
      </c>
      <c r="K137" s="92" t="str">
        <f t="shared" si="6"/>
        <v/>
      </c>
    </row>
    <row r="138" spans="1:11" x14ac:dyDescent="0.15">
      <c r="E138" s="92" t="str">
        <f t="shared" si="5"/>
        <v/>
      </c>
      <c r="K138" s="92" t="str">
        <f t="shared" si="6"/>
        <v/>
      </c>
    </row>
    <row r="139" spans="1:11" x14ac:dyDescent="0.15">
      <c r="E139" s="92" t="str">
        <f t="shared" si="5"/>
        <v/>
      </c>
      <c r="K139" s="92" t="str">
        <f t="shared" si="6"/>
        <v/>
      </c>
    </row>
    <row r="140" spans="1:11" x14ac:dyDescent="0.15">
      <c r="E140" s="92" t="str">
        <f t="shared" si="5"/>
        <v/>
      </c>
      <c r="K140" s="92" t="str">
        <f t="shared" si="6"/>
        <v/>
      </c>
    </row>
    <row r="141" spans="1:11" x14ac:dyDescent="0.15">
      <c r="E141" s="92" t="str">
        <f t="shared" si="5"/>
        <v/>
      </c>
      <c r="K141" s="92" t="str">
        <f t="shared" si="6"/>
        <v/>
      </c>
    </row>
    <row r="142" spans="1:11" x14ac:dyDescent="0.15">
      <c r="E142" s="92" t="str">
        <f t="shared" si="5"/>
        <v/>
      </c>
      <c r="K142" s="92" t="str">
        <f t="shared" si="6"/>
        <v/>
      </c>
    </row>
    <row r="143" spans="1:11" x14ac:dyDescent="0.15">
      <c r="E143" s="92" t="str">
        <f t="shared" si="5"/>
        <v/>
      </c>
      <c r="K143" s="92" t="str">
        <f t="shared" si="6"/>
        <v/>
      </c>
    </row>
    <row r="144" spans="1: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6"/>
  <sheetViews>
    <sheetView topLeftCell="E1" workbookViewId="0">
      <pane ySplit="5" topLeftCell="A6" activePane="bottomLeft" state="frozen"/>
      <selection pane="bottomLeft" activeCell="F27" sqref="F27"/>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45271.686958680555</v>
      </c>
    </row>
    <row r="3" spans="1:18" ht="14.25" thickBot="1" x14ac:dyDescent="0.2">
      <c r="A3" s="737"/>
      <c r="B3" s="738">
        <v>26</v>
      </c>
      <c r="C3" s="654">
        <v>262</v>
      </c>
      <c r="D3" s="653" t="s">
        <v>2436</v>
      </c>
      <c r="E3" s="2"/>
      <c r="H3" s="768"/>
      <c r="I3" s="769" t="s">
        <v>2447</v>
      </c>
      <c r="J3" s="770">
        <f>Q5-R5</f>
        <v>0</v>
      </c>
    </row>
    <row r="4" spans="1:18" x14ac:dyDescent="0.15">
      <c r="F4" s="1401" t="s">
        <v>2475</v>
      </c>
      <c r="G4" s="1402"/>
      <c r="H4" s="1403"/>
      <c r="I4" s="1403"/>
      <c r="J4" s="1404"/>
      <c r="L4" s="1398" t="s">
        <v>2476</v>
      </c>
      <c r="M4" s="1399"/>
      <c r="N4" s="1399"/>
      <c r="O4" s="1399"/>
      <c r="P4" s="1400"/>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3093</v>
      </c>
      <c r="P19" s="92">
        <v>1000000</v>
      </c>
    </row>
    <row r="20" spans="6:16" x14ac:dyDescent="0.15">
      <c r="F20" t="s">
        <v>2899</v>
      </c>
    </row>
    <row r="23" spans="6:16" x14ac:dyDescent="0.15">
      <c r="F23" t="s">
        <v>3276</v>
      </c>
    </row>
    <row r="26" spans="6:16" x14ac:dyDescent="0.15">
      <c r="F26" t="s">
        <v>3587</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69" t="s">
        <v>381</v>
      </c>
      <c r="C3" s="1406" t="s">
        <v>382</v>
      </c>
      <c r="D3" s="1406" t="s">
        <v>383</v>
      </c>
      <c r="E3" s="1408" t="s">
        <v>384</v>
      </c>
      <c r="H3" s="62"/>
      <c r="I3" s="62"/>
      <c r="J3" s="62"/>
      <c r="L3" s="566"/>
    </row>
    <row r="4" spans="2:12" s="59" customFormat="1" ht="24" customHeight="1" x14ac:dyDescent="0.15">
      <c r="B4" s="1405"/>
      <c r="C4" s="1407"/>
      <c r="D4" s="1407"/>
      <c r="E4" s="1409"/>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69" t="s">
        <v>395</v>
      </c>
      <c r="C14" s="1406" t="s">
        <v>396</v>
      </c>
      <c r="D14" s="1406" t="s">
        <v>383</v>
      </c>
      <c r="E14" s="1408" t="s">
        <v>384</v>
      </c>
    </row>
    <row r="15" spans="2:12" ht="24" customHeight="1" x14ac:dyDescent="0.15">
      <c r="B15" s="1405"/>
      <c r="C15" s="1407"/>
      <c r="D15" s="1407"/>
      <c r="E15" s="1409"/>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76"/>
    </row>
    <row r="25" spans="2:6" ht="24" customHeight="1" x14ac:dyDescent="0.15">
      <c r="B25" s="94" t="s">
        <v>404</v>
      </c>
      <c r="C25" s="89"/>
      <c r="D25" s="89"/>
      <c r="E25" s="89">
        <f>SUM(E23+E13-E21)</f>
        <v>5401204</v>
      </c>
      <c r="F25" s="1376"/>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69" t="s">
        <v>381</v>
      </c>
      <c r="C34" s="1406" t="s">
        <v>382</v>
      </c>
      <c r="D34" s="1406" t="s">
        <v>383</v>
      </c>
      <c r="E34" s="1408" t="s">
        <v>384</v>
      </c>
      <c r="F34" s="59"/>
    </row>
    <row r="35" spans="2:6" ht="24" customHeight="1" x14ac:dyDescent="0.15">
      <c r="B35" s="1405"/>
      <c r="C35" s="1407"/>
      <c r="D35" s="1407"/>
      <c r="E35" s="1409"/>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69" t="s">
        <v>395</v>
      </c>
      <c r="C45" s="1406" t="s">
        <v>396</v>
      </c>
      <c r="D45" s="1406" t="s">
        <v>383</v>
      </c>
      <c r="E45" s="1408" t="s">
        <v>384</v>
      </c>
    </row>
    <row r="46" spans="2:6" ht="24" customHeight="1" x14ac:dyDescent="0.15">
      <c r="B46" s="1405"/>
      <c r="C46" s="1407"/>
      <c r="D46" s="1407"/>
      <c r="E46" s="1409"/>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76"/>
    </row>
    <row r="56" spans="2:6" ht="24" customHeight="1" x14ac:dyDescent="0.15">
      <c r="B56" s="94" t="s">
        <v>404</v>
      </c>
      <c r="C56" s="89"/>
      <c r="D56" s="89"/>
      <c r="E56" s="89">
        <f>SUM(E54+E44-E52)</f>
        <v>6411939</v>
      </c>
      <c r="F56" s="1376"/>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69" t="s">
        <v>381</v>
      </c>
      <c r="C65" s="1406" t="s">
        <v>382</v>
      </c>
      <c r="D65" s="1406" t="s">
        <v>383</v>
      </c>
      <c r="E65" s="1408" t="s">
        <v>384</v>
      </c>
      <c r="F65" s="59"/>
    </row>
    <row r="66" spans="2:6" ht="24" customHeight="1" x14ac:dyDescent="0.15">
      <c r="B66" s="1405"/>
      <c r="C66" s="1407"/>
      <c r="D66" s="1407"/>
      <c r="E66" s="1409"/>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69" t="s">
        <v>395</v>
      </c>
      <c r="C76" s="1406" t="s">
        <v>396</v>
      </c>
      <c r="D76" s="1406" t="s">
        <v>383</v>
      </c>
      <c r="E76" s="1408" t="s">
        <v>384</v>
      </c>
    </row>
    <row r="77" spans="2:6" ht="24" customHeight="1" x14ac:dyDescent="0.15">
      <c r="B77" s="1405"/>
      <c r="C77" s="1407"/>
      <c r="D77" s="1407"/>
      <c r="E77" s="1409"/>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76"/>
    </row>
    <row r="87" spans="2:6" ht="24" customHeight="1" x14ac:dyDescent="0.15">
      <c r="B87" s="94" t="s">
        <v>404</v>
      </c>
      <c r="C87" s="89"/>
      <c r="D87" s="89"/>
      <c r="E87" s="89">
        <f>SUM(E85+E75-E83)</f>
        <v>6093357</v>
      </c>
      <c r="F87" s="1376"/>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69" t="s">
        <v>381</v>
      </c>
      <c r="C96" s="1406" t="s">
        <v>382</v>
      </c>
      <c r="D96" s="1406" t="s">
        <v>383</v>
      </c>
      <c r="E96" s="1408" t="s">
        <v>384</v>
      </c>
      <c r="F96" s="59"/>
    </row>
    <row r="97" spans="2:6" ht="24" customHeight="1" x14ac:dyDescent="0.15">
      <c r="B97" s="1405"/>
      <c r="C97" s="1407"/>
      <c r="D97" s="1407"/>
      <c r="E97" s="1409"/>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69" t="s">
        <v>395</v>
      </c>
      <c r="C107" s="1406" t="s">
        <v>396</v>
      </c>
      <c r="D107" s="1406" t="s">
        <v>383</v>
      </c>
      <c r="E107" s="1408" t="s">
        <v>384</v>
      </c>
    </row>
    <row r="108" spans="2:6" ht="24" customHeight="1" x14ac:dyDescent="0.15">
      <c r="B108" s="1405"/>
      <c r="C108" s="1407"/>
      <c r="D108" s="1407"/>
      <c r="E108" s="1409"/>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76"/>
    </row>
    <row r="118" spans="2:12" ht="24" customHeight="1" x14ac:dyDescent="0.15">
      <c r="B118" s="94" t="s">
        <v>404</v>
      </c>
      <c r="C118" s="89"/>
      <c r="D118" s="89"/>
      <c r="E118" s="89">
        <f>SUM(E116+E106-E114)</f>
        <v>7419671</v>
      </c>
      <c r="F118" s="1376"/>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74" t="s">
        <v>381</v>
      </c>
      <c r="C127" s="1377" t="s">
        <v>382</v>
      </c>
      <c r="D127" s="1377" t="s">
        <v>383</v>
      </c>
      <c r="E127" s="1379" t="s">
        <v>384</v>
      </c>
      <c r="G127" s="412" t="s">
        <v>1714</v>
      </c>
    </row>
    <row r="128" spans="2:12" ht="24" customHeight="1" x14ac:dyDescent="0.15">
      <c r="B128" s="1375"/>
      <c r="C128" s="1378"/>
      <c r="D128" s="1378"/>
      <c r="E128" s="1380"/>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74" t="s">
        <v>395</v>
      </c>
      <c r="C137" s="1377" t="s">
        <v>396</v>
      </c>
      <c r="D137" s="1377" t="s">
        <v>383</v>
      </c>
      <c r="E137" s="1379" t="s">
        <v>384</v>
      </c>
      <c r="G137" s="538" t="s">
        <v>1656</v>
      </c>
      <c r="H137" s="543">
        <v>57200</v>
      </c>
      <c r="I137" s="543">
        <v>10000</v>
      </c>
      <c r="J137" s="543">
        <v>30000</v>
      </c>
      <c r="K137" s="544">
        <f t="shared" si="5"/>
        <v>97200</v>
      </c>
      <c r="L137" s="570" t="s">
        <v>1736</v>
      </c>
    </row>
    <row r="138" spans="2:12" ht="24" customHeight="1" x14ac:dyDescent="0.15">
      <c r="B138" s="1375"/>
      <c r="C138" s="1378"/>
      <c r="D138" s="1378"/>
      <c r="E138" s="1380"/>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74" t="s">
        <v>381</v>
      </c>
      <c r="C157" s="1377" t="s">
        <v>382</v>
      </c>
      <c r="D157" s="1377" t="s">
        <v>383</v>
      </c>
      <c r="E157" s="1379" t="s">
        <v>384</v>
      </c>
      <c r="G157" s="412" t="s">
        <v>1865</v>
      </c>
    </row>
    <row r="158" spans="2:12" ht="24" customHeight="1" x14ac:dyDescent="0.15">
      <c r="B158" s="1375"/>
      <c r="C158" s="1378"/>
      <c r="D158" s="1378"/>
      <c r="E158" s="1380"/>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74" t="s">
        <v>395</v>
      </c>
      <c r="C168" s="1377" t="s">
        <v>396</v>
      </c>
      <c r="D168" s="1377" t="s">
        <v>383</v>
      </c>
      <c r="E168" s="1379" t="s">
        <v>384</v>
      </c>
      <c r="G168" s="539"/>
      <c r="H168" s="545">
        <f>SUM(H159:H167)</f>
        <v>10400</v>
      </c>
      <c r="I168" s="545">
        <f>SUM(I159:I167)</f>
        <v>30000</v>
      </c>
      <c r="J168" s="627">
        <f>SUM(J159:J167)</f>
        <v>110000</v>
      </c>
      <c r="K168" s="624">
        <f>SUM(H168:J168)</f>
        <v>150400</v>
      </c>
    </row>
    <row r="169" spans="2:12" ht="24" customHeight="1" x14ac:dyDescent="0.15">
      <c r="B169" s="1375"/>
      <c r="C169" s="1378"/>
      <c r="D169" s="1378"/>
      <c r="E169" s="1380"/>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74" t="s">
        <v>381</v>
      </c>
      <c r="C188" s="1377" t="s">
        <v>382</v>
      </c>
      <c r="D188" s="1377" t="s">
        <v>383</v>
      </c>
      <c r="E188" s="1379" t="s">
        <v>384</v>
      </c>
      <c r="G188" s="412" t="s">
        <v>2316</v>
      </c>
    </row>
    <row r="189" spans="2:12" ht="24" customHeight="1" x14ac:dyDescent="0.15">
      <c r="B189" s="1375"/>
      <c r="C189" s="1378"/>
      <c r="D189" s="1378"/>
      <c r="E189" s="1380"/>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74" t="s">
        <v>395</v>
      </c>
      <c r="C199" s="1377" t="s">
        <v>396</v>
      </c>
      <c r="D199" s="1377" t="s">
        <v>383</v>
      </c>
      <c r="E199" s="1379" t="s">
        <v>384</v>
      </c>
      <c r="G199" s="511" t="s">
        <v>2314</v>
      </c>
      <c r="H199" s="543" t="s">
        <v>2404</v>
      </c>
      <c r="I199" s="543">
        <v>10000</v>
      </c>
      <c r="J199" s="626">
        <v>30000</v>
      </c>
      <c r="K199" s="696">
        <f t="shared" si="8"/>
        <v>40000</v>
      </c>
      <c r="L199" s="570" t="s">
        <v>1736</v>
      </c>
    </row>
    <row r="200" spans="2:14" ht="24" customHeight="1" x14ac:dyDescent="0.15">
      <c r="B200" s="1375"/>
      <c r="C200" s="1378"/>
      <c r="D200" s="1378"/>
      <c r="E200" s="1380"/>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74" t="s">
        <v>2579</v>
      </c>
      <c r="C221" s="1377" t="s">
        <v>382</v>
      </c>
      <c r="D221" s="1377" t="s">
        <v>383</v>
      </c>
      <c r="E221" s="1379" t="s">
        <v>384</v>
      </c>
      <c r="G221" s="412" t="s">
        <v>2759</v>
      </c>
    </row>
    <row r="222" spans="2:12" ht="24" customHeight="1" x14ac:dyDescent="0.15">
      <c r="B222" s="1375"/>
      <c r="C222" s="1378"/>
      <c r="D222" s="1378"/>
      <c r="E222" s="1380"/>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74" t="s">
        <v>2580</v>
      </c>
      <c r="C234" s="1381" t="s">
        <v>2530</v>
      </c>
      <c r="D234" s="1377"/>
      <c r="E234" s="1379" t="s">
        <v>384</v>
      </c>
      <c r="G234" s="511"/>
      <c r="H234" s="552"/>
      <c r="I234" s="552"/>
      <c r="J234" s="552"/>
      <c r="K234" s="867"/>
      <c r="L234" s="577"/>
    </row>
    <row r="235" spans="2:12" ht="24" customHeight="1" x14ac:dyDescent="0.15">
      <c r="B235" s="1375"/>
      <c r="C235" s="1382"/>
      <c r="D235" s="1378"/>
      <c r="E235" s="1380"/>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74" t="s">
        <v>2579</v>
      </c>
      <c r="C275" s="1377" t="s">
        <v>382</v>
      </c>
      <c r="D275" s="1377" t="s">
        <v>383</v>
      </c>
      <c r="E275" s="1379" t="s">
        <v>384</v>
      </c>
      <c r="G275" s="412" t="s">
        <v>2780</v>
      </c>
    </row>
    <row r="276" spans="2:12" ht="24" customHeight="1" x14ac:dyDescent="0.15">
      <c r="B276" s="1375"/>
      <c r="C276" s="1378"/>
      <c r="D276" s="1378"/>
      <c r="E276" s="1380"/>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74" t="s">
        <v>2580</v>
      </c>
      <c r="C288" s="1381" t="s">
        <v>2530</v>
      </c>
      <c r="D288" s="1377"/>
      <c r="E288" s="1379" t="s">
        <v>384</v>
      </c>
      <c r="G288" s="511"/>
      <c r="H288" s="552"/>
      <c r="I288" s="552"/>
      <c r="J288" s="552"/>
      <c r="K288" s="867"/>
      <c r="L288" s="577"/>
    </row>
    <row r="289" spans="2:12" ht="24" customHeight="1" x14ac:dyDescent="0.15">
      <c r="B289" s="1375"/>
      <c r="C289" s="1382"/>
      <c r="D289" s="1378"/>
      <c r="E289" s="1380"/>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74" t="s">
        <v>2579</v>
      </c>
      <c r="C329" s="1377" t="s">
        <v>382</v>
      </c>
      <c r="D329" s="1377" t="s">
        <v>383</v>
      </c>
      <c r="E329" s="1379" t="s">
        <v>384</v>
      </c>
    </row>
    <row r="330" spans="2:5" ht="24" customHeight="1" x14ac:dyDescent="0.15">
      <c r="B330" s="1375"/>
      <c r="C330" s="1378"/>
      <c r="D330" s="1378"/>
      <c r="E330" s="1380"/>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74" t="s">
        <v>2580</v>
      </c>
      <c r="C342" s="1381" t="s">
        <v>2530</v>
      </c>
      <c r="D342" s="1377"/>
      <c r="E342" s="1379" t="s">
        <v>384</v>
      </c>
    </row>
    <row r="343" spans="2:5" ht="24" customHeight="1" x14ac:dyDescent="0.15">
      <c r="B343" s="1375"/>
      <c r="C343" s="1382"/>
      <c r="D343" s="1378"/>
      <c r="E343" s="1380"/>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3209</v>
      </c>
      <c r="G381" s="412" t="s">
        <v>3210</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74" t="s">
        <v>2579</v>
      </c>
      <c r="C383" s="1377" t="s">
        <v>382</v>
      </c>
      <c r="D383" s="1377" t="s">
        <v>383</v>
      </c>
      <c r="E383" s="1379" t="s">
        <v>384</v>
      </c>
      <c r="G383" s="1374" t="s">
        <v>2579</v>
      </c>
      <c r="H383" s="1377" t="s">
        <v>382</v>
      </c>
      <c r="I383" s="1377" t="s">
        <v>383</v>
      </c>
      <c r="J383" s="1379" t="s">
        <v>384</v>
      </c>
    </row>
    <row r="384" spans="2:10" ht="24" customHeight="1" x14ac:dyDescent="0.15">
      <c r="B384" s="1375"/>
      <c r="C384" s="1378"/>
      <c r="D384" s="1378"/>
      <c r="E384" s="1380"/>
      <c r="G384" s="1375"/>
      <c r="H384" s="1378"/>
      <c r="I384" s="1378"/>
      <c r="J384" s="1380"/>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3186</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74" t="s">
        <v>2580</v>
      </c>
      <c r="C396" s="1381" t="s">
        <v>2530</v>
      </c>
      <c r="D396" s="1377"/>
      <c r="E396" s="1379" t="s">
        <v>384</v>
      </c>
      <c r="G396" s="1374" t="s">
        <v>2580</v>
      </c>
      <c r="H396" s="1381" t="s">
        <v>2530</v>
      </c>
      <c r="I396" s="1377"/>
      <c r="J396" s="1379" t="s">
        <v>384</v>
      </c>
    </row>
    <row r="397" spans="2:10" ht="24" customHeight="1" x14ac:dyDescent="0.15">
      <c r="B397" s="1375"/>
      <c r="C397" s="1382"/>
      <c r="D397" s="1378"/>
      <c r="E397" s="1380"/>
      <c r="G397" s="1375"/>
      <c r="H397" s="1382"/>
      <c r="I397" s="1378"/>
      <c r="J397" s="1380"/>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3185</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3184</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3184</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2:10" ht="24" customHeight="1" x14ac:dyDescent="0.15">
      <c r="G434" t="s">
        <v>3206</v>
      </c>
      <c r="H434" s="548" t="s">
        <v>402</v>
      </c>
      <c r="I434" s="548" t="s">
        <v>3205</v>
      </c>
      <c r="J434" s="548" t="s">
        <v>3204</v>
      </c>
    </row>
    <row r="435" spans="2:10" ht="24" customHeight="1" x14ac:dyDescent="0.15">
      <c r="G435" s="88" t="s">
        <v>3207</v>
      </c>
      <c r="H435" s="966">
        <v>90000</v>
      </c>
      <c r="I435" s="966">
        <f>I390-I404</f>
        <v>-70000</v>
      </c>
      <c r="J435" s="967">
        <f>H435+I435</f>
        <v>20000</v>
      </c>
    </row>
    <row r="436" spans="2:10" ht="24" customHeight="1" x14ac:dyDescent="0.15">
      <c r="G436" s="88" t="s">
        <v>3208</v>
      </c>
      <c r="H436" s="966">
        <v>2000000</v>
      </c>
      <c r="I436" s="966">
        <f>I405-I393</f>
        <v>-2000000</v>
      </c>
      <c r="J436" s="967">
        <f>H436+I436</f>
        <v>0</v>
      </c>
    </row>
    <row r="439" spans="2:10" ht="24" customHeight="1" x14ac:dyDescent="0.15">
      <c r="B439" s="412" t="s">
        <v>3578</v>
      </c>
    </row>
    <row r="440" spans="2:10" ht="24" customHeight="1" x14ac:dyDescent="0.15">
      <c r="B440" s="417">
        <v>44301</v>
      </c>
      <c r="C440" s="419" t="s">
        <v>1511</v>
      </c>
      <c r="D440" s="418">
        <v>44651</v>
      </c>
      <c r="E440" s="62"/>
    </row>
    <row r="441" spans="2:10" ht="24" customHeight="1" x14ac:dyDescent="0.15">
      <c r="B441" s="1410" t="s">
        <v>2579</v>
      </c>
      <c r="C441" s="1412" t="s">
        <v>382</v>
      </c>
      <c r="D441" s="1412" t="s">
        <v>383</v>
      </c>
      <c r="E441" s="1414" t="s">
        <v>384</v>
      </c>
    </row>
    <row r="442" spans="2:10" ht="24" customHeight="1" x14ac:dyDescent="0.15">
      <c r="B442" s="1411"/>
      <c r="C442" s="1413"/>
      <c r="D442" s="1413"/>
      <c r="E442" s="1415"/>
    </row>
    <row r="443" spans="2:10" ht="24" customHeight="1" x14ac:dyDescent="0.15">
      <c r="B443" s="73" t="s">
        <v>2505</v>
      </c>
      <c r="C443" s="708">
        <v>9200</v>
      </c>
      <c r="D443" s="708">
        <v>112200</v>
      </c>
      <c r="E443" s="70">
        <f>SUM(C443:D443)</f>
        <v>121400</v>
      </c>
    </row>
    <row r="444" spans="2:10" ht="24" customHeight="1" x14ac:dyDescent="0.15">
      <c r="B444" s="83" t="s">
        <v>2506</v>
      </c>
      <c r="C444" s="709"/>
      <c r="D444" s="709"/>
      <c r="E444" s="77">
        <f t="shared" ref="E444:E451" si="20">SUM(C444:D444)</f>
        <v>0</v>
      </c>
    </row>
    <row r="445" spans="2:10" ht="24" customHeight="1" x14ac:dyDescent="0.15">
      <c r="B445" s="83" t="s">
        <v>2507</v>
      </c>
      <c r="C445" s="709"/>
      <c r="D445" s="709">
        <v>580000</v>
      </c>
      <c r="E445" s="77">
        <f t="shared" si="20"/>
        <v>580000</v>
      </c>
    </row>
    <row r="446" spans="2:10" ht="24" customHeight="1" x14ac:dyDescent="0.15">
      <c r="B446" s="83" t="s">
        <v>2508</v>
      </c>
      <c r="C446" s="709"/>
      <c r="D446" s="709">
        <v>98</v>
      </c>
      <c r="E446" s="77">
        <f t="shared" si="20"/>
        <v>98</v>
      </c>
    </row>
    <row r="447" spans="2:10" ht="24" customHeight="1" x14ac:dyDescent="0.15">
      <c r="B447" s="83" t="s">
        <v>3186</v>
      </c>
      <c r="C447" s="709"/>
      <c r="D447" s="709">
        <v>609000</v>
      </c>
      <c r="E447" s="77">
        <f t="shared" si="20"/>
        <v>609000</v>
      </c>
    </row>
    <row r="448" spans="2:10" ht="24" customHeight="1" x14ac:dyDescent="0.15">
      <c r="B448" s="83" t="s">
        <v>2510</v>
      </c>
      <c r="C448" s="709"/>
      <c r="D448" s="709">
        <v>280000</v>
      </c>
      <c r="E448" s="77">
        <f t="shared" si="20"/>
        <v>280000</v>
      </c>
    </row>
    <row r="449" spans="2:5" ht="24" customHeight="1" x14ac:dyDescent="0.15">
      <c r="B449" s="83" t="s">
        <v>2526</v>
      </c>
      <c r="C449" s="709"/>
      <c r="D449" s="709"/>
      <c r="E449" s="77">
        <f t="shared" si="20"/>
        <v>0</v>
      </c>
    </row>
    <row r="450" spans="2:5" ht="24" customHeight="1" x14ac:dyDescent="0.15">
      <c r="B450" s="83" t="s">
        <v>2529</v>
      </c>
      <c r="C450" s="709"/>
      <c r="D450" s="709"/>
      <c r="E450" s="77">
        <f t="shared" si="20"/>
        <v>0</v>
      </c>
    </row>
    <row r="451" spans="2:5" ht="24" customHeight="1" x14ac:dyDescent="0.15">
      <c r="B451" s="83" t="s">
        <v>2511</v>
      </c>
      <c r="C451" s="709"/>
      <c r="D451" s="709"/>
      <c r="E451" s="77">
        <f t="shared" si="20"/>
        <v>0</v>
      </c>
    </row>
    <row r="452" spans="2:5" ht="24" customHeight="1" x14ac:dyDescent="0.15">
      <c r="B452" s="91"/>
      <c r="C452" s="710"/>
      <c r="D452" s="710"/>
      <c r="E452" s="87"/>
    </row>
    <row r="453" spans="2:5" ht="24" customHeight="1" x14ac:dyDescent="0.15">
      <c r="B453" s="1247" t="s">
        <v>394</v>
      </c>
      <c r="C453" s="1248"/>
      <c r="D453" s="1248"/>
      <c r="E453" s="1249">
        <f>SUM(E443:E452)</f>
        <v>1590498</v>
      </c>
    </row>
    <row r="454" spans="2:5" ht="24" customHeight="1" x14ac:dyDescent="0.15">
      <c r="B454" s="1410" t="s">
        <v>2580</v>
      </c>
      <c r="C454" s="1416" t="s">
        <v>2530</v>
      </c>
      <c r="D454" s="1412"/>
      <c r="E454" s="1414" t="s">
        <v>384</v>
      </c>
    </row>
    <row r="455" spans="2:5" ht="24" customHeight="1" x14ac:dyDescent="0.15">
      <c r="B455" s="1411"/>
      <c r="C455" s="1417"/>
      <c r="D455" s="1413"/>
      <c r="E455" s="1415"/>
    </row>
    <row r="456" spans="2:5" ht="24" customHeight="1" x14ac:dyDescent="0.15">
      <c r="B456" s="73" t="s">
        <v>2512</v>
      </c>
      <c r="C456" s="708"/>
      <c r="D456" s="708">
        <v>263000</v>
      </c>
      <c r="E456" s="70">
        <f>SUM(C456:D456)</f>
        <v>263000</v>
      </c>
    </row>
    <row r="457" spans="2:5" ht="24" customHeight="1" x14ac:dyDescent="0.15">
      <c r="B457" s="788" t="s">
        <v>2527</v>
      </c>
      <c r="C457" s="789"/>
      <c r="D457" s="789"/>
      <c r="E457" s="77">
        <f t="shared" ref="E457:E468" si="21">SUM(C457:D457)</f>
        <v>0</v>
      </c>
    </row>
    <row r="458" spans="2:5" ht="24" customHeight="1" x14ac:dyDescent="0.15">
      <c r="B458" s="83" t="s">
        <v>2513</v>
      </c>
      <c r="C458" s="709"/>
      <c r="D458" s="709"/>
      <c r="E458" s="77">
        <f t="shared" si="21"/>
        <v>0</v>
      </c>
    </row>
    <row r="459" spans="2:5" ht="24" customHeight="1" x14ac:dyDescent="0.15">
      <c r="B459" s="83" t="s">
        <v>2514</v>
      </c>
      <c r="C459" s="709"/>
      <c r="D459" s="709">
        <v>4730</v>
      </c>
      <c r="E459" s="77">
        <f t="shared" si="21"/>
        <v>4730</v>
      </c>
    </row>
    <row r="460" spans="2:5" ht="24" customHeight="1" x14ac:dyDescent="0.15">
      <c r="B460" s="83" t="s">
        <v>2528</v>
      </c>
      <c r="C460" s="709"/>
      <c r="D460" s="709"/>
      <c r="E460" s="77">
        <f t="shared" si="21"/>
        <v>0</v>
      </c>
    </row>
    <row r="461" spans="2:5" ht="24" customHeight="1" x14ac:dyDescent="0.15">
      <c r="B461" s="83" t="s">
        <v>3185</v>
      </c>
      <c r="C461" s="709"/>
      <c r="D461" s="709">
        <v>656400</v>
      </c>
      <c r="E461" s="77">
        <f t="shared" si="21"/>
        <v>656400</v>
      </c>
    </row>
    <row r="462" spans="2:5" ht="24" customHeight="1" x14ac:dyDescent="0.15">
      <c r="B462" s="83" t="s">
        <v>2516</v>
      </c>
      <c r="C462" s="709"/>
      <c r="D462" s="709">
        <v>240000</v>
      </c>
      <c r="E462" s="77">
        <f t="shared" si="21"/>
        <v>240000</v>
      </c>
    </row>
    <row r="463" spans="2:5" ht="24" customHeight="1" x14ac:dyDescent="0.15">
      <c r="B463" s="83" t="s">
        <v>2515</v>
      </c>
      <c r="C463" s="709"/>
      <c r="D463" s="709"/>
      <c r="E463" s="77">
        <f>SUM(C463:D463)</f>
        <v>0</v>
      </c>
    </row>
    <row r="464" spans="2:5" ht="24" customHeight="1" x14ac:dyDescent="0.15">
      <c r="B464" s="91" t="s">
        <v>3184</v>
      </c>
      <c r="C464" s="710">
        <v>500000</v>
      </c>
      <c r="D464" s="710"/>
      <c r="E464" s="77">
        <f>SUM(C464:D464)</f>
        <v>500000</v>
      </c>
    </row>
    <row r="465" spans="2:5" ht="24" customHeight="1" x14ac:dyDescent="0.15">
      <c r="B465" s="1247" t="s">
        <v>394</v>
      </c>
      <c r="C465" s="1248"/>
      <c r="D465" s="1248"/>
      <c r="E465" s="70">
        <f t="shared" si="21"/>
        <v>0</v>
      </c>
    </row>
    <row r="466" spans="2:5" ht="24" customHeight="1" x14ac:dyDescent="0.15">
      <c r="B466" s="1250" t="s">
        <v>2519</v>
      </c>
      <c r="C466" s="1251"/>
      <c r="D466" s="1251"/>
      <c r="E466" s="70">
        <f t="shared" si="21"/>
        <v>0</v>
      </c>
    </row>
    <row r="467" spans="2:5" ht="24" customHeight="1" x14ac:dyDescent="0.15">
      <c r="B467" s="1247" t="s">
        <v>402</v>
      </c>
      <c r="C467" s="1248"/>
      <c r="D467" s="1248"/>
      <c r="E467" s="70">
        <f t="shared" si="21"/>
        <v>0</v>
      </c>
    </row>
    <row r="468" spans="2:5" ht="24" customHeight="1" x14ac:dyDescent="0.15">
      <c r="B468" s="1247" t="s">
        <v>1863</v>
      </c>
      <c r="C468" s="1248"/>
      <c r="D468" s="1248"/>
      <c r="E468" s="70">
        <f t="shared" si="21"/>
        <v>0</v>
      </c>
    </row>
    <row r="469" spans="2:5" ht="24" customHeight="1" x14ac:dyDescent="0.15">
      <c r="B469" s="1247" t="s">
        <v>394</v>
      </c>
      <c r="C469" s="966"/>
      <c r="D469" s="1252"/>
      <c r="E469" s="1249">
        <f>SUM(E456:E464)</f>
        <v>1664130</v>
      </c>
    </row>
    <row r="470" spans="2:5" ht="24" customHeight="1" x14ac:dyDescent="0.15">
      <c r="B470" s="1253"/>
      <c r="C470" s="1248"/>
      <c r="D470" s="1248"/>
      <c r="E470" s="1248"/>
    </row>
    <row r="471" spans="2:5" ht="24" customHeight="1" x14ac:dyDescent="0.15">
      <c r="B471" s="1250" t="s">
        <v>2535</v>
      </c>
      <c r="C471" s="1251"/>
      <c r="D471" s="1251"/>
      <c r="E471" s="1254"/>
    </row>
    <row r="472" spans="2:5" ht="24" customHeight="1" x14ac:dyDescent="0.15">
      <c r="B472" s="782" t="s">
        <v>2518</v>
      </c>
      <c r="C472" s="708"/>
      <c r="D472" s="74"/>
      <c r="E472" s="70">
        <v>120000</v>
      </c>
    </row>
    <row r="473" spans="2:5" ht="24" customHeight="1" x14ac:dyDescent="0.15">
      <c r="B473" s="784" t="s">
        <v>2520</v>
      </c>
      <c r="C473" s="709"/>
      <c r="D473" s="84"/>
      <c r="E473" s="77">
        <f>SUM(D448)</f>
        <v>280000</v>
      </c>
    </row>
    <row r="474" spans="2:5" ht="24" customHeight="1" x14ac:dyDescent="0.15">
      <c r="B474" s="85" t="s">
        <v>2521</v>
      </c>
      <c r="C474" s="710"/>
      <c r="D474" s="86"/>
      <c r="E474" s="87">
        <f>SUM(D462)</f>
        <v>240000</v>
      </c>
    </row>
    <row r="475" spans="2:5" ht="24" customHeight="1" x14ac:dyDescent="0.15">
      <c r="B475" s="1247" t="s">
        <v>1505</v>
      </c>
      <c r="C475" s="966"/>
      <c r="D475" s="1248"/>
      <c r="E475" s="967">
        <f>E472+E473-E474</f>
        <v>160000</v>
      </c>
    </row>
    <row r="477" spans="2:5" ht="24" customHeight="1" x14ac:dyDescent="0.15">
      <c r="B477" s="1250" t="s">
        <v>2568</v>
      </c>
      <c r="C477" s="1251"/>
      <c r="D477" s="1255" t="s">
        <v>2566</v>
      </c>
      <c r="E477" s="1256" t="s">
        <v>2567</v>
      </c>
    </row>
    <row r="478" spans="2:5" ht="24" customHeight="1" x14ac:dyDescent="0.15">
      <c r="B478" s="782" t="s">
        <v>2588</v>
      </c>
      <c r="C478" s="708"/>
      <c r="D478" s="708"/>
      <c r="E478" s="70">
        <f>E443+E444+E445+E446</f>
        <v>701498</v>
      </c>
    </row>
    <row r="479" spans="2:5" ht="24" customHeight="1" x14ac:dyDescent="0.15">
      <c r="B479" s="784" t="s">
        <v>2587</v>
      </c>
      <c r="C479" s="709"/>
      <c r="D479" s="974">
        <f>E456+E459+E458</f>
        <v>267730</v>
      </c>
      <c r="E479" s="77"/>
    </row>
    <row r="480" spans="2:5" ht="24" customHeight="1" x14ac:dyDescent="0.15">
      <c r="B480" s="795" t="s">
        <v>2586</v>
      </c>
      <c r="C480" s="789"/>
      <c r="D480" s="968">
        <f>E457+E460</f>
        <v>0</v>
      </c>
      <c r="E480" s="969"/>
    </row>
    <row r="481" spans="2:5" ht="24" customHeight="1" thickBot="1" x14ac:dyDescent="0.2">
      <c r="B481" s="799" t="s">
        <v>2585</v>
      </c>
      <c r="C481" s="970"/>
      <c r="D481" s="970"/>
      <c r="E481" s="971">
        <f>E450+E449</f>
        <v>0</v>
      </c>
    </row>
    <row r="482" spans="2:5" ht="24" customHeight="1" x14ac:dyDescent="0.15">
      <c r="B482" s="795" t="s">
        <v>2584</v>
      </c>
      <c r="C482" s="972"/>
      <c r="D482" s="972"/>
      <c r="E482" s="973">
        <f>E447+E448</f>
        <v>889000</v>
      </c>
    </row>
    <row r="483" spans="2:5" ht="24" customHeight="1" x14ac:dyDescent="0.15">
      <c r="B483" s="784" t="s">
        <v>2583</v>
      </c>
      <c r="C483" s="709"/>
      <c r="D483" s="974">
        <f>E461+E462</f>
        <v>896400</v>
      </c>
      <c r="E483" s="77"/>
    </row>
    <row r="484" spans="2:5" ht="24" customHeight="1" x14ac:dyDescent="0.15">
      <c r="B484" s="784" t="s">
        <v>2423</v>
      </c>
      <c r="C484" s="709"/>
      <c r="D484" s="709">
        <f>E463</f>
        <v>0</v>
      </c>
      <c r="E484" s="975"/>
    </row>
    <row r="485" spans="2:5" ht="24" customHeight="1" x14ac:dyDescent="0.15">
      <c r="B485" s="784" t="s">
        <v>2422</v>
      </c>
      <c r="C485" s="709"/>
      <c r="D485" s="976"/>
      <c r="E485" s="975">
        <f>D451</f>
        <v>0</v>
      </c>
    </row>
    <row r="486" spans="2:5" ht="24" customHeight="1" thickBot="1" x14ac:dyDescent="0.2">
      <c r="B486" s="799" t="s">
        <v>3184</v>
      </c>
      <c r="C486" s="970">
        <f>C464</f>
        <v>500000</v>
      </c>
      <c r="D486" s="970"/>
      <c r="E486" s="971"/>
    </row>
    <row r="487" spans="2:5" ht="24" customHeight="1" x14ac:dyDescent="0.15">
      <c r="B487" s="795" t="s">
        <v>380</v>
      </c>
      <c r="C487" s="972"/>
      <c r="D487" s="972"/>
      <c r="E487" s="973">
        <f>E478+E481+E482+E485-D479-D480-D483-D484-C486</f>
        <v>-73632</v>
      </c>
    </row>
    <row r="488" spans="2:5" ht="24" customHeight="1" x14ac:dyDescent="0.15">
      <c r="B488" s="1247"/>
      <c r="C488" s="966"/>
      <c r="D488" s="966" t="s">
        <v>2532</v>
      </c>
      <c r="E488" s="967">
        <v>9246857</v>
      </c>
    </row>
    <row r="489" spans="2:5" ht="24" customHeight="1" x14ac:dyDescent="0.15">
      <c r="B489" s="1247"/>
      <c r="C489" s="966"/>
      <c r="D489" s="966" t="s">
        <v>2533</v>
      </c>
      <c r="E489" s="967">
        <v>9173225</v>
      </c>
    </row>
    <row r="490" spans="2:5" ht="24" customHeight="1" x14ac:dyDescent="0.15">
      <c r="B490" s="1250"/>
      <c r="C490" s="977"/>
      <c r="D490" s="977" t="s">
        <v>2534</v>
      </c>
      <c r="E490" s="978">
        <f>E487+E488</f>
        <v>9173225</v>
      </c>
    </row>
    <row r="492" spans="2:5" ht="24" customHeight="1" x14ac:dyDescent="0.15">
      <c r="B492" t="s">
        <v>3206</v>
      </c>
      <c r="C492" s="548" t="s">
        <v>402</v>
      </c>
      <c r="D492" s="548" t="s">
        <v>3205</v>
      </c>
      <c r="E492" s="548" t="s">
        <v>3204</v>
      </c>
    </row>
    <row r="493" spans="2:5" ht="24" customHeight="1" x14ac:dyDescent="0.15">
      <c r="B493" s="1247" t="s">
        <v>3207</v>
      </c>
      <c r="C493" s="966">
        <v>10000</v>
      </c>
      <c r="D493" s="966">
        <f>D448-D462</f>
        <v>40000</v>
      </c>
      <c r="E493" s="967">
        <f>C493+D493</f>
        <v>50000</v>
      </c>
    </row>
    <row r="494" spans="2:5" ht="24" customHeight="1" x14ac:dyDescent="0.15">
      <c r="B494" s="1247" t="s">
        <v>3208</v>
      </c>
      <c r="C494" s="966">
        <v>0</v>
      </c>
      <c r="D494" s="966">
        <f>C463-D451</f>
        <v>0</v>
      </c>
      <c r="E494" s="967">
        <f>C494+D494</f>
        <v>0</v>
      </c>
    </row>
  </sheetData>
  <mergeCells count="108">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820" customWidth="1"/>
    <col min="2" max="2" width="12.375" style="1209"/>
    <col min="3" max="7" width="12.375" style="1208"/>
    <col min="8" max="8" width="12.375" style="1207"/>
    <col min="9" max="16384" width="12.375" style="820"/>
  </cols>
  <sheetData>
    <row r="1" spans="1:15" ht="24" customHeight="1" x14ac:dyDescent="0.15">
      <c r="A1" s="1235" t="s">
        <v>3570</v>
      </c>
    </row>
    <row r="2" spans="1:15" ht="9" customHeight="1" x14ac:dyDescent="0.15"/>
    <row r="3" spans="1:15" ht="24" customHeight="1" x14ac:dyDescent="0.15">
      <c r="B3" s="1234" t="s">
        <v>3569</v>
      </c>
      <c r="C3" s="1233"/>
      <c r="D3" s="1231" t="s">
        <v>3568</v>
      </c>
      <c r="E3" s="1231" t="s">
        <v>3567</v>
      </c>
      <c r="F3" s="1232" t="s">
        <v>3566</v>
      </c>
      <c r="G3" s="1231" t="s">
        <v>3565</v>
      </c>
      <c r="H3" s="1230" t="s">
        <v>3564</v>
      </c>
      <c r="I3" s="1229" t="s">
        <v>3563</v>
      </c>
    </row>
    <row r="4" spans="1:15" ht="24" customHeight="1" x14ac:dyDescent="0.15">
      <c r="B4" s="1228" t="s">
        <v>3562</v>
      </c>
      <c r="C4" s="1227">
        <v>2011</v>
      </c>
      <c r="D4" s="1226">
        <v>745000</v>
      </c>
      <c r="E4" s="1225">
        <v>300000</v>
      </c>
      <c r="F4" s="1225">
        <v>724200</v>
      </c>
      <c r="G4" s="1225">
        <f t="shared" ref="G4:G15" si="0">F4/200</f>
        <v>3621</v>
      </c>
      <c r="H4" s="1224">
        <f t="shared" ref="H4:H15" si="1">D4+E4+F4</f>
        <v>1769200</v>
      </c>
      <c r="I4" s="1223">
        <v>840000</v>
      </c>
    </row>
    <row r="5" spans="1:15" ht="24" customHeight="1" x14ac:dyDescent="0.15">
      <c r="B5" s="1222" t="s">
        <v>3561</v>
      </c>
      <c r="C5" s="1221">
        <v>2012</v>
      </c>
      <c r="D5" s="1218">
        <v>745000</v>
      </c>
      <c r="E5" s="1218">
        <v>320000</v>
      </c>
      <c r="F5" s="1218">
        <v>755200</v>
      </c>
      <c r="G5" s="1220">
        <f t="shared" si="0"/>
        <v>3776</v>
      </c>
      <c r="H5" s="1219">
        <f t="shared" si="1"/>
        <v>1820200</v>
      </c>
      <c r="I5" s="1218">
        <v>830000</v>
      </c>
    </row>
    <row r="6" spans="1:15" ht="24" customHeight="1" x14ac:dyDescent="0.15">
      <c r="B6" s="1222" t="s">
        <v>3560</v>
      </c>
      <c r="C6" s="1221">
        <v>2013</v>
      </c>
      <c r="D6" s="1218">
        <v>745000</v>
      </c>
      <c r="E6" s="1218">
        <v>280000</v>
      </c>
      <c r="F6" s="1218">
        <v>704200</v>
      </c>
      <c r="G6" s="1220">
        <f t="shared" si="0"/>
        <v>3521</v>
      </c>
      <c r="H6" s="1219">
        <f t="shared" si="1"/>
        <v>1729200</v>
      </c>
      <c r="I6" s="1218">
        <v>849000</v>
      </c>
    </row>
    <row r="7" spans="1:15" ht="24" customHeight="1" x14ac:dyDescent="0.15">
      <c r="B7" s="1222" t="s">
        <v>3559</v>
      </c>
      <c r="C7" s="1221">
        <v>2014</v>
      </c>
      <c r="D7" s="1218">
        <v>745000</v>
      </c>
      <c r="E7" s="1218">
        <v>280000</v>
      </c>
      <c r="F7" s="1218">
        <v>702800</v>
      </c>
      <c r="G7" s="1220">
        <f t="shared" si="0"/>
        <v>3514</v>
      </c>
      <c r="H7" s="1219">
        <f t="shared" si="1"/>
        <v>1727800</v>
      </c>
      <c r="I7" s="1218">
        <v>750000</v>
      </c>
    </row>
    <row r="8" spans="1:15" ht="24" customHeight="1" x14ac:dyDescent="0.15">
      <c r="B8" s="1222" t="s">
        <v>3558</v>
      </c>
      <c r="C8" s="1221">
        <v>2015</v>
      </c>
      <c r="D8" s="1218">
        <v>745000</v>
      </c>
      <c r="E8" s="1218">
        <v>270000</v>
      </c>
      <c r="F8" s="1218">
        <v>741000</v>
      </c>
      <c r="G8" s="1220">
        <f t="shared" si="0"/>
        <v>3705</v>
      </c>
      <c r="H8" s="1219">
        <f t="shared" si="1"/>
        <v>1756000</v>
      </c>
      <c r="I8" s="1218">
        <v>870000</v>
      </c>
    </row>
    <row r="9" spans="1:15" ht="24" customHeight="1" x14ac:dyDescent="0.15">
      <c r="B9" s="1222" t="s">
        <v>3557</v>
      </c>
      <c r="C9" s="1221">
        <v>2016</v>
      </c>
      <c r="D9" s="1218">
        <v>745000</v>
      </c>
      <c r="E9" s="1218">
        <v>280000</v>
      </c>
      <c r="F9" s="1218">
        <v>779800</v>
      </c>
      <c r="G9" s="1220">
        <f t="shared" si="0"/>
        <v>3899</v>
      </c>
      <c r="H9" s="1219">
        <f t="shared" si="1"/>
        <v>1804800</v>
      </c>
      <c r="I9" s="1218">
        <v>880000</v>
      </c>
    </row>
    <row r="10" spans="1:15" ht="24" customHeight="1" x14ac:dyDescent="0.15">
      <c r="B10" s="1222" t="s">
        <v>3556</v>
      </c>
      <c r="C10" s="1221">
        <v>2017</v>
      </c>
      <c r="D10" s="1218">
        <v>745000</v>
      </c>
      <c r="E10" s="1218">
        <v>280000</v>
      </c>
      <c r="F10" s="1218">
        <v>800600</v>
      </c>
      <c r="G10" s="1220">
        <f t="shared" si="0"/>
        <v>4003</v>
      </c>
      <c r="H10" s="1219">
        <f t="shared" si="1"/>
        <v>1825600</v>
      </c>
      <c r="I10" s="1218">
        <v>900000</v>
      </c>
    </row>
    <row r="11" spans="1:15" ht="24" customHeight="1" x14ac:dyDescent="0.15">
      <c r="B11" s="1222" t="s">
        <v>3555</v>
      </c>
      <c r="C11" s="1221">
        <v>2018</v>
      </c>
      <c r="D11" s="1218">
        <v>745000</v>
      </c>
      <c r="E11" s="1218">
        <v>260000</v>
      </c>
      <c r="F11" s="1218">
        <v>701000</v>
      </c>
      <c r="G11" s="1220">
        <f t="shared" si="0"/>
        <v>3505</v>
      </c>
      <c r="H11" s="1219">
        <f t="shared" si="1"/>
        <v>1706000</v>
      </c>
      <c r="I11" s="1218">
        <v>850000</v>
      </c>
    </row>
    <row r="12" spans="1:15" ht="24" customHeight="1" x14ac:dyDescent="0.15">
      <c r="B12" s="1222" t="s">
        <v>3554</v>
      </c>
      <c r="C12" s="1221">
        <v>2019</v>
      </c>
      <c r="D12" s="1218">
        <v>745000</v>
      </c>
      <c r="E12" s="1218">
        <v>260000</v>
      </c>
      <c r="F12" s="1218">
        <v>729800</v>
      </c>
      <c r="G12" s="1220">
        <f t="shared" si="0"/>
        <v>3649</v>
      </c>
      <c r="H12" s="1219">
        <f t="shared" si="1"/>
        <v>1734800</v>
      </c>
      <c r="I12" s="1218">
        <v>790000</v>
      </c>
      <c r="O12" s="820" t="s">
        <v>1690</v>
      </c>
    </row>
    <row r="13" spans="1:15" ht="24" customHeight="1" x14ac:dyDescent="0.15">
      <c r="B13" s="1222" t="s">
        <v>3553</v>
      </c>
      <c r="C13" s="1221">
        <v>2020</v>
      </c>
      <c r="D13" s="1218">
        <v>745000</v>
      </c>
      <c r="E13" s="1218">
        <v>50000</v>
      </c>
      <c r="F13" s="1218">
        <v>162000</v>
      </c>
      <c r="G13" s="1220">
        <f t="shared" si="0"/>
        <v>810</v>
      </c>
      <c r="H13" s="1219">
        <f t="shared" si="1"/>
        <v>957000</v>
      </c>
      <c r="I13" s="1218">
        <v>100000</v>
      </c>
    </row>
    <row r="14" spans="1:15" ht="24" customHeight="1" x14ac:dyDescent="0.15">
      <c r="B14" s="1222" t="s">
        <v>3552</v>
      </c>
      <c r="C14" s="1221">
        <v>2021</v>
      </c>
      <c r="D14" s="1218">
        <v>745000</v>
      </c>
      <c r="E14" s="1218">
        <v>0</v>
      </c>
      <c r="F14" s="1218">
        <v>147000</v>
      </c>
      <c r="G14" s="1220">
        <f t="shared" si="0"/>
        <v>735</v>
      </c>
      <c r="H14" s="1219">
        <f t="shared" si="1"/>
        <v>892000</v>
      </c>
      <c r="I14" s="1218">
        <v>250000</v>
      </c>
    </row>
    <row r="15" spans="1:15" ht="24" customHeight="1" x14ac:dyDescent="0.15">
      <c r="B15" s="1222" t="s">
        <v>3551</v>
      </c>
      <c r="C15" s="1221">
        <v>2022</v>
      </c>
      <c r="D15" s="1218">
        <v>745000</v>
      </c>
      <c r="E15" s="1218">
        <v>0</v>
      </c>
      <c r="F15" s="1218">
        <v>436700</v>
      </c>
      <c r="G15" s="1220">
        <f t="shared" si="0"/>
        <v>2183.5</v>
      </c>
      <c r="H15" s="1219">
        <f t="shared" si="1"/>
        <v>1181700</v>
      </c>
      <c r="I15" s="1218">
        <v>650000</v>
      </c>
    </row>
    <row r="16" spans="1:15" ht="24" customHeight="1" x14ac:dyDescent="0.15">
      <c r="B16" s="1217"/>
      <c r="C16" s="1216"/>
      <c r="D16" s="1215"/>
      <c r="E16" s="1215"/>
      <c r="F16" s="1215"/>
      <c r="G16" s="1215"/>
      <c r="H16" s="1214"/>
      <c r="I16" s="1213"/>
    </row>
    <row r="17" spans="3:8" ht="24" customHeight="1" x14ac:dyDescent="0.15">
      <c r="C17" s="1211"/>
      <c r="D17" s="1211"/>
      <c r="E17" s="1211"/>
      <c r="F17" s="1211"/>
      <c r="G17" s="1211"/>
      <c r="H17" s="1210"/>
    </row>
    <row r="18" spans="3:8" ht="24" customHeight="1" x14ac:dyDescent="0.15">
      <c r="D18" s="1211"/>
      <c r="E18" s="1211"/>
      <c r="F18" s="1211"/>
      <c r="G18" s="1211"/>
      <c r="H18" s="1210"/>
    </row>
    <row r="19" spans="3:8" ht="24" customHeight="1" x14ac:dyDescent="0.15">
      <c r="D19" s="1211"/>
      <c r="E19" s="1212"/>
      <c r="F19" s="1211"/>
      <c r="G19" s="1211"/>
      <c r="H19" s="1210"/>
    </row>
    <row r="20" spans="3:8" ht="24" customHeight="1" x14ac:dyDescent="0.15">
      <c r="D20" s="1211"/>
      <c r="E20" s="1211"/>
      <c r="F20" s="1211"/>
      <c r="G20" s="1211"/>
      <c r="H20" s="1210"/>
    </row>
    <row r="21" spans="3:8" ht="24" customHeight="1" x14ac:dyDescent="0.15">
      <c r="D21" s="1211"/>
      <c r="E21" s="1211"/>
      <c r="F21" s="1211"/>
      <c r="G21" s="1211"/>
      <c r="H21" s="1210"/>
    </row>
    <row r="22" spans="3:8" ht="24" customHeight="1" x14ac:dyDescent="0.15">
      <c r="D22" s="1211"/>
      <c r="E22" s="1211"/>
      <c r="F22" s="1211"/>
      <c r="G22" s="1211"/>
      <c r="H22" s="1210"/>
    </row>
    <row r="23" spans="3:8" ht="24" customHeight="1" x14ac:dyDescent="0.15">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2022-02-09T06:38:17Z</cp:lastPrinted>
  <dcterms:created xsi:type="dcterms:W3CDTF">2015-08-07T01:09:50Z</dcterms:created>
  <dcterms:modified xsi:type="dcterms:W3CDTF">2023-12-11T07:34:30Z</dcterms:modified>
</cp:coreProperties>
</file>