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FB19AA4A-6676-4625-B9CD-CBB08B6AF30A}" xr6:coauthVersionLast="47" xr6:coauthVersionMax="47" xr10:uidLastSave="{00000000-0000-0000-0000-000000000000}"/>
  <bookViews>
    <workbookView xWindow="4200" yWindow="1410" windowWidth="24090" windowHeight="1407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93" i="1" l="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alcChain>
</file>

<file path=xl/sharedStrings.xml><?xml version="1.0" encoding="utf-8"?>
<sst xmlns="http://schemas.openxmlformats.org/spreadsheetml/2006/main" count="12144" uniqueCount="3628">
  <si>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</si>
  <si>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</si>
  <si>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</si>
  <si>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</si>
  <si>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</si>
  <si>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</si>
  <si>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</si>
  <si>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</si>
  <si>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</si>
  <si>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</si>
  <si>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</si>
  <si>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</si>
  <si>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</si>
  <si>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</si>
  <si>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</si>
  <si>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</si>
  <si>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</si>
  <si>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</si>
  <si>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</si>
  <si>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</si>
  <si>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</si>
  <si>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</si>
  <si>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</si>
  <si>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</si>
  <si>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</si>
  <si>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</si>
  <si>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</si>
  <si>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</si>
  <si>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</si>
  <si>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</si>
  <si>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</si>
  <si>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</si>
  <si>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</si>
  <si>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</si>
  <si>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</si>
  <si>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</si>
  <si>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</si>
  <si>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</si>
  <si>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</si>
  <si>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</si>
  <si>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</si>
  <si>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</si>
  <si>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</si>
  <si>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</si>
  <si>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</si>
  <si>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</si>
  <si>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</si>
  <si>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</si>
  <si>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</si>
  <si>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</si>
  <si>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</si>
  <si>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</si>
  <si>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</si>
  <si>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</si>
  <si>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</si>
  <si>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</si>
  <si>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</si>
  <si>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</si>
  <si>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</si>
  <si>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</si>
  <si>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</si>
  <si>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</si>
  <si>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</si>
  <si>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</si>
  <si>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</si>
  <si>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</si>
  <si>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</si>
  <si>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</si>
  <si>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</si>
  <si>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</si>
  <si>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</si>
  <si>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</si>
  <si>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</si>
  <si>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</si>
  <si>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</si>
  <si>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</si>
  <si>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</si>
  <si>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</si>
  <si>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</si>
  <si>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</si>
  <si>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</si>
  <si>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</si>
  <si>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</si>
  <si>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</si>
  <si>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</si>
  <si>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</si>
  <si>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</si>
  <si>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</si>
  <si>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</si>
  <si>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</si>
  <si>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</si>
  <si>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</si>
  <si>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</si>
  <si>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</si>
  <si>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</si>
  <si>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</si>
  <si>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</si>
  <si>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</si>
  <si>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</si>
  <si>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</si>
  <si>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</si>
  <si>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</si>
  <si>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</si>
  <si>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</si>
  <si>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</si>
  <si>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</si>
  <si>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</si>
  <si>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</si>
  <si>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</si>
  <si>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</si>
  <si>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</si>
  <si>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</si>
  <si>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</si>
  <si>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</si>
  <si>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</si>
  <si>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</si>
  <si>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</si>
  <si>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</si>
  <si>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</si>
  <si>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</si>
  <si>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</si>
  <si>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</si>
  <si>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</si>
  <si>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</si>
  <si>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</si>
  <si>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</si>
  <si>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</si>
  <si>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</si>
  <si>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</si>
  <si>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</si>
  <si>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</si>
  <si>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</si>
  <si>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</si>
  <si>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</si>
  <si>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</si>
  <si>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</si>
  <si>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</si>
  <si>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</si>
  <si>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</si>
  <si>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</si>
  <si>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</si>
  <si>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</si>
  <si>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</si>
  <si>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</si>
  <si>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</si>
  <si>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</si>
  <si>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</si>
  <si>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</si>
  <si>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</si>
  <si>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</si>
  <si>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</si>
  <si>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</si>
  <si>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</si>
  <si>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</si>
  <si>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</si>
  <si>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</si>
  <si>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</si>
  <si>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</si>
  <si>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</si>
  <si>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</si>
  <si>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</si>
  <si>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</si>
  <si>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</si>
  <si>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</si>
  <si>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</si>
  <si>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</si>
  <si>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</si>
  <si>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</si>
  <si>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</si>
  <si>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</si>
  <si>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</si>
  <si>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</si>
  <si>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</si>
  <si>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</si>
  <si>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</si>
  <si>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</si>
  <si>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</si>
  <si>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</si>
  <si>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</si>
  <si>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</si>
  <si>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</si>
  <si>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</si>
  <si>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</si>
  <si>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</si>
  <si>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</si>
  <si>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</si>
  <si>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</si>
  <si>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</si>
  <si>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</si>
  <si>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</si>
  <si>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</si>
  <si>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</si>
  <si>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</si>
  <si>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</si>
  <si>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</si>
  <si>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</si>
  <si>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</si>
  <si>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</si>
  <si>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</si>
  <si>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</si>
  <si>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</si>
  <si>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</si>
  <si>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</si>
  <si>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</si>
  <si>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</si>
  <si>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</si>
  <si>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</si>
  <si>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</si>
  <si>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</si>
  <si>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</si>
  <si>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</si>
  <si>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</si>
  <si>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</si>
  <si>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</si>
  <si>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</si>
  <si>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</si>
  <si>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</si>
  <si>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</si>
  <si>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</si>
  <si>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</si>
  <si>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</si>
  <si>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</si>
  <si>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</si>
  <si>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</si>
  <si>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</si>
  <si>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</si>
  <si>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</si>
  <si>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</si>
  <si>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</si>
  <si>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</si>
  <si>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</si>
  <si>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</si>
  <si>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</si>
  <si>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</si>
  <si>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</si>
  <si>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</si>
  <si>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</si>
  <si>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</si>
  <si>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</si>
  <si>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</si>
  <si>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</si>
  <si>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</si>
  <si>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</si>
  <si>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</si>
  <si>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</si>
  <si>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</si>
  <si>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</si>
  <si>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</si>
  <si>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</si>
  <si>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</si>
  <si>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</si>
  <si>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</si>
  <si>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</si>
  <si>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</si>
  <si>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</si>
  <si>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</si>
  <si>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</si>
  <si>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</si>
  <si>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</si>
  <si>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</si>
  <si>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</si>
  <si>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</si>
  <si>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</si>
  <si>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</si>
  <si>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</si>
  <si>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</si>
  <si>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</si>
  <si>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</si>
  <si>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</si>
  <si>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</si>
  <si>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</si>
  <si>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</si>
  <si>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</si>
  <si>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</si>
  <si>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</si>
  <si>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</si>
  <si>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</si>
  <si>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</si>
  <si>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</si>
  <si>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</si>
  <si>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</si>
  <si>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</si>
  <si>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</si>
  <si>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</si>
  <si>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</si>
  <si>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</si>
  <si>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</si>
  <si>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</si>
  <si>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</si>
  <si>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</si>
  <si>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</si>
  <si>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</si>
  <si>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</si>
  <si>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</si>
  <si>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</si>
  <si>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</si>
  <si>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</si>
  <si>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</si>
  <si>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</si>
  <si>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</si>
  <si>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</si>
  <si>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</si>
  <si>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</si>
  <si>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</si>
  <si>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</si>
  <si>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</si>
  <si>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</si>
  <si>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</si>
  <si>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</si>
  <si>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</si>
  <si>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</si>
  <si>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</si>
  <si>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</si>
  <si>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</si>
  <si>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</si>
  <si>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</si>
  <si>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</si>
  <si>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</si>
  <si>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</si>
  <si>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</si>
  <si>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</si>
  <si>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</si>
  <si>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</si>
  <si>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</si>
  <si>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</si>
  <si>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</si>
  <si>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</si>
  <si>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</si>
  <si>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</si>
  <si>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</si>
  <si>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</si>
  <si>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</si>
  <si>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</si>
  <si>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</si>
  <si>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</si>
  <si>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</si>
  <si>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</si>
  <si>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</si>
  <si>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</si>
  <si>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</si>
  <si>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</si>
  <si>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</si>
  <si>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</si>
  <si>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</si>
  <si>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</si>
  <si>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</si>
  <si>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</si>
  <si>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</si>
  <si>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</si>
  <si>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</si>
  <si>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</si>
  <si>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</si>
  <si>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</si>
  <si>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</si>
  <si>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</si>
  <si>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</si>
  <si>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</si>
  <si>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</si>
  <si>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</si>
  <si>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</si>
  <si>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</si>
  <si>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</si>
  <si>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</si>
  <si>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</si>
  <si>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</si>
  <si>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</si>
  <si>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</si>
  <si>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</si>
  <si>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</si>
  <si>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</si>
  <si>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</si>
  <si>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</si>
  <si>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</si>
  <si>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</si>
  <si>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</si>
  <si>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</si>
  <si>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</si>
  <si>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</si>
  <si>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</si>
  <si>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</si>
  <si>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</si>
  <si>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</si>
  <si>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</si>
  <si>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</si>
  <si>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</si>
  <si>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</si>
  <si>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</si>
  <si>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</si>
  <si>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</si>
  <si>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</si>
  <si>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</si>
  <si>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</si>
  <si>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</si>
  <si>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</si>
  <si>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</si>
  <si>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</si>
  <si>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</si>
  <si>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</si>
  <si>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</si>
  <si>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</si>
  <si>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</si>
  <si>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</si>
  <si>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</si>
  <si>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</si>
  <si>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</si>
  <si>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</si>
  <si>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</si>
  <si>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</si>
  <si>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</si>
  <si>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</si>
  <si>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</si>
  <si>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</si>
  <si>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</si>
  <si>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</si>
  <si>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</si>
  <si>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</si>
  <si>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</si>
  <si>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</si>
  <si>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</si>
  <si>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</si>
  <si>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</si>
  <si>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</si>
  <si>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</si>
  <si>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</si>
  <si>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</si>
  <si>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</si>
  <si>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</si>
  <si>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</si>
  <si>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</si>
  <si>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</si>
  <si>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</si>
  <si>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</si>
  <si>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</si>
  <si>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</si>
  <si>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</si>
  <si>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</si>
  <si>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</si>
  <si>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</si>
  <si>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</si>
  <si>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</si>
  <si>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</si>
  <si>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</si>
  <si>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</si>
  <si>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</si>
  <si>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</si>
  <si>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</si>
  <si>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</si>
  <si>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</si>
  <si>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</si>
  <si>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</si>
  <si>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</si>
  <si>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</si>
  <si>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</si>
  <si>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</si>
  <si>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</si>
  <si>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</si>
  <si>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</si>
  <si>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</si>
  <si>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</si>
  <si>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</si>
  <si>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</si>
  <si>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</si>
  <si>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</si>
  <si>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</si>
  <si>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</si>
  <si>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</si>
  <si>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</si>
  <si>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</si>
  <si>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</si>
  <si>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</si>
  <si>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</si>
  <si>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</si>
  <si>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</si>
  <si>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</si>
  <si>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</si>
  <si>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</si>
  <si>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</si>
  <si>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</si>
  <si>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</si>
  <si>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</si>
  <si>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</si>
  <si>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</si>
  <si>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</si>
  <si>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</si>
  <si>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</si>
  <si>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</si>
  <si>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</si>
  <si>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</si>
  <si>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</si>
  <si>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</si>
  <si>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</si>
  <si>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</si>
  <si>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</si>
  <si>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</si>
  <si>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</si>
  <si>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</si>
  <si>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</si>
  <si>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</si>
  <si>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</si>
  <si>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</si>
  <si>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</si>
  <si>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</si>
  <si>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</si>
  <si>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</si>
  <si>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</si>
  <si>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</si>
  <si>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</si>
  <si>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</si>
  <si>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</si>
  <si>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</si>
  <si>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</si>
  <si>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</si>
  <si>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</si>
  <si>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</si>
  <si>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</si>
  <si>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</si>
  <si>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</si>
  <si>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</si>
  <si>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</si>
  <si>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</si>
  <si>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</si>
  <si>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</si>
  <si>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</si>
  <si>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</si>
  <si>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</si>
  <si>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</si>
  <si>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</si>
  <si>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</si>
  <si>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</si>
  <si>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</si>
  <si>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</si>
  <si>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</si>
  <si>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</si>
  <si>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</si>
  <si>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</si>
  <si>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</si>
  <si>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</si>
  <si>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</si>
  <si>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</si>
  <si>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</si>
  <si>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</si>
  <si>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</si>
  <si>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</si>
  <si>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</si>
  <si>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</si>
  <si>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</si>
  <si>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</si>
  <si>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</si>
  <si>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</si>
  <si>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</si>
  <si>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</si>
  <si>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</si>
  <si>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</si>
  <si>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</si>
  <si>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</si>
  <si>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</si>
  <si>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</si>
  <si>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</si>
  <si>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</si>
  <si>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</si>
  <si>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</si>
  <si>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</si>
  <si>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</si>
  <si>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</si>
  <si>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</si>
  <si>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</si>
  <si>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</si>
  <si>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</si>
  <si>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</si>
  <si>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</si>
  <si>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</si>
  <si>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</si>
  <si>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</si>
  <si>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</si>
  <si>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</si>
  <si>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</si>
  <si>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</si>
  <si>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</si>
  <si>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</si>
  <si>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</si>
  <si>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</si>
  <si>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</si>
  <si>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</si>
  <si>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</si>
  <si>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</si>
  <si>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</si>
  <si>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</si>
  <si>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</si>
  <si>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</si>
  <si>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</si>
  <si>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</si>
  <si>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</si>
  <si>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</si>
  <si>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</si>
  <si>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</si>
  <si>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</si>
  <si>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</si>
  <si>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</si>
  <si>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</si>
  <si>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</si>
  <si>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</si>
  <si>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</si>
  <si>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</si>
  <si>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</si>
  <si>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</si>
  <si>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</si>
  <si>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</si>
  <si>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</si>
  <si>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</si>
  <si>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</si>
  <si>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</si>
  <si>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</si>
  <si>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</si>
  <si>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</si>
  <si>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</si>
  <si>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</si>
  <si>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</si>
  <si>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</si>
  <si>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</si>
  <si>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</si>
  <si>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</si>
  <si>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</si>
  <si>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</si>
  <si>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</si>
  <si>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</si>
  <si>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</si>
  <si>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</si>
  <si>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</si>
  <si>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</si>
  <si>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</si>
  <si>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</si>
  <si>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</si>
  <si>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</si>
  <si>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</si>
  <si>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</si>
  <si>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</si>
  <si>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</si>
  <si>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</si>
  <si>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</si>
  <si>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</si>
  <si>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</si>
  <si>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</si>
  <si>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</si>
  <si>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</si>
  <si>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</si>
  <si>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</si>
  <si>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</si>
  <si>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</si>
  <si>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</si>
  <si>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</si>
  <si>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</si>
  <si>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</si>
  <si>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</si>
  <si>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</si>
  <si>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</si>
  <si>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</si>
  <si>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</si>
  <si>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</si>
  <si>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</si>
  <si>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</si>
  <si>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</si>
  <si>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</si>
  <si>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</si>
  <si>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</si>
  <si>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</si>
  <si>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</si>
  <si>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</si>
  <si>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</si>
  <si>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</si>
  <si>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</si>
  <si>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</si>
  <si>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</si>
  <si>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</si>
  <si>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</si>
  <si>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</si>
  <si>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</si>
  <si>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</si>
  <si>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</si>
  <si>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</si>
  <si>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</si>
  <si>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</si>
  <si>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</si>
  <si>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</si>
  <si>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</si>
  <si>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</si>
  <si>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</si>
  <si>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</si>
  <si>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</si>
  <si>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</si>
  <si>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</si>
  <si>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</si>
  <si>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</si>
  <si>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</si>
  <si>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</si>
  <si>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</si>
  <si>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</si>
  <si>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</si>
  <si>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</si>
  <si>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</si>
  <si>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</si>
  <si>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</si>
  <si>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</si>
  <si>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</si>
  <si>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</si>
  <si>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</si>
  <si>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</si>
  <si>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</si>
  <si>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</si>
  <si>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</si>
  <si>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</si>
  <si>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</si>
  <si>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</si>
  <si>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</si>
  <si>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</si>
  <si>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</si>
  <si>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</si>
  <si>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</si>
  <si>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</si>
  <si>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</si>
  <si>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</si>
  <si>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</si>
  <si>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</si>
  <si>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</si>
  <si>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</si>
  <si>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</si>
  <si>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</si>
  <si>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</si>
  <si>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</si>
  <si>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</si>
  <si>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</si>
  <si>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</si>
  <si>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</si>
  <si>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</si>
  <si>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</si>
  <si>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</si>
  <si>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</si>
  <si>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</si>
  <si>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</si>
  <si>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</si>
  <si>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</si>
  <si>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</si>
  <si>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</si>
  <si>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</si>
  <si>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</si>
  <si>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</si>
  <si>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</si>
  <si>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</si>
  <si>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</si>
  <si>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</si>
  <si>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</si>
  <si>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</si>
  <si>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</si>
  <si>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</si>
  <si>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</si>
  <si>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</si>
  <si>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</si>
  <si>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</si>
  <si>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</si>
  <si>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</si>
  <si>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</si>
  <si>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</si>
  <si>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</si>
  <si>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</si>
  <si>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</si>
  <si>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</si>
  <si>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</si>
  <si>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</si>
  <si>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</si>
  <si>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</si>
  <si>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</si>
  <si>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</si>
  <si>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</si>
  <si>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</si>
  <si>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</si>
  <si>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</si>
  <si>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</si>
  <si>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</si>
  <si>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</si>
  <si>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</si>
  <si>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</si>
  <si>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</si>
  <si>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</si>
  <si>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</si>
  <si>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</si>
  <si>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</si>
  <si>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</si>
  <si>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</si>
  <si>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</si>
  <si>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</si>
  <si>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</si>
  <si>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</si>
  <si>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</si>
  <si>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</si>
  <si>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</si>
  <si>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</si>
  <si>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</si>
  <si>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</si>
  <si>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</si>
  <si>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</si>
  <si>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</si>
  <si>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</si>
  <si>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</si>
  <si>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</si>
  <si>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</si>
  <si>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</si>
  <si>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</si>
  <si>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</si>
  <si>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</si>
  <si>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</si>
  <si>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</si>
  <si>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</si>
  <si>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</si>
  <si>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</si>
  <si>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</si>
  <si>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</si>
  <si>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</si>
  <si>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</si>
  <si>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</si>
  <si>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</si>
  <si>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</si>
  <si>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</si>
  <si>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</si>
  <si>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</si>
  <si>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</si>
  <si>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</si>
  <si>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</si>
  <si>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</si>
  <si>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</si>
  <si>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</si>
  <si>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</si>
  <si>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</si>
  <si>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</si>
  <si>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</si>
  <si>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</si>
  <si>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</si>
  <si>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</si>
  <si>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</si>
  <si>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</si>
  <si>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</si>
  <si>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</si>
  <si>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</si>
  <si>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</si>
  <si>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</si>
  <si>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</si>
  <si>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</si>
  <si>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</si>
  <si>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</si>
  <si>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</si>
  <si>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</si>
  <si>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</si>
  <si>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</si>
  <si>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</si>
  <si>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</si>
  <si>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</si>
  <si>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</si>
  <si>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</si>
  <si>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</si>
  <si>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</si>
  <si>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</si>
  <si>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</si>
  <si>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</si>
  <si>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</si>
  <si>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</si>
  <si>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</si>
  <si>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</si>
  <si>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</si>
  <si>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</si>
  <si>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</si>
  <si>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</si>
  <si>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</si>
  <si>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</si>
  <si>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</si>
  <si>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</si>
  <si>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</si>
  <si>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</si>
  <si>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</si>
  <si>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</si>
  <si>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</si>
  <si>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</si>
  <si>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</si>
  <si>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</si>
  <si>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</si>
  <si>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</si>
  <si>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</si>
  <si>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</si>
  <si>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</si>
  <si>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</si>
  <si>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</si>
  <si>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</si>
  <si>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</si>
  <si>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</si>
  <si>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</si>
  <si>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</si>
  <si>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</si>
  <si>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</si>
  <si>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</si>
  <si>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</si>
  <si>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</si>
  <si>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</si>
  <si>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</si>
  <si>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</si>
  <si>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</si>
  <si>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</si>
  <si>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</si>
  <si>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</si>
  <si>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</si>
  <si>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</si>
  <si>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</si>
  <si>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</si>
  <si>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</si>
  <si>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</si>
  <si>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</si>
  <si>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</si>
  <si>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</si>
  <si>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</si>
  <si>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</si>
  <si>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</si>
  <si>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</si>
  <si>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</si>
  <si>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</si>
  <si>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</si>
  <si>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</si>
  <si>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</si>
  <si>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</si>
  <si>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</si>
  <si>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</si>
  <si>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</si>
  <si>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</si>
  <si>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</si>
  <si>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</si>
  <si>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</si>
  <si>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</si>
  <si>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</si>
  <si>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</si>
  <si>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</si>
  <si>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</si>
  <si>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</si>
  <si>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</si>
  <si>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</si>
  <si>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</si>
  <si>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</si>
  <si>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</si>
  <si>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</si>
  <si>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</si>
  <si>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</si>
  <si>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</si>
  <si>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</si>
  <si>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</si>
  <si>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</si>
  <si>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</si>
  <si>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</si>
  <si>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</si>
  <si>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</si>
  <si>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</si>
  <si>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</si>
  <si>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</si>
  <si>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</si>
  <si>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</si>
  <si>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</si>
  <si>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</si>
  <si>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</si>
  <si>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</si>
  <si>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</si>
  <si>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</si>
  <si>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</si>
  <si>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</si>
  <si>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</si>
  <si>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</si>
  <si>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</si>
  <si>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</si>
  <si>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</si>
  <si>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</si>
  <si>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</si>
  <si>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</si>
  <si>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</si>
  <si>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</si>
  <si>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</si>
  <si>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</si>
  <si>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</si>
  <si>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</si>
  <si>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</si>
  <si>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</si>
  <si>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</si>
  <si>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</si>
  <si>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</si>
  <si>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</si>
  <si>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</si>
  <si>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</si>
  <si>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</si>
  <si>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</si>
  <si>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</si>
  <si>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</si>
  <si>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</si>
  <si>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</si>
  <si>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</si>
  <si>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</si>
  <si>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</si>
  <si>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</si>
  <si>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</si>
  <si>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</si>
  <si>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</si>
  <si>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</si>
  <si>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</si>
  <si>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</si>
  <si>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</si>
  <si>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</si>
  <si>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</si>
  <si>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</si>
  <si>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</si>
  <si>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</si>
  <si>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</si>
  <si>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</si>
  <si>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</si>
  <si>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</si>
  <si>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</si>
  <si>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</si>
  <si>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</si>
  <si>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</si>
  <si>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</si>
  <si>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</si>
  <si>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</si>
  <si>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</si>
  <si>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</si>
  <si>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</si>
  <si>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</si>
  <si>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</si>
  <si>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</si>
  <si>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</si>
  <si>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</si>
  <si>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</si>
  <si>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</si>
  <si>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</si>
  <si>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</si>
  <si>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</si>
  <si>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</si>
  <si>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</si>
  <si>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</si>
  <si>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</si>
  <si>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</si>
  <si>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</si>
  <si>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</si>
  <si>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</si>
  <si>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</si>
  <si>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</si>
  <si>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</si>
  <si>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</si>
  <si>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</si>
  <si>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</si>
  <si>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</si>
  <si>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</si>
  <si>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</si>
  <si>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</si>
  <si>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</si>
  <si>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</si>
  <si>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</si>
  <si>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</si>
  <si>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</si>
  <si>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</si>
  <si>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</si>
  <si>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</si>
  <si>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</si>
  <si>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</si>
  <si>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</si>
  <si>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</si>
  <si>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</si>
  <si>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</si>
  <si>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</si>
  <si>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</si>
  <si>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</si>
  <si>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</si>
  <si>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</si>
  <si>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</si>
  <si>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</si>
  <si>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</si>
  <si>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</si>
  <si>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</si>
  <si>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</si>
  <si>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</si>
  <si>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</si>
  <si>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</si>
  <si>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</si>
  <si>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</si>
  <si>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</si>
  <si>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</si>
  <si>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</si>
  <si>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</si>
  <si>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</si>
  <si>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</si>
  <si>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</si>
  <si>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</si>
  <si>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</si>
  <si>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</si>
  <si>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</si>
  <si>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</si>
  <si>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</si>
  <si>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</si>
  <si>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</si>
  <si>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</si>
  <si>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</si>
  <si>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</si>
  <si>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</si>
  <si>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</si>
  <si>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</si>
  <si>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</si>
  <si>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</si>
  <si>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</si>
  <si>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</si>
  <si>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</si>
  <si>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</si>
  <si>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</si>
  <si>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</si>
  <si>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</si>
  <si>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</si>
  <si>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</si>
  <si>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</si>
  <si>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</si>
  <si>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</si>
  <si>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</si>
  <si>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</si>
  <si>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</si>
  <si>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</si>
  <si>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</si>
  <si>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</si>
  <si>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</si>
  <si>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</si>
  <si>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</si>
  <si>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</si>
  <si>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</si>
  <si>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</si>
  <si>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</si>
  <si>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</si>
  <si>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</si>
  <si>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</si>
  <si>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</si>
  <si>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</si>
  <si>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</si>
  <si>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</si>
  <si>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</si>
  <si>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</si>
  <si>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</si>
  <si>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</si>
  <si>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</si>
  <si>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</si>
  <si>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</si>
  <si>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</si>
  <si>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</si>
  <si>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</si>
  <si>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</si>
  <si>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</si>
  <si>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</si>
  <si>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</si>
  <si>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</si>
  <si>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</si>
  <si>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</si>
  <si>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</si>
  <si>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</si>
  <si>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</si>
  <si>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</si>
  <si>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</si>
  <si>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</si>
  <si>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</si>
  <si>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</si>
  <si>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</si>
  <si>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</si>
  <si>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</si>
  <si>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</si>
  <si>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</si>
  <si>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</si>
  <si>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</si>
  <si>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</si>
  <si>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</si>
  <si>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</si>
  <si>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</si>
  <si>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</si>
  <si>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</si>
  <si>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</si>
  <si>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</si>
  <si>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</si>
  <si>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</si>
  <si>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</si>
  <si>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</si>
  <si>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</si>
  <si>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</si>
  <si>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</si>
  <si>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</si>
  <si>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</si>
  <si>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</si>
  <si>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</si>
  <si>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</si>
  <si>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</si>
  <si>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</si>
  <si>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</si>
  <si>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</si>
  <si>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</si>
  <si>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</si>
  <si>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</si>
  <si>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</si>
  <si>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</si>
  <si>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</si>
  <si>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</si>
  <si>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</si>
  <si>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</si>
  <si>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</si>
  <si>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</si>
  <si>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</si>
  <si>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</si>
  <si>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</si>
  <si>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</si>
  <si>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</si>
  <si>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</si>
  <si>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</si>
  <si>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</si>
  <si>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</si>
  <si>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</si>
  <si>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</si>
  <si>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</si>
  <si>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</si>
  <si>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</si>
  <si>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</si>
  <si>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</si>
  <si>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</si>
  <si>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</si>
  <si>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</si>
  <si>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</si>
  <si>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</si>
  <si>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</si>
  <si>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</si>
  <si>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</si>
  <si>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</si>
  <si>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</si>
  <si>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</si>
  <si>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</si>
  <si>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</si>
  <si>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</si>
  <si>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</si>
  <si>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</si>
  <si>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</si>
  <si>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</si>
  <si>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</si>
  <si>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</si>
  <si>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</si>
  <si>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</si>
  <si>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</si>
  <si>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</si>
  <si>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</si>
  <si>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</si>
  <si>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</si>
  <si>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</si>
  <si>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</si>
  <si>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</si>
  <si>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</si>
  <si>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</si>
  <si>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</si>
  <si>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</si>
  <si>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</si>
  <si>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</si>
  <si>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</si>
  <si>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</si>
  <si>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</si>
  <si>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</si>
  <si>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</si>
  <si>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</si>
  <si>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</si>
  <si>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</si>
  <si>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</si>
  <si>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</si>
  <si>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</si>
  <si>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</si>
  <si>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</si>
  <si>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</si>
  <si>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</si>
  <si>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</si>
  <si>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</si>
  <si>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</si>
  <si>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</si>
  <si>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</si>
  <si>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</si>
  <si>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</si>
  <si>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</si>
  <si>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</si>
  <si>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</si>
  <si>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</si>
  <si>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</si>
  <si>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</si>
  <si>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</si>
  <si>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</si>
  <si>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</si>
  <si>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</si>
  <si>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</si>
  <si>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</si>
  <si>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</si>
  <si>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</si>
  <si>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</si>
  <si>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</si>
  <si>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</si>
  <si>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</si>
  <si>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</si>
  <si>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</si>
  <si>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</si>
  <si>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</si>
  <si>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</si>
  <si>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</si>
  <si>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</si>
  <si>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</si>
  <si>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</si>
  <si>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</si>
  <si>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</si>
  <si>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</si>
  <si>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</si>
  <si>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</si>
  <si>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</si>
  <si>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</si>
  <si>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</si>
  <si>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</si>
  <si>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</si>
  <si>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</si>
  <si>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</si>
  <si>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</si>
  <si>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</si>
  <si>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</si>
  <si>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</si>
  <si>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</si>
  <si>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</si>
  <si>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</si>
  <si>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</si>
  <si>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</si>
  <si>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</si>
  <si>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</si>
  <si>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</si>
  <si>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</si>
  <si>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</si>
  <si>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</si>
  <si>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</si>
  <si>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</si>
  <si>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</si>
  <si>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</si>
  <si>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</si>
  <si>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</si>
  <si>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</si>
  <si>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</si>
  <si>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</si>
  <si>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</si>
  <si>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</si>
  <si>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</si>
  <si>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</si>
  <si>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</si>
  <si>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</si>
  <si>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</si>
  <si>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</si>
  <si>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</si>
  <si>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</si>
  <si>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</si>
  <si>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</si>
  <si>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</si>
  <si>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</si>
  <si>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</si>
  <si>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</si>
  <si>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</si>
  <si>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</si>
  <si>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</si>
  <si>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</si>
  <si>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</si>
  <si>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</si>
  <si>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</si>
  <si>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</si>
  <si>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</si>
  <si>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</si>
  <si>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</si>
  <si>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</si>
  <si>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</si>
  <si>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</si>
  <si>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</si>
  <si>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</si>
  <si>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</si>
  <si>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</si>
  <si>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</si>
  <si>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</si>
  <si>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</si>
  <si>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</si>
  <si>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</si>
  <si>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</si>
  <si>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</si>
  <si>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</si>
  <si>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</si>
  <si>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</si>
  <si>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</si>
  <si>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</si>
  <si>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</si>
  <si>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</si>
  <si>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</si>
  <si>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</si>
  <si>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</si>
  <si>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</si>
  <si>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</si>
  <si>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</si>
  <si>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</si>
  <si>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</si>
  <si>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</si>
  <si>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</si>
  <si>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</si>
  <si>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</si>
  <si>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</si>
  <si>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</si>
  <si>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</si>
  <si>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</si>
  <si>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</si>
  <si>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</si>
  <si>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</si>
  <si>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</si>
  <si>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</si>
  <si>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</si>
  <si>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</si>
  <si>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</si>
  <si>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</si>
  <si>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</si>
  <si>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</si>
  <si>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</si>
  <si>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</si>
  <si>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</si>
  <si>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</si>
  <si>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</si>
  <si>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</si>
  <si>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</si>
  <si>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</si>
  <si>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</si>
  <si>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</si>
  <si>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</si>
  <si>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</si>
  <si>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</si>
  <si>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</si>
  <si>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</si>
  <si>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</si>
  <si>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</si>
  <si>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</si>
  <si>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</si>
  <si>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</si>
  <si>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</si>
  <si>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</si>
  <si>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</si>
  <si>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</si>
  <si>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</si>
  <si>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</si>
  <si>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</si>
  <si>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</si>
  <si>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</si>
  <si>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</si>
  <si>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</si>
  <si>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</si>
  <si>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</si>
  <si>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</si>
  <si>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</si>
  <si>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</si>
  <si>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</si>
  <si>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</si>
  <si>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</si>
  <si>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</si>
  <si>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</si>
  <si>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</si>
  <si>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</si>
  <si>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</si>
  <si>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</si>
  <si>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</si>
  <si>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</si>
  <si>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</si>
  <si>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</si>
  <si>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</si>
  <si>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</si>
  <si>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</si>
  <si>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</si>
  <si>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</si>
  <si>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</si>
  <si>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</si>
  <si>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</si>
  <si>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</si>
  <si>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</si>
  <si>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</si>
  <si>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</si>
  <si>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</si>
  <si>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</si>
  <si>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</si>
  <si>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</si>
  <si>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</si>
  <si>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</si>
  <si>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</si>
  <si>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</si>
  <si>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</si>
  <si>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</si>
  <si>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</si>
  <si>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</si>
  <si>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</si>
  <si>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</si>
  <si>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</si>
  <si>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</si>
  <si>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</si>
  <si>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</si>
  <si>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</si>
  <si>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</si>
  <si>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</si>
  <si>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</si>
  <si>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</si>
  <si>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</si>
  <si>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</si>
  <si>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</si>
  <si>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</si>
  <si>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</si>
  <si>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</si>
  <si>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</si>
  <si>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</si>
  <si>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</si>
  <si>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</si>
  <si>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</si>
  <si>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</si>
  <si>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</si>
  <si>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</si>
  <si>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</si>
  <si>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</si>
  <si>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</si>
  <si>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</si>
  <si>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</si>
  <si>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</si>
  <si>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</si>
  <si>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</si>
  <si>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</si>
  <si>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</si>
  <si>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</si>
  <si>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</si>
  <si>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</si>
  <si>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</si>
  <si>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</si>
  <si>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</si>
  <si>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</si>
  <si>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</si>
  <si>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</si>
  <si>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</si>
  <si>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</si>
  <si>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</si>
  <si>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</si>
  <si>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</si>
  <si>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</si>
  <si>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</si>
  <si>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</si>
  <si>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</si>
  <si>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</si>
  <si>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</si>
  <si>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</si>
  <si>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</si>
  <si>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</si>
  <si>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</si>
  <si>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</si>
  <si>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</si>
  <si>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</si>
  <si>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</si>
  <si>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</si>
  <si>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</si>
  <si>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</si>
  <si>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</si>
  <si>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</si>
  <si>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</si>
  <si>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</si>
  <si>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</si>
  <si>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</si>
  <si>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</si>
  <si>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</si>
  <si>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</si>
  <si>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</si>
  <si>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</si>
  <si>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</si>
  <si>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</si>
  <si>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</si>
  <si>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</si>
  <si>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</si>
  <si>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</si>
  <si>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</si>
  <si>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</si>
  <si>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</si>
  <si>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</si>
  <si>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</si>
  <si>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</si>
  <si>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</si>
  <si>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</si>
  <si>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</si>
  <si>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</si>
  <si>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</si>
  <si>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</si>
  <si>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</si>
  <si>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</si>
  <si>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</si>
  <si>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</si>
  <si>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</si>
  <si>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</si>
  <si>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</si>
  <si>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</si>
  <si>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</si>
  <si>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</si>
  <si>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</si>
  <si>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</si>
  <si>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</si>
  <si>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</si>
  <si>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</si>
  <si>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</si>
  <si>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</si>
  <si>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</si>
  <si>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</si>
  <si>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</si>
  <si>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</si>
  <si>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</si>
  <si>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</si>
  <si>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</si>
  <si>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</si>
  <si>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</si>
  <si>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</si>
  <si>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</si>
  <si>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</si>
  <si>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</si>
  <si>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</si>
  <si>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</si>
  <si>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</si>
  <si>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</si>
  <si>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</si>
  <si>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</si>
  <si>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</si>
  <si>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</si>
  <si>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</si>
  <si>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</si>
  <si>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</si>
  <si>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</si>
  <si>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</si>
  <si>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</si>
  <si>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</si>
  <si>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</si>
  <si>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</si>
  <si>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</si>
  <si>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</si>
  <si>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</si>
  <si>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</si>
  <si>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</si>
  <si>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</si>
  <si>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</si>
  <si>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</si>
  <si>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</si>
  <si>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</si>
  <si>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</si>
  <si>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</si>
  <si>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</si>
  <si>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</si>
  <si>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</si>
  <si>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</si>
  <si>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</si>
  <si>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</si>
  <si>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</si>
  <si>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</si>
  <si>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</si>
  <si>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</si>
  <si>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</si>
  <si>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</si>
  <si>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</si>
  <si>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</si>
  <si>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</si>
  <si>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</si>
  <si>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</si>
  <si>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</si>
  <si>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</si>
  <si>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</si>
  <si>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</si>
  <si>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</si>
  <si>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</si>
  <si>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</si>
  <si>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</si>
  <si>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</si>
  <si>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</si>
  <si>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</si>
  <si>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</si>
  <si>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</si>
  <si>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</si>
  <si>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</si>
  <si>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</si>
  <si>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</si>
  <si>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</si>
  <si>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</si>
  <si>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</si>
  <si>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</si>
  <si>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</si>
  <si>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</si>
  <si>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</si>
  <si>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</si>
  <si>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</si>
  <si>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</si>
  <si>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</si>
  <si>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</si>
  <si>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</si>
  <si>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</si>
  <si>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</si>
  <si>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</si>
  <si>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</si>
  <si>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</si>
  <si>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</si>
  <si>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</si>
  <si>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</si>
  <si>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</si>
  <si>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</si>
  <si>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</si>
  <si>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</si>
  <si>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</si>
  <si>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</si>
  <si>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</si>
  <si>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</si>
  <si>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</si>
  <si>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</si>
  <si>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</si>
  <si>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</si>
  <si>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</si>
  <si>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</si>
  <si>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</si>
  <si>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</si>
  <si>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</si>
  <si>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</si>
  <si>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</si>
  <si>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</si>
  <si>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</si>
  <si>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</si>
  <si>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</si>
  <si>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</si>
  <si>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</si>
  <si>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</si>
  <si>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</si>
  <si>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</si>
  <si>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</si>
  <si>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</si>
  <si>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</si>
  <si>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</si>
  <si>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</si>
  <si>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</si>
  <si>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</si>
  <si>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</si>
  <si>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</si>
  <si>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</si>
  <si>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</si>
  <si>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</si>
  <si>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</si>
  <si>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</si>
  <si>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</si>
  <si>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</si>
  <si>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</si>
  <si>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</si>
  <si>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</si>
  <si>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</si>
  <si>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</si>
  <si>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</si>
  <si>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</si>
  <si>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</si>
  <si>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</si>
  <si>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</si>
  <si>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</si>
  <si>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</si>
  <si>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</si>
  <si>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</si>
  <si>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</si>
  <si>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</si>
  <si>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</si>
  <si>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</si>
  <si>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</si>
  <si>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</si>
  <si>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</si>
  <si>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</si>
  <si>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</si>
  <si>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</si>
  <si>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</si>
  <si>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</si>
  <si>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</si>
  <si>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</si>
  <si>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</si>
  <si>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</si>
  <si>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</si>
  <si>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</si>
  <si>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</si>
  <si>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</si>
  <si>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</si>
  <si>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</si>
  <si>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</si>
  <si>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</si>
  <si>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</si>
  <si>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</si>
  <si>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</si>
  <si>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</si>
  <si>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</si>
  <si>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</si>
  <si>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</si>
  <si>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</si>
  <si>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</si>
  <si>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</si>
  <si>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</si>
  <si>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</si>
  <si>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</si>
  <si>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</si>
  <si>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</si>
  <si>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</si>
  <si>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</si>
  <si>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</si>
  <si>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</si>
  <si>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</si>
  <si>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</si>
  <si>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</si>
  <si>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</si>
  <si>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</si>
  <si>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</si>
  <si>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</si>
  <si>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</si>
  <si>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</si>
  <si>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</si>
  <si>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</si>
  <si>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</si>
  <si>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</si>
  <si>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</si>
  <si>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</si>
  <si>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</si>
  <si>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</si>
  <si>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</si>
  <si>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</si>
  <si>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</si>
  <si>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</si>
  <si>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</si>
  <si>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</si>
  <si>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</si>
  <si>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</si>
  <si>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</si>
  <si>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</si>
  <si>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</si>
  <si>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</si>
  <si>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</si>
  <si>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</si>
  <si>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</si>
  <si>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</si>
  <si>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</si>
  <si>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</si>
  <si>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</si>
  <si>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</si>
  <si>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</si>
  <si>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</si>
  <si>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</si>
  <si>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</si>
  <si>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</si>
  <si>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</si>
  <si>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</si>
  <si>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</si>
  <si>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</si>
  <si>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</si>
  <si>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</si>
  <si>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</si>
  <si>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</si>
  <si>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</si>
  <si>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</si>
  <si>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</si>
  <si>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</si>
  <si>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</si>
  <si>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</si>
  <si>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</si>
  <si>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</si>
  <si>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</si>
  <si>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</si>
  <si>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</si>
  <si>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</si>
  <si>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</si>
  <si>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</si>
  <si>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</si>
  <si>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</si>
  <si>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</si>
  <si>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</si>
  <si>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</si>
  <si>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</si>
  <si>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</si>
  <si>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</si>
  <si>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</si>
  <si>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</si>
  <si>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</si>
  <si>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</si>
  <si>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</si>
  <si>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</si>
  <si>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</si>
  <si>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</si>
  <si>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</si>
  <si>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</si>
  <si>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</si>
  <si>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</si>
  <si>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</si>
  <si>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</si>
  <si>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</si>
  <si>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</si>
  <si>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</si>
  <si>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</si>
  <si>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</si>
  <si>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</si>
  <si>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</si>
  <si>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</si>
  <si>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</si>
  <si>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</si>
  <si>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</si>
  <si>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</si>
  <si>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</si>
  <si>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</si>
  <si>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</si>
  <si>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</si>
  <si>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</si>
  <si>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</si>
  <si>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</si>
  <si>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</si>
  <si>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</si>
  <si>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</si>
  <si>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</si>
  <si>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</si>
  <si>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</si>
  <si>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</si>
  <si>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</si>
  <si>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</si>
  <si>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</si>
  <si>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</si>
  <si>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</si>
  <si>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</si>
  <si>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</si>
  <si>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</si>
  <si>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</si>
  <si>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</si>
  <si>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</si>
  <si>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</si>
  <si>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</si>
  <si>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</si>
  <si>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</si>
  <si>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</si>
  <si>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</si>
  <si>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</si>
  <si>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</si>
  <si>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</si>
  <si>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</si>
  <si>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</si>
  <si>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</si>
  <si>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</si>
  <si>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</si>
  <si>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</si>
  <si>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</si>
  <si>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</si>
  <si>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</si>
  <si>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</si>
  <si>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</si>
  <si>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</si>
  <si>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</si>
  <si>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</si>
  <si>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</si>
  <si>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</si>
  <si>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</si>
  <si>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</si>
  <si>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</si>
  <si>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</si>
  <si>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</si>
  <si>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</si>
  <si>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</si>
  <si>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</si>
  <si>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</si>
  <si>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</si>
  <si>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</si>
  <si>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</si>
  <si>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</si>
  <si>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</si>
  <si>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</si>
  <si>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</si>
  <si>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</si>
  <si>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</si>
  <si>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</si>
  <si>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</si>
  <si>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</si>
  <si>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</si>
  <si>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</si>
  <si>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</si>
  <si>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</si>
  <si>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</si>
  <si>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</si>
  <si>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</si>
  <si>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</si>
  <si>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</si>
  <si>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</si>
  <si>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</si>
  <si>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</si>
  <si>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</si>
  <si>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</si>
  <si>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</si>
  <si>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</si>
  <si>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</si>
  <si>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</si>
  <si>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</si>
  <si>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</si>
  <si>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</si>
  <si>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</si>
  <si>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</si>
  <si>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</si>
  <si>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</si>
  <si>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</si>
  <si>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</si>
  <si>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</si>
  <si>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</si>
  <si>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</si>
  <si>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</si>
  <si>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</si>
  <si>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</si>
  <si>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</si>
  <si>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</si>
  <si>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</si>
  <si>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</si>
  <si>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</si>
  <si>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</si>
  <si>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</si>
  <si>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</si>
  <si>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</si>
  <si>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</si>
  <si>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</si>
  <si>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</si>
  <si>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</si>
  <si>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</si>
  <si>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</si>
  <si>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</si>
  <si>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</si>
  <si>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</si>
  <si>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</si>
  <si>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</si>
  <si>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</si>
  <si>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</si>
  <si>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</si>
  <si>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</si>
  <si>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</si>
  <si>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</si>
  <si>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</si>
  <si>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</si>
  <si>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</si>
  <si>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</si>
  <si>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</si>
  <si>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</si>
  <si>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</si>
  <si>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</si>
  <si>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</si>
  <si>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</si>
  <si>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</si>
  <si>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</si>
  <si>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</si>
  <si>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</si>
  <si>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</si>
  <si>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</si>
  <si>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</si>
  <si>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</si>
  <si>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</si>
  <si>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</si>
  <si>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</si>
  <si>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</si>
  <si>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</si>
  <si>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</si>
  <si>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</si>
  <si>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</si>
  <si>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</si>
  <si>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</si>
  <si>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</si>
  <si>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</si>
  <si>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</si>
  <si>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</si>
  <si>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</si>
  <si>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</si>
  <si>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</si>
  <si>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</si>
  <si>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</si>
  <si>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</si>
  <si>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</si>
  <si>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</si>
  <si>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</si>
  <si>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</si>
  <si>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</si>
  <si>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</si>
  <si>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</si>
  <si>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</si>
  <si>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</si>
  <si>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</si>
  <si>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</si>
  <si>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</si>
  <si>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</si>
  <si>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</si>
  <si>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</si>
  <si>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</si>
  <si>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</si>
  <si>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</si>
  <si>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</si>
  <si>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</si>
  <si>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</si>
  <si>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</si>
  <si>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</si>
  <si>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</si>
  <si>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</si>
  <si>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</si>
  <si>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</si>
  <si>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</si>
  <si>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</si>
  <si>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</si>
  <si>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</si>
  <si>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</si>
  <si>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</si>
  <si>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</si>
  <si>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</si>
  <si>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</si>
  <si>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</si>
  <si>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</si>
  <si>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</si>
  <si>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</si>
  <si>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</si>
  <si>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</si>
  <si>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</si>
  <si>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</si>
  <si>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</si>
  <si>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</si>
  <si>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</si>
  <si>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</si>
  <si>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</si>
  <si>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</si>
  <si>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</si>
  <si>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</si>
  <si>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</si>
  <si>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</si>
  <si>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</si>
  <si>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</si>
  <si>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</si>
  <si>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</si>
  <si>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</si>
  <si>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</si>
  <si>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</si>
  <si>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</si>
  <si>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</si>
  <si>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</si>
  <si>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</si>
  <si>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</si>
  <si>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</si>
  <si>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</si>
  <si>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</si>
  <si>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</si>
  <si>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</si>
  <si>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</si>
  <si>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</si>
  <si>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</si>
  <si>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</si>
  <si>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</si>
  <si>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</si>
  <si>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</si>
  <si>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</si>
  <si>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</si>
  <si>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</si>
  <si>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</si>
  <si>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</si>
  <si>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</si>
  <si>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</si>
  <si>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</si>
  <si>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</si>
  <si>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</si>
  <si>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</si>
  <si>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</si>
  <si>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</si>
  <si>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</si>
  <si>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</si>
  <si>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</si>
  <si>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</si>
  <si>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</si>
  <si>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</si>
  <si>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</si>
  <si>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</si>
  <si>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</si>
  <si>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</si>
  <si>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</si>
  <si>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</si>
  <si>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</si>
  <si>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</si>
  <si>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</si>
  <si>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</si>
  <si>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</si>
  <si>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</si>
  <si>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</si>
  <si>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</si>
  <si>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</si>
  <si>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</si>
  <si>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</si>
  <si>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</si>
  <si>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</si>
  <si>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</si>
  <si>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</si>
  <si>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</si>
  <si>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</si>
  <si>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</si>
  <si>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</si>
  <si>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</si>
  <si>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</si>
  <si>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</si>
  <si>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</si>
  <si>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</si>
  <si>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</si>
  <si>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</si>
  <si>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</si>
  <si>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</si>
  <si>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</si>
  <si>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</si>
  <si>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</si>
  <si>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</si>
  <si>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</si>
  <si>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</si>
  <si>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</si>
  <si>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</si>
  <si>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</si>
  <si>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</si>
  <si>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</si>
  <si>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</si>
  <si>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</si>
  <si>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</si>
  <si>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</si>
  <si>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</si>
  <si>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</si>
  <si>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</si>
  <si>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</si>
  <si>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</si>
  <si>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</si>
  <si>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</si>
  <si>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</si>
  <si>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</si>
  <si>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</si>
  <si>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</si>
  <si>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</si>
  <si>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</si>
  <si>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</si>
  <si>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</si>
  <si>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</si>
  <si>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</si>
  <si>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</si>
  <si>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</si>
  <si>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</si>
  <si>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</si>
  <si>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</si>
  <si>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</si>
  <si>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</si>
  <si>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</si>
  <si>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</si>
  <si>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</si>
  <si>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</si>
  <si>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</si>
  <si>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</si>
  <si>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</si>
  <si>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</si>
  <si>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</si>
  <si>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</si>
  <si>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</si>
  <si>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</si>
  <si>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</si>
  <si>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</si>
  <si>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</si>
  <si>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</si>
  <si>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</si>
  <si>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</si>
  <si>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</si>
  <si>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</si>
  <si>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</si>
  <si>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</si>
  <si>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</si>
  <si>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</si>
  <si>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</si>
  <si>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</si>
  <si>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</si>
  <si>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</si>
  <si>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</si>
  <si>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</si>
  <si>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</si>
  <si>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</si>
  <si>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</si>
  <si>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</si>
  <si>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</si>
  <si>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</si>
  <si>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</si>
  <si>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</si>
  <si>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</si>
  <si>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</si>
  <si>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</si>
  <si>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</si>
  <si>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</si>
  <si>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</si>
  <si>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</si>
  <si>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</si>
  <si>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</si>
  <si>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</si>
  <si>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</si>
  <si>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</si>
  <si>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</si>
  <si>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</si>
  <si>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</si>
  <si>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</si>
  <si>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</si>
  <si>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</si>
  <si>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</si>
  <si>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</si>
  <si>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</si>
  <si>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</si>
  <si>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</si>
  <si>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</si>
  <si>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</si>
  <si>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</si>
  <si>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</si>
  <si>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</si>
  <si>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</si>
  <si>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</si>
  <si>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</si>
  <si>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</si>
  <si>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</si>
  <si>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</si>
  <si>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</si>
  <si>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</si>
  <si>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</si>
  <si>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</si>
  <si>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</si>
  <si>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</si>
  <si>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</si>
  <si>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</si>
  <si>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</si>
  <si>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</si>
  <si>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</si>
  <si>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</si>
  <si>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</si>
  <si>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</si>
  <si>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</si>
  <si>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</si>
  <si>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</si>
  <si>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</si>
  <si>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</si>
  <si>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</si>
  <si>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</si>
  <si>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</si>
  <si>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</si>
  <si>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</si>
  <si>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</si>
  <si>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</si>
  <si>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</si>
  <si>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</si>
  <si>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</si>
  <si>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</si>
  <si>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</si>
  <si>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</si>
  <si>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</si>
  <si>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</si>
  <si>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</si>
  <si>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</si>
  <si>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</si>
  <si>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</si>
  <si>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</si>
  <si>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</si>
  <si>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</si>
  <si>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</si>
  <si>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</si>
  <si>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</si>
  <si>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</si>
  <si>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</si>
  <si>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</si>
  <si>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</si>
  <si>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</si>
  <si>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</si>
  <si>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</si>
  <si>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</si>
  <si>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</si>
  <si>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</si>
  <si>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</si>
  <si>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</si>
  <si>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</si>
  <si>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</si>
  <si>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</si>
  <si>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</si>
  <si>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</si>
  <si>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</si>
  <si>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</si>
  <si>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</si>
  <si>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</si>
  <si>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</si>
  <si>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</si>
  <si>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</si>
  <si>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</si>
  <si>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</si>
  <si>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</si>
  <si>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</si>
  <si>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</si>
  <si>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</si>
  <si>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</si>
  <si>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</si>
  <si>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</si>
  <si>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</si>
  <si>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</si>
  <si>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</si>
  <si>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</si>
  <si>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</si>
  <si>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</si>
  <si>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</si>
  <si>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</si>
  <si>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</si>
  <si>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</si>
  <si>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</si>
  <si>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</si>
  <si>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</si>
  <si>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</si>
  <si>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</si>
  <si>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</si>
  <si>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</si>
  <si>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</si>
  <si>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</si>
  <si>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</si>
  <si>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</si>
  <si>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</si>
  <si>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</si>
  <si>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</si>
  <si>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</si>
  <si>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</si>
  <si>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</si>
  <si>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</si>
  <si>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</si>
  <si>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</si>
  <si>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</si>
  <si>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</si>
  <si>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</si>
  <si>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</si>
  <si>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</si>
  <si>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</si>
  <si>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</si>
  <si>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</si>
  <si>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</si>
  <si>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</si>
  <si>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</si>
  <si>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</si>
  <si>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</si>
  <si>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</si>
  <si>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</si>
  <si>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</si>
  <si>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</si>
  <si>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</si>
  <si>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</si>
  <si>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</si>
  <si>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</si>
  <si>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</si>
  <si>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</si>
  <si>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</si>
  <si>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</si>
  <si>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</si>
  <si>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</si>
  <si>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</si>
  <si>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</si>
  <si>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</si>
  <si>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</si>
  <si>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</si>
  <si>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</si>
  <si>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</si>
  <si>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</si>
  <si>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</si>
  <si>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</si>
  <si>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</si>
  <si>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</si>
  <si>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</si>
  <si>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</si>
  <si>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</si>
  <si>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</si>
  <si>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</si>
  <si>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</si>
  <si>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</si>
  <si>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</si>
  <si>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</si>
  <si>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</si>
  <si>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</si>
  <si>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</si>
  <si>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</si>
  <si>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</si>
  <si>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</si>
  <si>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</si>
  <si>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</si>
  <si>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</si>
  <si>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</si>
  <si>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</si>
  <si>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</si>
  <si>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</si>
  <si>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</si>
  <si>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</si>
  <si>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</si>
  <si>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</si>
  <si>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</si>
  <si>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</si>
  <si>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</si>
  <si>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</si>
  <si>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</si>
  <si>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</si>
  <si>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</si>
  <si>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</si>
  <si>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</si>
  <si>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</si>
  <si>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</si>
  <si>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</si>
  <si>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</si>
  <si>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</si>
  <si>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</si>
  <si>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</si>
  <si>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</si>
  <si>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</si>
  <si>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</si>
  <si>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</si>
  <si>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</si>
  <si>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</si>
  <si>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</si>
  <si>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</si>
  <si>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</si>
  <si>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</si>
  <si>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</si>
  <si>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</si>
  <si>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</si>
  <si>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</si>
  <si>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</si>
  <si>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</si>
  <si>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</si>
  <si>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</si>
  <si>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</si>
  <si>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</si>
  <si>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</si>
  <si>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</si>
  <si>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</si>
  <si>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</si>
  <si>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</si>
  <si>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</si>
  <si>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</si>
  <si>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</si>
  <si>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</si>
  <si>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</si>
  <si>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</si>
  <si>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</si>
  <si>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</si>
  <si>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</si>
  <si>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</si>
  <si>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</si>
  <si>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</si>
  <si>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</si>
  <si>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</si>
  <si>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</si>
  <si>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</si>
  <si>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</si>
  <si>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</si>
  <si>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</si>
  <si>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</si>
  <si>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</si>
  <si>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</si>
  <si>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</si>
  <si>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</si>
  <si>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</si>
  <si>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</si>
  <si>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</si>
  <si>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</si>
  <si>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</si>
  <si>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</si>
  <si>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</si>
  <si>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</si>
  <si>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</si>
  <si>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</si>
  <si>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</si>
  <si>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</si>
  <si>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</si>
  <si>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</si>
  <si>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</si>
  <si>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</si>
  <si>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</si>
  <si>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</si>
  <si>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</si>
  <si>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</si>
  <si>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</si>
  <si>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</si>
  <si>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</si>
  <si>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</si>
  <si>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</si>
  <si>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</si>
  <si>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</si>
  <si>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</si>
  <si>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</si>
  <si>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</si>
  <si>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</si>
  <si>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</si>
  <si>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</si>
  <si>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</si>
  <si>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</si>
  <si>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</si>
  <si>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</si>
  <si>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</si>
  <si>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</si>
  <si>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</si>
  <si>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</si>
  <si>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</si>
  <si>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</si>
  <si>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</si>
  <si>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</si>
  <si>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</si>
  <si>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</si>
  <si>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</si>
  <si>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</si>
  <si>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</si>
  <si>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</si>
  <si>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</si>
  <si>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</si>
  <si>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</si>
  <si>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</si>
  <si>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</si>
  <si>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</si>
  <si>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</si>
  <si>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</si>
  <si>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</si>
  <si>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</si>
  <si>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</si>
  <si>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</si>
  <si>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</si>
  <si>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</si>
  <si>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</si>
  <si>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</si>
  <si>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</si>
  <si>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</si>
  <si>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</si>
  <si>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</si>
  <si>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</si>
  <si>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</si>
  <si>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</si>
  <si>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</si>
  <si>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</si>
  <si>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</si>
  <si>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</si>
  <si>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</si>
  <si>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</si>
  <si>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</si>
  <si>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</si>
  <si>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</si>
  <si>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</si>
  <si>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</si>
  <si>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</si>
  <si>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</si>
  <si>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</si>
  <si>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</si>
  <si>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</si>
  <si>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</si>
  <si>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</si>
  <si>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</si>
  <si>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</si>
  <si>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</si>
  <si>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</si>
  <si>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</si>
  <si>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</si>
  <si>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</si>
  <si>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</si>
  <si>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</si>
  <si>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</si>
  <si>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</si>
  <si>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</si>
  <si>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</si>
  <si>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</si>
  <si>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</si>
  <si>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</si>
  <si>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</si>
  <si>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</si>
  <si>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</si>
  <si>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</si>
  <si>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</si>
  <si>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</si>
  <si>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</si>
  <si>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</si>
  <si>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</si>
  <si>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</si>
  <si>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</si>
  <si>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</si>
  <si>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</si>
  <si>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</si>
  <si>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</si>
  <si>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</si>
  <si>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</si>
  <si>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</si>
  <si>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</si>
  <si>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</si>
  <si>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</si>
  <si>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</si>
  <si>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</si>
  <si>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</si>
  <si>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</si>
  <si>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</si>
  <si>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</si>
  <si>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</si>
  <si>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</si>
  <si>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</si>
  <si>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</si>
  <si>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</si>
  <si>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</si>
  <si>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</si>
  <si>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</si>
  <si>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</si>
  <si>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</si>
  <si>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</si>
  <si>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</si>
  <si>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</si>
  <si>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</si>
  <si>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</si>
  <si>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</si>
  <si>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</si>
  <si>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</si>
  <si>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</si>
  <si>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</si>
  <si>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</si>
  <si>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</si>
  <si>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</si>
  <si>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</si>
  <si>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</si>
  <si>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</si>
  <si>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</si>
  <si>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</si>
  <si>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</si>
  <si>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</si>
  <si>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</si>
  <si>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</si>
  <si>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</si>
  <si>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</si>
  <si>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</si>
  <si>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</si>
  <si>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</si>
  <si>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</si>
  <si>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</si>
  <si>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</si>
  <si>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</si>
  <si>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</si>
  <si>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</si>
  <si>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</si>
  <si>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</si>
  <si>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</si>
  <si>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</si>
  <si>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</si>
  <si>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</si>
  <si>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</si>
  <si>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</si>
  <si>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</si>
  <si>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</si>
  <si>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</si>
  <si>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</si>
  <si>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</si>
  <si>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</si>
  <si>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</si>
  <si>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</si>
  <si>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</si>
  <si>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</si>
  <si>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</si>
  <si>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</si>
  <si>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</si>
  <si>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</si>
  <si>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</si>
  <si>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</si>
  <si>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</si>
  <si>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</si>
  <si>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</si>
  <si>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</si>
  <si>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</si>
  <si>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</si>
  <si>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</si>
  <si>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</si>
  <si>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</si>
  <si>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</si>
  <si>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</si>
  <si>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</si>
  <si>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</si>
  <si>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</si>
  <si>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</si>
  <si>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</si>
  <si>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</si>
  <si>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</si>
  <si>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</si>
  <si>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</si>
  <si>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</si>
  <si>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</si>
  <si>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</si>
  <si>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</si>
  <si>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</si>
  <si>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</si>
  <si>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</si>
  <si>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</si>
  <si>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</si>
  <si>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</si>
  <si>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</si>
  <si>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</si>
  <si>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</si>
  <si>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</si>
  <si>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</si>
  <si>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</si>
  <si>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</si>
  <si>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</si>
  <si>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</si>
  <si>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</si>
  <si>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</si>
  <si>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</si>
  <si>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</si>
  <si>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</si>
  <si>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</si>
  <si>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</si>
  <si>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</si>
  <si>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</si>
  <si>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</si>
  <si>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</si>
  <si>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</si>
  <si>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</si>
  <si>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</si>
  <si>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</si>
  <si>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</si>
  <si>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</si>
  <si>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</si>
  <si>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</si>
  <si>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</si>
  <si>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</si>
  <si>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</si>
  <si>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</si>
  <si>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</si>
  <si>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</si>
  <si>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</si>
  <si>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</si>
  <si>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</si>
  <si>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</si>
  <si>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</si>
  <si>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</si>
  <si>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</si>
  <si>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</si>
  <si>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</si>
  <si>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</si>
  <si>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</si>
  <si>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</si>
  <si>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</si>
  <si>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</si>
  <si>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</si>
  <si>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</si>
  <si>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</si>
  <si>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</si>
  <si>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</si>
  <si>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</si>
  <si>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</si>
  <si>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</si>
  <si>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</si>
  <si>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</si>
  <si>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</si>
  <si>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</si>
  <si>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</si>
  <si>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</si>
  <si>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</si>
  <si>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</si>
  <si>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</si>
  <si>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</si>
  <si>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</si>
  <si>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</si>
  <si>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</si>
  <si>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</si>
  <si>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</si>
  <si>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</si>
  <si>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</si>
  <si>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</si>
  <si>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</si>
  <si>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</si>
  <si>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</si>
  <si>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</si>
  <si>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</si>
  <si>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</si>
  <si>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</si>
  <si>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</si>
  <si>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</si>
  <si>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</si>
  <si>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</si>
  <si>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</si>
  <si>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</si>
  <si>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</si>
  <si>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</si>
  <si>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</si>
  <si>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</si>
  <si>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</si>
  <si>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</si>
  <si>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</si>
  <si>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</si>
  <si>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</si>
  <si>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</si>
  <si>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</si>
  <si>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</si>
  <si>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</si>
  <si>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</si>
  <si>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</si>
  <si>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</si>
  <si>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</si>
  <si>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</si>
  <si>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</si>
  <si>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</si>
  <si>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</si>
  <si>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</si>
  <si>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</si>
  <si>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</si>
  <si>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</si>
  <si>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</si>
  <si>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</si>
  <si>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</si>
  <si>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</si>
  <si>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</si>
  <si>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</si>
  <si>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</si>
  <si>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</si>
  <si>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</si>
  <si>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</si>
  <si>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</si>
  <si>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</si>
  <si>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</si>
  <si>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</si>
  <si>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</si>
  <si>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</si>
  <si>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</si>
  <si>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</si>
  <si>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</si>
  <si>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</si>
  <si>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</si>
  <si>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</si>
  <si>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</si>
  <si>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</si>
  <si>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</si>
  <si>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</si>
  <si>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</si>
  <si>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</si>
  <si>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</si>
  <si>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</si>
  <si>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</si>
  <si>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</si>
  <si>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</si>
  <si>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</si>
  <si>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</si>
  <si>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</si>
  <si>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</si>
  <si>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</si>
  <si>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</si>
  <si>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</si>
  <si>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</si>
  <si>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</si>
  <si>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</si>
  <si>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</si>
  <si>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</si>
  <si>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</si>
  <si>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</si>
  <si>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</si>
  <si>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</si>
  <si>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</si>
  <si>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</si>
  <si>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</si>
  <si>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</si>
  <si>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</si>
  <si>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</si>
  <si>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</si>
  <si>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</si>
  <si>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</si>
  <si>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</si>
  <si>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</si>
  <si>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</si>
  <si>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</si>
  <si>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</si>
  <si>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</si>
  <si>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</si>
  <si>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</si>
  <si>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</si>
  <si>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</si>
  <si>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</si>
  <si>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</si>
  <si>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</si>
  <si>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</si>
  <si>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</si>
  <si>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</si>
  <si>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</si>
  <si>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</si>
  <si>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</si>
  <si>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</si>
  <si>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</si>
  <si>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</si>
  <si>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</si>
  <si>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</si>
  <si>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</si>
  <si>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</si>
  <si>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</si>
  <si>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</si>
  <si>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</si>
  <si>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</si>
  <si>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</si>
  <si>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</si>
  <si>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</si>
  <si>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</si>
  <si>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</si>
  <si>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</si>
  <si>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</si>
  <si>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</si>
  <si>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</si>
  <si>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</si>
  <si>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</si>
  <si>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</si>
  <si>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</si>
  <si>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</si>
  <si>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</si>
  <si>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</si>
  <si>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</si>
  <si>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</si>
  <si>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</si>
  <si>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</si>
  <si>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</si>
  <si>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</si>
  <si>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</si>
  <si>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</si>
  <si>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</si>
  <si>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</si>
  <si>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</si>
  <si>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</si>
  <si>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</si>
  <si>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</si>
  <si>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</si>
  <si>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</si>
  <si>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</si>
  <si>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</si>
  <si>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</si>
  <si>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</si>
  <si>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</si>
  <si>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</si>
  <si>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</si>
  <si>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</si>
  <si>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</si>
  <si>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</si>
  <si>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</si>
  <si>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</si>
  <si>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</si>
  <si>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</si>
  <si>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</si>
  <si>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</si>
  <si>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</si>
  <si>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</si>
  <si>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</si>
  <si>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</si>
  <si>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</si>
  <si>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</si>
  <si>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</si>
  <si>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</si>
  <si>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</si>
  <si>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</si>
  <si>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</si>
  <si>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</si>
  <si>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</si>
  <si>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</si>
  <si>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</si>
  <si>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</si>
  <si>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</si>
  <si>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</si>
  <si>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</si>
  <si>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</si>
  <si>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</si>
  <si>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</si>
  <si>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</si>
  <si>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</si>
  <si>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</si>
  <si>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</si>
  <si>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</si>
  <si>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</si>
  <si>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</si>
  <si>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</si>
  <si>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</si>
  <si>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</si>
  <si>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</si>
  <si>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</si>
  <si>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</si>
  <si>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</si>
  <si>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</si>
  <si>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</si>
  <si>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</si>
  <si>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</si>
  <si>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</si>
  <si>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</si>
  <si>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</si>
  <si>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</si>
  <si>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</si>
  <si>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</si>
  <si>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</si>
  <si>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</si>
  <si>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</si>
  <si>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</si>
  <si>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</si>
  <si>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</si>
  <si>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</si>
  <si>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</si>
  <si>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</si>
  <si>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</si>
  <si>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</si>
  <si>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</si>
  <si>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</si>
  <si>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</si>
  <si>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</si>
  <si>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</si>
  <si>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</si>
  <si>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</si>
  <si>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</si>
  <si>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</si>
  <si>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</si>
  <si>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</si>
  <si>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</si>
  <si>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</si>
  <si>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</si>
  <si>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</si>
  <si>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</si>
  <si>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</si>
  <si>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</si>
  <si>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</si>
  <si>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</si>
  <si>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</si>
  <si>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</si>
  <si>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</si>
  <si>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</si>
  <si>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</si>
  <si>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</si>
  <si>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</si>
  <si>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</si>
  <si>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</si>
  <si>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</si>
  <si>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</si>
  <si>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</si>
  <si>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</si>
  <si>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</si>
  <si>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</si>
  <si>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</si>
  <si>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</si>
  <si>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</si>
  <si>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</si>
  <si>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</si>
  <si>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</si>
  <si>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</si>
  <si>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</si>
  <si>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</si>
  <si>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</si>
  <si>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</si>
  <si>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</si>
  <si>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</si>
  <si>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</si>
  <si>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</si>
  <si>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</si>
  <si>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</si>
  <si>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</si>
  <si>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</si>
  <si>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</si>
  <si>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</si>
  <si>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</si>
  <si>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</si>
  <si>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</si>
  <si>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</si>
  <si>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</si>
  <si>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</si>
  <si>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</si>
  <si>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</si>
  <si>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</si>
  <si>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</si>
  <si>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</si>
  <si>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</si>
  <si>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</si>
  <si>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</si>
  <si>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</si>
  <si>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</si>
  <si>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</si>
  <si>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</si>
  <si>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</si>
  <si>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</si>
  <si>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</si>
  <si>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</si>
  <si>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</si>
  <si>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</si>
  <si>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</si>
  <si>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</si>
  <si>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</si>
  <si>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</si>
  <si>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</si>
  <si>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</si>
  <si>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</si>
  <si>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</si>
  <si>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</si>
  <si>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</si>
  <si>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</si>
  <si>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</si>
  <si>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</si>
  <si>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</si>
  <si>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</si>
  <si>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</si>
  <si>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</si>
  <si>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</si>
  <si>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</si>
  <si>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</si>
  <si>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</si>
  <si>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</si>
  <si>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</si>
  <si>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</si>
  <si>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</si>
  <si>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</si>
  <si>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</si>
  <si>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</si>
  <si>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</si>
  <si>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</si>
  <si>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</si>
  <si>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</si>
  <si>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</si>
  <si>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</si>
  <si>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</si>
  <si>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</si>
  <si>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</si>
  <si>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</si>
  <si>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</si>
  <si>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</si>
  <si>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</si>
  <si>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</si>
  <si>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</si>
  <si>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</si>
  <si>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</si>
  <si>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</si>
  <si>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</si>
  <si>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</si>
  <si>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</si>
  <si>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</si>
  <si>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</si>
  <si>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</si>
  <si>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</si>
  <si>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</si>
  <si>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</si>
  <si>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</si>
  <si>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</si>
  <si>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</si>
  <si>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</si>
  <si>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</si>
  <si>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</si>
  <si>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</si>
  <si>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</si>
  <si>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</si>
  <si>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</si>
  <si>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</si>
  <si>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</si>
  <si>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</si>
  <si>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</si>
  <si>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</si>
  <si>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</si>
  <si>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</si>
  <si>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</si>
  <si>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</si>
  <si>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</si>
  <si>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</si>
  <si>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</si>
  <si>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</si>
  <si>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</si>
  <si>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</si>
  <si>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</si>
  <si>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</si>
  <si>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</si>
  <si>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</si>
  <si>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</si>
  <si>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</si>
  <si>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</si>
  <si>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</si>
  <si>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</si>
  <si>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</si>
  <si>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</si>
  <si>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</si>
  <si>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</si>
  <si>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</si>
  <si>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</si>
  <si>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</si>
  <si>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</si>
  <si>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</si>
  <si>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</si>
  <si>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</si>
  <si>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</si>
  <si>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</si>
  <si>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</si>
  <si>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</si>
  <si>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</si>
  <si>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</si>
  <si>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</si>
  <si>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</si>
  <si>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</si>
  <si>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</si>
  <si>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</si>
  <si>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</si>
  <si>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</si>
  <si>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</si>
  <si>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</si>
  <si>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</si>
  <si>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</si>
  <si>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</si>
  <si>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</si>
  <si>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</si>
  <si>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</si>
  <si>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</si>
  <si>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</si>
  <si>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</si>
  <si>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</si>
  <si>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</si>
  <si>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</si>
  <si>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</si>
  <si>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</si>
  <si>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</si>
  <si>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</si>
  <si>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</si>
  <si>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</si>
  <si>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</si>
  <si>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</si>
  <si>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</si>
  <si>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</si>
  <si>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</si>
  <si>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</si>
  <si>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</si>
  <si>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</si>
  <si>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</si>
  <si>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</si>
  <si>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</si>
  <si>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</si>
  <si>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</si>
  <si>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</si>
  <si>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</si>
  <si>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</si>
  <si>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</si>
  <si>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</si>
  <si>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</si>
  <si>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</si>
  <si>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</si>
  <si>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</si>
  <si>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</si>
  <si>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</si>
  <si>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</si>
  <si>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</si>
  <si>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</si>
  <si>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</si>
  <si>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</si>
  <si>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</si>
  <si>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</si>
  <si>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</si>
  <si>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</si>
  <si>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</si>
  <si>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</si>
  <si>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</si>
  <si>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</si>
  <si>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</si>
  <si>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</si>
  <si>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</si>
  <si>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</si>
  <si>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</si>
  <si>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</si>
  <si>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</si>
  <si>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</si>
  <si>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</si>
  <si>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</si>
  <si>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</si>
  <si>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</si>
  <si>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</si>
  <si>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</si>
  <si>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</si>
  <si>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</si>
  <si>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</si>
  <si>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</si>
  <si>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</si>
  <si>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</si>
  <si>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</si>
  <si>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</si>
  <si>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</si>
  <si>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</si>
  <si>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</si>
  <si>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</si>
  <si>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</si>
  <si>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</si>
  <si>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</si>
  <si>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</si>
  <si>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</si>
  <si>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</si>
  <si>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</si>
  <si>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</si>
  <si>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</si>
  <si>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</si>
  <si>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</si>
  <si>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</si>
  <si>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</si>
  <si>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</si>
  <si>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</si>
  <si>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</si>
  <si>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</si>
  <si>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</si>
  <si>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</si>
  <si>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</si>
  <si>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</si>
  <si>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</si>
  <si>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</si>
  <si>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</si>
  <si>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</si>
  <si>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</si>
  <si>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</si>
  <si>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</si>
  <si>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</si>
  <si>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</si>
  <si>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</si>
  <si>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</si>
  <si>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</si>
  <si>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</si>
  <si>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</si>
  <si>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</si>
  <si>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</si>
  <si>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</si>
  <si>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</si>
  <si>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</si>
  <si>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</si>
  <si>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</si>
  <si>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</si>
  <si>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</si>
  <si>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</si>
  <si>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</si>
  <si>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</si>
  <si>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</si>
  <si>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</si>
  <si>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</si>
  <si>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</si>
  <si>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</si>
  <si>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</si>
  <si>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</si>
  <si>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</si>
  <si>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</si>
  <si>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</si>
  <si>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</si>
  <si>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</si>
  <si>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</si>
  <si>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</si>
  <si>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</si>
  <si>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</si>
  <si>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</si>
  <si>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</si>
  <si>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</si>
  <si>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</si>
  <si>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</si>
  <si>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</si>
  <si>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</si>
  <si>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</si>
  <si>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</si>
  <si>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</si>
  <si>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</si>
  <si>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</si>
  <si>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</si>
  <si>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</si>
  <si>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</si>
  <si>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</si>
  <si>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</si>
  <si>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</si>
  <si>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</si>
  <si>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</si>
  <si>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</si>
  <si>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</si>
  <si>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</si>
  <si>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</si>
  <si>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</si>
  <si>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</si>
  <si>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</si>
  <si>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</si>
  <si>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</si>
  <si>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</si>
  <si>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</si>
  <si>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</si>
  <si>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</si>
  <si>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</si>
  <si>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</si>
  <si>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</si>
  <si>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</si>
  <si>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</si>
  <si>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</si>
  <si>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</si>
  <si>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</si>
  <si>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</si>
  <si>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</si>
  <si>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</si>
  <si>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</si>
  <si>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</si>
  <si>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</si>
  <si>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</si>
  <si>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</si>
  <si>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</si>
  <si>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</si>
  <si>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</si>
  <si>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</si>
  <si>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</si>
  <si>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</si>
  <si>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</si>
  <si>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</si>
  <si>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</si>
  <si>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</si>
  <si>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</si>
  <si>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</si>
  <si>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</si>
  <si>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</si>
  <si>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</si>
  <si>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</si>
  <si>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</si>
  <si>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</si>
  <si>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</si>
  <si>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</si>
  <si>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</si>
  <si>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</si>
  <si>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</si>
  <si>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</si>
  <si>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</si>
  <si>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</si>
  <si>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</si>
  <si>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</si>
  <si>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</si>
  <si>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</si>
  <si>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</si>
  <si>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</si>
  <si>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</si>
  <si>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</si>
  <si>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</si>
  <si>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</si>
  <si>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</si>
  <si>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</si>
  <si>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</si>
  <si>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</si>
  <si>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</si>
  <si>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</si>
  <si>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</si>
  <si>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</si>
  <si>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</si>
  <si>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</si>
  <si>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</si>
  <si>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</si>
  <si>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</si>
  <si>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</si>
  <si>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</si>
  <si>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</si>
  <si>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</si>
  <si>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</si>
  <si>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</si>
  <si>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</si>
  <si>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</si>
  <si>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</si>
  <si>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</si>
  <si>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</si>
  <si>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</si>
  <si>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</si>
  <si>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</si>
  <si>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</si>
  <si>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</si>
  <si>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</si>
  <si>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</si>
  <si>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</si>
  <si>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</si>
  <si>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</si>
  <si>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</si>
  <si>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</si>
  <si>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</si>
  <si>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</si>
  <si>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</si>
  <si>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</si>
  <si>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</si>
  <si>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</si>
  <si>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</si>
  <si>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</si>
  <si>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</si>
  <si>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</si>
  <si>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</si>
  <si>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</si>
  <si>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</si>
  <si>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</si>
  <si>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</si>
  <si>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</si>
  <si>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</si>
  <si>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</si>
  <si>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</si>
  <si>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</si>
  <si>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</si>
  <si>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</si>
  <si>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</si>
  <si>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</si>
  <si>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</si>
  <si>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</si>
  <si>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</si>
  <si>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</si>
  <si>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</si>
  <si>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</si>
  <si>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</si>
  <si>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</si>
  <si>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</si>
  <si>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</si>
  <si>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</si>
  <si>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</si>
  <si>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</si>
  <si>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</si>
  <si>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</si>
  <si>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</si>
  <si>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</si>
  <si>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</si>
  <si>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</si>
  <si>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</si>
  <si>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</si>
  <si>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</si>
  <si>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</si>
  <si>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</si>
  <si>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</si>
  <si>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</si>
  <si>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</si>
  <si>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</si>
  <si>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</si>
  <si>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</si>
  <si>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</si>
  <si>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</si>
  <si>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</si>
  <si>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</si>
  <si>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</si>
  <si>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</si>
  <si>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</si>
  <si>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</si>
  <si>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</si>
  <si>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</si>
  <si>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</si>
  <si>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</si>
  <si>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</si>
  <si>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</si>
  <si>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</si>
  <si>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</si>
  <si>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</si>
  <si>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</si>
  <si>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</si>
  <si>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</si>
  <si>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</si>
  <si>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</si>
  <si>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</si>
  <si>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</si>
  <si>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</si>
  <si>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</si>
  <si>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</si>
  <si>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</si>
  <si>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第37回北陸オープン</t>
    <phoneticPr fontId="7"/>
  </si>
  <si>
    <t>第56回全日本選手権大会 男子、同女子</t>
    <phoneticPr fontId="7"/>
  </si>
  <si>
    <t>大会</t>
    <phoneticPr fontId="7"/>
  </si>
  <si>
    <t>JPBA</t>
    <phoneticPr fontId="7"/>
  </si>
  <si>
    <t>第56回全日本選手権大会 男子、同女子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</si>
</sst>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9">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45323.701744791666</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3571</v>
      </c>
      <c r="E9" s="937"/>
      <c r="F9" s="342"/>
      <c r="G9" s="342"/>
    </row>
    <row r="10" spans="1:7" x14ac:dyDescent="0.15">
      <c r="D10" s="342" t="s">
        <v>3572</v>
      </c>
    </row>
    <row r="12" spans="1:7" x14ac:dyDescent="0.15">
      <c r="D12" s="342" t="s">
        <v>3574</v>
      </c>
    </row>
    <row r="13" spans="1:7" x14ac:dyDescent="0.15">
      <c r="D13" s="342" t="s">
        <v>3575</v>
      </c>
      <c r="E13" s="937"/>
      <c r="F13" s="342"/>
      <c r="G13" s="342"/>
    </row>
    <row r="14" spans="1:7" x14ac:dyDescent="0.15">
      <c r="D14" s="342" t="s">
        <v>3573</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9" zoomScaleNormal="100" workbookViewId="0">
      <selection activeCell="G26" sqref="G26"/>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3461</v>
      </c>
      <c r="I5" s="653" t="s">
        <v>77</v>
      </c>
      <c r="J5" s="653" t="s">
        <v>3235</v>
      </c>
      <c r="K5" s="817">
        <v>30000</v>
      </c>
    </row>
    <row r="6" spans="1:11" ht="22.5" customHeight="1" x14ac:dyDescent="0.15">
      <c r="A6" s="728">
        <v>112</v>
      </c>
      <c r="B6" s="91" t="s">
        <v>406</v>
      </c>
      <c r="C6" s="766" t="s">
        <v>2444</v>
      </c>
      <c r="D6" s="814"/>
      <c r="E6" s="100"/>
      <c r="G6" s="730">
        <v>31</v>
      </c>
      <c r="H6" s="653" t="s">
        <v>3462</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3463</v>
      </c>
      <c r="I8" s="653" t="s">
        <v>77</v>
      </c>
      <c r="J8" s="653" t="s">
        <v>3238</v>
      </c>
      <c r="K8" s="817">
        <v>20000</v>
      </c>
    </row>
    <row r="9" spans="1:11" ht="22.5" customHeight="1" x14ac:dyDescent="0.15">
      <c r="A9" s="727">
        <v>131</v>
      </c>
      <c r="B9" s="73" t="s">
        <v>1710</v>
      </c>
      <c r="C9" s="809"/>
      <c r="D9" s="813"/>
      <c r="E9" s="72"/>
      <c r="G9" s="730">
        <v>14</v>
      </c>
      <c r="H9" s="653" t="s">
        <v>3464</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3465</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3466</v>
      </c>
      <c r="I13" s="653" t="s">
        <v>77</v>
      </c>
      <c r="J13" s="653" t="s">
        <v>3243</v>
      </c>
      <c r="K13" s="817">
        <v>10000</v>
      </c>
    </row>
    <row r="14" spans="1:11" ht="22.5" customHeight="1" x14ac:dyDescent="0.15">
      <c r="A14" s="734">
        <v>251</v>
      </c>
      <c r="B14" s="91"/>
      <c r="C14" s="766"/>
      <c r="D14" s="814" t="s">
        <v>763</v>
      </c>
      <c r="E14" s="100"/>
      <c r="G14" s="730">
        <v>17</v>
      </c>
      <c r="H14" s="653" t="s">
        <v>3467</v>
      </c>
      <c r="I14" s="653" t="s">
        <v>77</v>
      </c>
      <c r="J14" s="653" t="s">
        <v>3297</v>
      </c>
      <c r="K14" s="817">
        <v>10000</v>
      </c>
    </row>
    <row r="15" spans="1:11" ht="22.5" customHeight="1" x14ac:dyDescent="0.15">
      <c r="A15" s="730">
        <v>161</v>
      </c>
      <c r="B15" s="537" t="s">
        <v>390</v>
      </c>
      <c r="C15" s="811"/>
      <c r="D15" s="816"/>
      <c r="E15" s="803"/>
      <c r="G15" s="730">
        <v>51</v>
      </c>
      <c r="H15" s="653" t="s">
        <v>3468</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3469</v>
      </c>
      <c r="I18" s="653" t="s">
        <v>64</v>
      </c>
      <c r="J18" s="653" t="s">
        <v>3246</v>
      </c>
      <c r="K18" s="817">
        <v>30000</v>
      </c>
    </row>
    <row r="19" spans="1:11" ht="22.5" customHeight="1" x14ac:dyDescent="0.15">
      <c r="A19" s="735">
        <v>221</v>
      </c>
      <c r="B19" s="73"/>
      <c r="C19" s="809"/>
      <c r="D19" s="813" t="s">
        <v>2442</v>
      </c>
      <c r="E19" s="72"/>
      <c r="G19" s="730">
        <v>35</v>
      </c>
      <c r="H19" s="653" t="s">
        <v>3470</v>
      </c>
      <c r="I19" s="653" t="s">
        <v>89</v>
      </c>
      <c r="J19" s="653" t="s">
        <v>3247</v>
      </c>
      <c r="K19" s="817">
        <v>10000</v>
      </c>
    </row>
    <row r="20" spans="1:11" ht="22.5" customHeight="1" x14ac:dyDescent="0.15">
      <c r="A20" s="734">
        <v>222</v>
      </c>
      <c r="B20" s="91"/>
      <c r="C20" s="766"/>
      <c r="D20" s="814" t="s">
        <v>2542</v>
      </c>
      <c r="E20" s="100" t="s">
        <v>2543</v>
      </c>
      <c r="G20" s="730">
        <v>20</v>
      </c>
      <c r="H20" s="653" t="s">
        <v>3471</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3472</v>
      </c>
      <c r="I23" s="653" t="s">
        <v>993</v>
      </c>
      <c r="J23" s="653" t="s">
        <v>3251</v>
      </c>
      <c r="K23" s="817">
        <v>30000</v>
      </c>
    </row>
    <row r="24" spans="1:11" ht="22.5" customHeight="1" x14ac:dyDescent="0.15">
      <c r="A24" s="735">
        <v>261</v>
      </c>
      <c r="B24" s="73"/>
      <c r="C24" s="809"/>
      <c r="D24" s="813" t="s">
        <v>2423</v>
      </c>
      <c r="E24" s="72"/>
      <c r="G24" s="730">
        <v>22</v>
      </c>
      <c r="H24" s="653" t="s">
        <v>3473</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3592</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3474</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3475</v>
      </c>
      <c r="I32" s="653" t="s">
        <v>142</v>
      </c>
      <c r="J32" s="653" t="s">
        <v>3477</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3476</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V51" sqref="V51"/>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3460</v>
      </c>
      <c r="B1" s="125"/>
      <c r="I1" s="128"/>
      <c r="J1" s="701" t="s">
        <v>2393</v>
      </c>
      <c r="K1" s="702">
        <f ca="1">NOW()</f>
        <v>45323.701744791666</v>
      </c>
      <c r="L1" s="588"/>
      <c r="M1" s="589"/>
      <c r="U1" s="132"/>
      <c r="V1" s="132"/>
      <c r="W1" s="133"/>
      <c r="X1" s="129"/>
    </row>
    <row r="2" spans="1:24" ht="17.25" customHeight="1" thickBot="1" x14ac:dyDescent="0.2">
      <c r="A2" s="1282" t="s">
        <v>3459</v>
      </c>
      <c r="B2" s="1283"/>
      <c r="C2" s="1284" t="s">
        <v>899</v>
      </c>
      <c r="D2" s="1287" t="s">
        <v>900</v>
      </c>
      <c r="E2" s="839"/>
      <c r="F2" s="1290" t="s">
        <v>901</v>
      </c>
      <c r="G2" s="1293" t="s">
        <v>1924</v>
      </c>
      <c r="H2" s="1296" t="s">
        <v>903</v>
      </c>
      <c r="I2" s="582"/>
      <c r="J2" s="583"/>
      <c r="K2" s="1299" t="s">
        <v>904</v>
      </c>
      <c r="L2" s="1302" t="s">
        <v>3112</v>
      </c>
      <c r="M2" s="590" t="s">
        <v>906</v>
      </c>
      <c r="N2" s="136">
        <f>M4+N4</f>
        <v>210000</v>
      </c>
      <c r="O2" s="1304" t="s">
        <v>907</v>
      </c>
      <c r="P2" s="1264" t="s">
        <v>908</v>
      </c>
      <c r="Q2" s="1266" t="s">
        <v>909</v>
      </c>
      <c r="R2" s="1268" t="s">
        <v>910</v>
      </c>
      <c r="S2" s="138" t="s">
        <v>910</v>
      </c>
      <c r="T2" s="1268" t="s">
        <v>911</v>
      </c>
      <c r="U2" s="1270" t="s">
        <v>912</v>
      </c>
      <c r="V2" s="1272" t="s">
        <v>913</v>
      </c>
      <c r="W2" s="1274" t="s">
        <v>914</v>
      </c>
      <c r="X2" s="1276" t="s">
        <v>915</v>
      </c>
    </row>
    <row r="3" spans="1:24" ht="16.5" customHeight="1" x14ac:dyDescent="0.15">
      <c r="A3" s="1278" t="s">
        <v>916</v>
      </c>
      <c r="B3" s="1280" t="s">
        <v>917</v>
      </c>
      <c r="C3" s="1285"/>
      <c r="D3" s="1288"/>
      <c r="E3" s="840" t="s">
        <v>2578</v>
      </c>
      <c r="F3" s="1291"/>
      <c r="G3" s="1294"/>
      <c r="H3" s="1297"/>
      <c r="I3" s="584" t="s">
        <v>918</v>
      </c>
      <c r="J3" s="585" t="s">
        <v>919</v>
      </c>
      <c r="K3" s="1300"/>
      <c r="L3" s="1303"/>
      <c r="M3" s="591" t="s">
        <v>920</v>
      </c>
      <c r="N3" s="143" t="s">
        <v>921</v>
      </c>
      <c r="O3" s="1305"/>
      <c r="P3" s="1265"/>
      <c r="Q3" s="1267"/>
      <c r="R3" s="1269"/>
      <c r="S3" s="142" t="s">
        <v>922</v>
      </c>
      <c r="T3" s="1269"/>
      <c r="U3" s="1271"/>
      <c r="V3" s="1273"/>
      <c r="W3" s="1275"/>
      <c r="X3" s="1277"/>
    </row>
    <row r="4" spans="1:24" ht="16.5" customHeight="1" thickBot="1" x14ac:dyDescent="0.2">
      <c r="A4" s="1279"/>
      <c r="B4" s="1281"/>
      <c r="C4" s="1286"/>
      <c r="D4" s="1289"/>
      <c r="E4" s="841"/>
      <c r="F4" s="1292"/>
      <c r="G4" s="1295"/>
      <c r="H4" s="1298"/>
      <c r="I4" s="586" t="s">
        <v>923</v>
      </c>
      <c r="J4" s="587" t="s">
        <v>924</v>
      </c>
      <c r="K4" s="1301"/>
      <c r="L4" s="592">
        <f>SUM(L5:L77)</f>
        <v>830000</v>
      </c>
      <c r="M4" s="592">
        <f>SUM(M5:M77)</f>
        <v>750000</v>
      </c>
      <c r="N4" s="592">
        <f>SUM(N5:N77)</f>
        <v>-540000</v>
      </c>
      <c r="O4" s="630">
        <f t="shared" ref="O4:X4" si="0">SUM(O7:O77)</f>
        <v>0</v>
      </c>
      <c r="P4" s="592">
        <f t="shared" si="0"/>
        <v>0</v>
      </c>
      <c r="Q4" s="592">
        <f t="shared" si="0"/>
        <v>0</v>
      </c>
      <c r="R4" s="592">
        <f t="shared" si="0"/>
        <v>0</v>
      </c>
      <c r="S4" s="592">
        <f t="shared" si="0"/>
        <v>0</v>
      </c>
      <c r="T4" s="592">
        <f t="shared" si="0"/>
        <v>654200</v>
      </c>
      <c r="U4" s="630">
        <f t="shared" si="0"/>
        <v>0</v>
      </c>
      <c r="V4" s="592">
        <f t="shared" si="0"/>
        <v>1239200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3599</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3489</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3487</v>
      </c>
      <c r="E10" s="166"/>
      <c r="F10" s="435"/>
      <c r="G10" s="634"/>
      <c r="H10" s="688"/>
      <c r="I10" s="168"/>
      <c r="J10" s="169"/>
      <c r="K10" s="631"/>
      <c r="L10" s="597"/>
      <c r="M10" s="596"/>
      <c r="N10" s="173" t="s">
        <v>3489</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3599</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3599</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3599</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3478</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3599</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3599</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3599</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3602</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3602</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3602</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v>45250</v>
      </c>
      <c r="I34" s="223"/>
      <c r="J34" s="229"/>
      <c r="K34" s="339"/>
      <c r="L34" s="599">
        <v>30000</v>
      </c>
      <c r="M34" s="600">
        <v>30000</v>
      </c>
      <c r="N34" s="185"/>
      <c r="O34" s="193"/>
      <c r="P34" s="198"/>
      <c r="Q34" s="196"/>
      <c r="R34" s="196"/>
      <c r="S34" s="196"/>
      <c r="T34" s="196">
        <v>53000</v>
      </c>
      <c r="U34" s="197"/>
      <c r="V34" s="198">
        <v>83000</v>
      </c>
      <c r="W34" s="199"/>
      <c r="X34" s="197"/>
    </row>
    <row r="35" spans="1:24" ht="16.5" customHeight="1" x14ac:dyDescent="0.15">
      <c r="A35" s="164"/>
      <c r="B35" s="165"/>
      <c r="C35" s="215"/>
      <c r="D35" s="215"/>
      <c r="E35" s="215"/>
      <c r="F35" s="433" t="s">
        <v>3437</v>
      </c>
      <c r="G35" s="634"/>
      <c r="H35" s="688">
        <v>45309</v>
      </c>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v>45309</v>
      </c>
      <c r="I36" s="179"/>
      <c r="J36" s="180"/>
      <c r="K36" s="184"/>
      <c r="L36" s="593">
        <v>10000</v>
      </c>
      <c r="M36" s="594">
        <v>10000</v>
      </c>
      <c r="N36" s="185"/>
      <c r="O36" s="159"/>
      <c r="P36" s="160"/>
      <c r="Q36" s="161"/>
      <c r="R36" s="161"/>
      <c r="S36" s="161"/>
      <c r="T36" s="161">
        <v>47200</v>
      </c>
      <c r="U36" s="162"/>
      <c r="V36" s="160">
        <v>57200</v>
      </c>
      <c r="W36" s="163"/>
      <c r="X36" s="162"/>
    </row>
    <row r="37" spans="1:24" ht="16.5" customHeight="1" x14ac:dyDescent="0.15">
      <c r="A37" s="194"/>
      <c r="B37" s="214"/>
      <c r="C37" s="215"/>
      <c r="D37" s="215"/>
      <c r="E37" s="215"/>
      <c r="F37" s="441"/>
      <c r="G37" s="636"/>
      <c r="H37" s="689">
        <v>45315</v>
      </c>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v>-50000</v>
      </c>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73" t="s">
        <v>3612</v>
      </c>
      <c r="O39" s="174"/>
      <c r="P39" s="175"/>
      <c r="Q39" s="176"/>
      <c r="R39" s="176"/>
      <c r="S39" s="176"/>
      <c r="T39" s="176"/>
      <c r="U39" s="177"/>
      <c r="V39" s="175"/>
      <c r="W39" s="178"/>
      <c r="X39" s="177"/>
    </row>
    <row r="40" spans="1:24" ht="16.5" customHeight="1" x14ac:dyDescent="0.15">
      <c r="A40" s="150">
        <v>9</v>
      </c>
      <c r="B40" s="151" t="s">
        <v>3585</v>
      </c>
      <c r="C40" s="215" t="s">
        <v>3404</v>
      </c>
      <c r="D40" s="215" t="s">
        <v>77</v>
      </c>
      <c r="E40" s="215">
        <v>20</v>
      </c>
      <c r="F40" s="433" t="s">
        <v>3431</v>
      </c>
      <c r="G40" s="635"/>
      <c r="H40" s="687">
        <v>45278</v>
      </c>
      <c r="I40" s="179"/>
      <c r="J40" s="180"/>
      <c r="K40" s="338"/>
      <c r="L40" s="593">
        <v>30000</v>
      </c>
      <c r="M40" s="594">
        <v>30000</v>
      </c>
      <c r="N40" s="158"/>
      <c r="O40" s="159"/>
      <c r="P40" s="160"/>
      <c r="Q40" s="161"/>
      <c r="R40" s="161"/>
      <c r="S40" s="161"/>
      <c r="T40" s="161">
        <v>90600</v>
      </c>
      <c r="U40" s="162"/>
      <c r="V40" s="160">
        <v>90600</v>
      </c>
      <c r="W40" s="163"/>
      <c r="X40" s="162"/>
    </row>
    <row r="41" spans="1:24" ht="16.5" customHeight="1" x14ac:dyDescent="0.15">
      <c r="A41" s="194"/>
      <c r="B41" s="214"/>
      <c r="C41" s="166"/>
      <c r="D41" s="166"/>
      <c r="E41" s="166"/>
      <c r="F41" s="434" t="s">
        <v>3432</v>
      </c>
      <c r="G41" s="636"/>
      <c r="H41" s="689">
        <v>45309</v>
      </c>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v>45232</v>
      </c>
      <c r="I44" s="179"/>
      <c r="J44" s="180"/>
      <c r="K44" s="181"/>
      <c r="L44" s="593">
        <v>10000</v>
      </c>
      <c r="M44" s="594">
        <v>10000</v>
      </c>
      <c r="N44" s="185">
        <v>-10000</v>
      </c>
      <c r="O44" s="159"/>
      <c r="P44" s="160"/>
      <c r="Q44" s="161"/>
      <c r="R44" s="161"/>
      <c r="S44" s="161"/>
      <c r="T44" s="161">
        <v>7600</v>
      </c>
      <c r="U44" s="162"/>
      <c r="V44" s="160">
        <v>17600</v>
      </c>
      <c r="W44" s="163"/>
      <c r="X44" s="162"/>
    </row>
    <row r="45" spans="1:24" ht="16.5" customHeight="1" x14ac:dyDescent="0.15">
      <c r="A45" s="164"/>
      <c r="B45" s="165"/>
      <c r="C45" s="166"/>
      <c r="D45" s="166" t="s">
        <v>3441</v>
      </c>
      <c r="E45" s="166"/>
      <c r="F45" s="434"/>
      <c r="G45" s="634"/>
      <c r="H45" s="688"/>
      <c r="I45" s="168"/>
      <c r="J45" s="169"/>
      <c r="K45" s="226"/>
      <c r="L45" s="595"/>
      <c r="M45" s="596"/>
      <c r="N45" s="173" t="s">
        <v>3612</v>
      </c>
      <c r="O45" s="174"/>
      <c r="P45" s="175"/>
      <c r="Q45" s="176"/>
      <c r="R45" s="176"/>
      <c r="S45" s="176"/>
      <c r="T45" s="176"/>
      <c r="U45" s="177"/>
      <c r="V45" s="175"/>
      <c r="W45" s="178"/>
      <c r="X45" s="177"/>
    </row>
    <row r="46" spans="1:24" ht="16.5" customHeight="1" x14ac:dyDescent="0.15">
      <c r="A46" s="1028">
        <v>11</v>
      </c>
      <c r="B46" s="1029" t="s">
        <v>3275</v>
      </c>
      <c r="C46" s="152" t="s">
        <v>3404</v>
      </c>
      <c r="D46" s="152" t="s">
        <v>142</v>
      </c>
      <c r="E46" s="152">
        <v>72</v>
      </c>
      <c r="F46" s="1198" t="s">
        <v>3442</v>
      </c>
      <c r="G46" s="635"/>
      <c r="H46" s="687">
        <v>45258</v>
      </c>
      <c r="I46" s="179"/>
      <c r="J46" s="180"/>
      <c r="K46" s="157"/>
      <c r="L46" s="593">
        <v>30000</v>
      </c>
      <c r="M46" s="594">
        <v>30000</v>
      </c>
      <c r="N46" s="158">
        <v>-30000</v>
      </c>
      <c r="O46" s="159"/>
      <c r="P46" s="160"/>
      <c r="Q46" s="161"/>
      <c r="R46" s="161"/>
      <c r="S46" s="161"/>
      <c r="T46" s="161">
        <v>9600</v>
      </c>
      <c r="U46" s="162"/>
      <c r="V46" s="160">
        <v>39600</v>
      </c>
      <c r="W46" s="163"/>
      <c r="X46" s="162"/>
    </row>
    <row r="47" spans="1:24" ht="16.5" customHeight="1" x14ac:dyDescent="0.15">
      <c r="A47" s="164"/>
      <c r="B47" s="165"/>
      <c r="C47" s="166"/>
      <c r="D47" s="166"/>
      <c r="E47" s="166"/>
      <c r="F47" s="1199">
        <v>30000</v>
      </c>
      <c r="G47" s="634"/>
      <c r="H47" s="688"/>
      <c r="I47" s="168"/>
      <c r="J47" s="169"/>
      <c r="K47" s="170"/>
      <c r="L47" s="595"/>
      <c r="M47" s="596"/>
      <c r="N47" s="173" t="s">
        <v>3612</v>
      </c>
      <c r="O47" s="174"/>
      <c r="P47" s="175"/>
      <c r="Q47" s="176"/>
      <c r="R47" s="176"/>
      <c r="S47" s="176"/>
      <c r="T47" s="176"/>
      <c r="U47" s="177"/>
      <c r="V47" s="175"/>
      <c r="W47" s="178"/>
      <c r="X47" s="177"/>
    </row>
    <row r="48" spans="1:24" ht="16.5" customHeight="1" x14ac:dyDescent="0.15">
      <c r="A48" s="150">
        <v>10</v>
      </c>
      <c r="B48" s="151" t="s">
        <v>3420</v>
      </c>
      <c r="C48" s="152" t="s">
        <v>3443</v>
      </c>
      <c r="D48" s="152" t="s">
        <v>77</v>
      </c>
      <c r="E48" s="152">
        <v>22</v>
      </c>
      <c r="F48" s="436" t="s">
        <v>3444</v>
      </c>
      <c r="G48" s="635"/>
      <c r="H48" s="687">
        <v>45251</v>
      </c>
      <c r="I48" s="179"/>
      <c r="J48" s="180"/>
      <c r="K48" s="181"/>
      <c r="L48" s="593">
        <v>30000</v>
      </c>
      <c r="M48" s="594">
        <v>30000</v>
      </c>
      <c r="N48" s="158"/>
      <c r="O48" s="159"/>
      <c r="P48" s="160"/>
      <c r="Q48" s="161"/>
      <c r="R48" s="161"/>
      <c r="S48" s="161"/>
      <c r="T48" s="161">
        <v>55000</v>
      </c>
      <c r="U48" s="162"/>
      <c r="V48" s="160"/>
      <c r="W48" s="163"/>
      <c r="X48" s="162"/>
    </row>
    <row r="49" spans="1:24" ht="16.5" customHeight="1" x14ac:dyDescent="0.15">
      <c r="A49" s="164"/>
      <c r="B49" s="165"/>
      <c r="C49" s="166"/>
      <c r="D49" s="166"/>
      <c r="E49" s="166"/>
      <c r="F49" s="434" t="s">
        <v>3445</v>
      </c>
      <c r="G49" s="634"/>
      <c r="H49" s="688">
        <v>45309</v>
      </c>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3446</v>
      </c>
      <c r="D50" s="152" t="s">
        <v>142</v>
      </c>
      <c r="E50" s="152">
        <v>38</v>
      </c>
      <c r="F50" s="456" t="s">
        <v>3447</v>
      </c>
      <c r="G50" s="638"/>
      <c r="H50" s="694">
        <v>45229</v>
      </c>
      <c r="I50" s="179"/>
      <c r="J50" s="180"/>
      <c r="K50" s="462"/>
      <c r="L50" s="593">
        <v>50000</v>
      </c>
      <c r="M50" s="594">
        <v>50000</v>
      </c>
      <c r="N50" s="158"/>
      <c r="O50" s="159"/>
      <c r="P50" s="160"/>
      <c r="Q50" s="161"/>
      <c r="R50" s="161"/>
      <c r="S50" s="161"/>
      <c r="T50" s="161">
        <v>4800</v>
      </c>
      <c r="U50" s="162"/>
      <c r="V50" s="160">
        <v>54800</v>
      </c>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3448</v>
      </c>
      <c r="C52" s="215" t="s">
        <v>3607</v>
      </c>
      <c r="D52" s="215" t="s">
        <v>3220</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3449</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3479</v>
      </c>
      <c r="D56" s="1181" t="s">
        <v>1537</v>
      </c>
      <c r="E56" s="1181">
        <v>23</v>
      </c>
      <c r="F56" s="1194" t="s">
        <v>3480</v>
      </c>
      <c r="G56" s="1182"/>
      <c r="H56" s="1183">
        <v>45244</v>
      </c>
      <c r="I56" s="1068"/>
      <c r="J56" s="1184"/>
      <c r="K56" s="1185"/>
      <c r="L56" s="1186">
        <v>30000</v>
      </c>
      <c r="M56" s="1058">
        <v>30000</v>
      </c>
      <c r="N56" s="1187">
        <v>-30000</v>
      </c>
      <c r="O56" s="1188"/>
      <c r="P56" s="1189"/>
      <c r="Q56" s="1056"/>
      <c r="R56" s="1056"/>
      <c r="S56" s="1056"/>
      <c r="T56" s="1056">
        <v>76800</v>
      </c>
      <c r="U56" s="1190"/>
      <c r="V56" s="1189">
        <v>106800</v>
      </c>
      <c r="W56" s="1050"/>
      <c r="X56" s="1190"/>
    </row>
    <row r="57" spans="1:24" ht="16.5" customHeight="1" x14ac:dyDescent="0.15">
      <c r="A57" s="1166"/>
      <c r="B57" s="1167"/>
      <c r="C57" s="1176"/>
      <c r="D57" s="1176"/>
      <c r="E57" s="1176"/>
      <c r="F57" s="1191"/>
      <c r="G57" s="1192"/>
      <c r="H57" s="1169"/>
      <c r="I57" s="1069"/>
      <c r="J57" s="1170"/>
      <c r="K57" s="1171"/>
      <c r="L57" s="595"/>
      <c r="M57" s="1059"/>
      <c r="N57" s="1263" t="s">
        <v>3612</v>
      </c>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3450</v>
      </c>
      <c r="G58" s="635"/>
      <c r="H58" s="687">
        <v>45254</v>
      </c>
      <c r="I58" s="179"/>
      <c r="J58" s="180"/>
      <c r="K58" s="181"/>
      <c r="L58" s="593">
        <v>10000</v>
      </c>
      <c r="M58" s="594">
        <v>10000</v>
      </c>
      <c r="N58" s="158">
        <v>-10000</v>
      </c>
      <c r="O58" s="159"/>
      <c r="P58" s="160"/>
      <c r="Q58" s="161"/>
      <c r="R58" s="161"/>
      <c r="S58" s="161"/>
      <c r="T58" s="161">
        <v>2400</v>
      </c>
      <c r="U58" s="162"/>
      <c r="V58" s="160">
        <v>12400</v>
      </c>
      <c r="W58" s="163"/>
      <c r="X58" s="162"/>
    </row>
    <row r="59" spans="1:24" ht="16.5" customHeight="1" x14ac:dyDescent="0.15">
      <c r="A59" s="164"/>
      <c r="B59" s="165"/>
      <c r="C59" s="166"/>
      <c r="D59" s="166"/>
      <c r="E59" s="166"/>
      <c r="F59" s="463">
        <v>10000</v>
      </c>
      <c r="G59" s="634"/>
      <c r="H59" s="688"/>
      <c r="I59" s="168"/>
      <c r="J59" s="169"/>
      <c r="K59" s="170"/>
      <c r="L59" s="595"/>
      <c r="M59" s="596"/>
      <c r="N59" s="173" t="s">
        <v>3612</v>
      </c>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3451</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3452</v>
      </c>
      <c r="C62" s="152" t="s">
        <v>3425</v>
      </c>
      <c r="D62" s="152" t="s">
        <v>77</v>
      </c>
      <c r="E62" s="152">
        <v>24</v>
      </c>
      <c r="F62" s="436" t="s">
        <v>3453</v>
      </c>
      <c r="G62" s="635"/>
      <c r="H62" s="694">
        <v>45309</v>
      </c>
      <c r="I62" s="179"/>
      <c r="J62" s="180"/>
      <c r="K62" s="191"/>
      <c r="L62" s="593">
        <v>50000</v>
      </c>
      <c r="M62" s="594">
        <v>50000</v>
      </c>
      <c r="N62" s="158"/>
      <c r="O62" s="159"/>
      <c r="P62" s="160"/>
      <c r="Q62" s="161"/>
      <c r="R62" s="161"/>
      <c r="S62" s="161"/>
      <c r="T62" s="161">
        <v>45400</v>
      </c>
      <c r="U62" s="162"/>
      <c r="V62" s="160">
        <v>95400</v>
      </c>
      <c r="W62" s="163"/>
      <c r="X62" s="162"/>
    </row>
    <row r="63" spans="1:24" ht="16.5" customHeight="1" x14ac:dyDescent="0.15">
      <c r="A63" s="164"/>
      <c r="B63" s="165"/>
      <c r="C63" s="166"/>
      <c r="D63" s="166"/>
      <c r="E63" s="166"/>
      <c r="F63" s="434" t="s">
        <v>3454</v>
      </c>
      <c r="G63" s="634"/>
      <c r="H63" s="688">
        <v>45315</v>
      </c>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3455</v>
      </c>
      <c r="C64" s="152" t="s">
        <v>3435</v>
      </c>
      <c r="D64" s="152" t="s">
        <v>142</v>
      </c>
      <c r="E64" s="152">
        <v>40</v>
      </c>
      <c r="F64" s="456" t="s">
        <v>3456</v>
      </c>
      <c r="G64" s="635"/>
      <c r="H64" s="687">
        <v>45265</v>
      </c>
      <c r="I64" s="179"/>
      <c r="J64" s="180"/>
      <c r="K64" s="181"/>
      <c r="L64" s="593">
        <v>10000</v>
      </c>
      <c r="M64" s="594">
        <v>10000</v>
      </c>
      <c r="N64" s="158">
        <v>-10000</v>
      </c>
      <c r="O64" s="159"/>
      <c r="P64" s="160"/>
      <c r="Q64" s="161"/>
      <c r="R64" s="161"/>
      <c r="S64" s="161"/>
      <c r="T64" s="161">
        <v>2800</v>
      </c>
      <c r="U64" s="162"/>
      <c r="V64" s="160">
        <v>12800</v>
      </c>
      <c r="W64" s="163"/>
      <c r="X64" s="162"/>
    </row>
    <row r="65" spans="1:24" ht="16.5" customHeight="1" x14ac:dyDescent="0.15">
      <c r="A65" s="164"/>
      <c r="B65" s="165"/>
      <c r="C65" s="166"/>
      <c r="D65" s="166"/>
      <c r="E65" s="166"/>
      <c r="F65" s="458"/>
      <c r="G65" s="634"/>
      <c r="H65" s="693"/>
      <c r="I65" s="168"/>
      <c r="J65" s="169"/>
      <c r="K65" s="170"/>
      <c r="L65" s="595"/>
      <c r="M65" s="596"/>
      <c r="N65" s="173" t="s">
        <v>3612</v>
      </c>
      <c r="O65" s="174"/>
      <c r="P65" s="175"/>
      <c r="Q65" s="176"/>
      <c r="R65" s="176"/>
      <c r="S65" s="176"/>
      <c r="T65" s="176"/>
      <c r="U65" s="177"/>
      <c r="V65" s="175"/>
      <c r="W65" s="178"/>
      <c r="X65" s="177"/>
    </row>
    <row r="66" spans="1:24" ht="16.5" customHeight="1" x14ac:dyDescent="0.15">
      <c r="A66" s="150">
        <v>12</v>
      </c>
      <c r="B66" s="151" t="s">
        <v>3271</v>
      </c>
      <c r="C66" s="152" t="s">
        <v>3404</v>
      </c>
      <c r="D66" s="152" t="s">
        <v>142</v>
      </c>
      <c r="E66" s="152">
        <v>71</v>
      </c>
      <c r="F66" s="456" t="s">
        <v>3614</v>
      </c>
      <c r="G66" s="635"/>
      <c r="H66" s="687">
        <v>45302</v>
      </c>
      <c r="I66" s="179"/>
      <c r="J66" s="180"/>
      <c r="K66" s="181"/>
      <c r="L66" s="593">
        <v>10000</v>
      </c>
      <c r="M66" s="594">
        <v>10000</v>
      </c>
      <c r="N66" s="158"/>
      <c r="O66" s="159"/>
      <c r="P66" s="160"/>
      <c r="Q66" s="161"/>
      <c r="R66" s="161"/>
      <c r="S66" s="161"/>
      <c r="T66" s="161"/>
      <c r="U66" s="162"/>
      <c r="V66" s="160">
        <v>10000</v>
      </c>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v>12</v>
      </c>
      <c r="B72" s="214" t="s">
        <v>3608</v>
      </c>
      <c r="C72" s="152" t="s">
        <v>3404</v>
      </c>
      <c r="D72" s="152" t="s">
        <v>321</v>
      </c>
      <c r="E72" s="215">
        <v>52</v>
      </c>
      <c r="F72" s="1195" t="s">
        <v>3387</v>
      </c>
      <c r="G72" s="636"/>
      <c r="H72" s="689">
        <v>45266</v>
      </c>
      <c r="I72" s="179"/>
      <c r="J72" s="180"/>
      <c r="K72" s="224"/>
      <c r="L72" s="599">
        <v>10000</v>
      </c>
      <c r="M72" s="600">
        <v>10000</v>
      </c>
      <c r="N72" s="185">
        <v>-10000</v>
      </c>
      <c r="O72" s="193"/>
      <c r="P72" s="198"/>
      <c r="Q72" s="196"/>
      <c r="R72" s="196"/>
      <c r="S72" s="196"/>
      <c r="T72" s="196">
        <v>5800</v>
      </c>
      <c r="U72" s="197"/>
      <c r="V72" s="198">
        <v>15800</v>
      </c>
      <c r="W72" s="199"/>
      <c r="X72" s="197"/>
    </row>
    <row r="73" spans="1:24" ht="16.5" customHeight="1" x14ac:dyDescent="0.15">
      <c r="A73" s="194"/>
      <c r="B73" s="214"/>
      <c r="C73" s="215"/>
      <c r="D73" s="215"/>
      <c r="E73" s="215"/>
      <c r="F73" s="441"/>
      <c r="G73" s="636"/>
      <c r="H73" s="689"/>
      <c r="I73" s="223"/>
      <c r="J73" s="229"/>
      <c r="K73" s="224"/>
      <c r="L73" s="599"/>
      <c r="M73" s="600"/>
      <c r="N73" s="298" t="s">
        <v>3612</v>
      </c>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3457</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3599</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3458</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3599</v>
      </c>
      <c r="O77" s="174"/>
      <c r="P77" s="175"/>
      <c r="Q77" s="176"/>
      <c r="R77" s="176"/>
      <c r="S77" s="176"/>
      <c r="T77" s="176"/>
      <c r="U77" s="177"/>
      <c r="V77" s="175"/>
      <c r="W77" s="178"/>
      <c r="X77" s="177"/>
    </row>
    <row r="78" spans="1:24" ht="16.5" customHeight="1" thickBot="1" x14ac:dyDescent="0.2">
      <c r="A78" s="1282" t="s">
        <v>3260</v>
      </c>
      <c r="B78" s="1283"/>
      <c r="C78" s="1284" t="s">
        <v>899</v>
      </c>
      <c r="D78" s="1287" t="s">
        <v>900</v>
      </c>
      <c r="E78" s="839"/>
      <c r="F78" s="1290" t="s">
        <v>901</v>
      </c>
      <c r="G78" s="1293" t="s">
        <v>1924</v>
      </c>
      <c r="H78" s="1296" t="s">
        <v>903</v>
      </c>
      <c r="I78" s="582"/>
      <c r="J78" s="583"/>
      <c r="K78" s="1299" t="s">
        <v>904</v>
      </c>
      <c r="L78" s="1302" t="s">
        <v>3112</v>
      </c>
      <c r="M78" s="590" t="s">
        <v>906</v>
      </c>
      <c r="N78" s="136">
        <f>M80+N80</f>
        <v>0</v>
      </c>
      <c r="O78" s="1304" t="s">
        <v>907</v>
      </c>
      <c r="P78" s="1264" t="s">
        <v>908</v>
      </c>
      <c r="Q78" s="1266" t="s">
        <v>909</v>
      </c>
      <c r="R78" s="1268" t="s">
        <v>910</v>
      </c>
      <c r="S78" s="138" t="s">
        <v>910</v>
      </c>
      <c r="T78" s="1268" t="s">
        <v>911</v>
      </c>
      <c r="U78" s="1270" t="s">
        <v>912</v>
      </c>
      <c r="V78" s="1272" t="s">
        <v>913</v>
      </c>
      <c r="W78" s="1274" t="s">
        <v>914</v>
      </c>
      <c r="X78" s="1276" t="s">
        <v>915</v>
      </c>
    </row>
    <row r="79" spans="1:24" ht="16.5" customHeight="1" x14ac:dyDescent="0.15">
      <c r="A79" s="1278" t="s">
        <v>916</v>
      </c>
      <c r="B79" s="1280" t="s">
        <v>917</v>
      </c>
      <c r="C79" s="1285"/>
      <c r="D79" s="1288"/>
      <c r="E79" s="840" t="s">
        <v>2578</v>
      </c>
      <c r="F79" s="1291"/>
      <c r="G79" s="1294"/>
      <c r="H79" s="1297"/>
      <c r="I79" s="584" t="s">
        <v>918</v>
      </c>
      <c r="J79" s="585" t="s">
        <v>919</v>
      </c>
      <c r="K79" s="1300"/>
      <c r="L79" s="1303"/>
      <c r="M79" s="591" t="s">
        <v>920</v>
      </c>
      <c r="N79" s="143" t="s">
        <v>921</v>
      </c>
      <c r="O79" s="1305"/>
      <c r="P79" s="1265"/>
      <c r="Q79" s="1267"/>
      <c r="R79" s="1269"/>
      <c r="S79" s="142" t="s">
        <v>922</v>
      </c>
      <c r="T79" s="1269"/>
      <c r="U79" s="1271"/>
      <c r="V79" s="1273"/>
      <c r="W79" s="1275"/>
      <c r="X79" s="1277"/>
    </row>
    <row r="80" spans="1:24" ht="16.5" customHeight="1" thickBot="1" x14ac:dyDescent="0.2">
      <c r="A80" s="1279"/>
      <c r="B80" s="1281"/>
      <c r="C80" s="1286"/>
      <c r="D80" s="1289"/>
      <c r="E80" s="841"/>
      <c r="F80" s="1292"/>
      <c r="G80" s="1295"/>
      <c r="H80" s="1298"/>
      <c r="I80" s="586" t="s">
        <v>923</v>
      </c>
      <c r="J80" s="587" t="s">
        <v>924</v>
      </c>
      <c r="K80" s="1301"/>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3483</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3483</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3483</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3483</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3483</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3483</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3489</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3489</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3483</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3483</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3483</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3489</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2" t="s">
        <v>3145</v>
      </c>
      <c r="B154" s="1283"/>
      <c r="C154" s="1284" t="s">
        <v>899</v>
      </c>
      <c r="D154" s="1287" t="s">
        <v>900</v>
      </c>
      <c r="E154" s="839"/>
      <c r="F154" s="1290" t="s">
        <v>901</v>
      </c>
      <c r="G154" s="1293" t="s">
        <v>1924</v>
      </c>
      <c r="H154" s="1296" t="s">
        <v>903</v>
      </c>
      <c r="I154" s="582"/>
      <c r="J154" s="583"/>
      <c r="K154" s="1299" t="s">
        <v>904</v>
      </c>
      <c r="L154" s="1306" t="s">
        <v>3112</v>
      </c>
      <c r="M154" s="590" t="s">
        <v>906</v>
      </c>
      <c r="N154" s="136">
        <f>M156+N156</f>
        <v>0</v>
      </c>
      <c r="O154" s="1304" t="s">
        <v>907</v>
      </c>
      <c r="P154" s="1264" t="s">
        <v>908</v>
      </c>
      <c r="Q154" s="1266" t="s">
        <v>909</v>
      </c>
      <c r="R154" s="1268" t="s">
        <v>910</v>
      </c>
      <c r="S154" s="138" t="s">
        <v>910</v>
      </c>
      <c r="T154" s="1268" t="s">
        <v>911</v>
      </c>
      <c r="U154" s="1270" t="s">
        <v>912</v>
      </c>
      <c r="V154" s="1272" t="s">
        <v>913</v>
      </c>
      <c r="W154" s="1274" t="s">
        <v>914</v>
      </c>
      <c r="X154" s="1276" t="s">
        <v>915</v>
      </c>
    </row>
    <row r="155" spans="1:24" ht="16.5" customHeight="1" x14ac:dyDescent="0.15">
      <c r="A155" s="1278" t="s">
        <v>916</v>
      </c>
      <c r="B155" s="1280" t="s">
        <v>917</v>
      </c>
      <c r="C155" s="1285"/>
      <c r="D155" s="1288"/>
      <c r="E155" s="840" t="s">
        <v>2578</v>
      </c>
      <c r="F155" s="1291"/>
      <c r="G155" s="1294"/>
      <c r="H155" s="1297"/>
      <c r="I155" s="584" t="s">
        <v>918</v>
      </c>
      <c r="J155" s="585" t="s">
        <v>919</v>
      </c>
      <c r="K155" s="1300"/>
      <c r="L155" s="1307"/>
      <c r="M155" s="591" t="s">
        <v>920</v>
      </c>
      <c r="N155" s="143" t="s">
        <v>921</v>
      </c>
      <c r="O155" s="1305"/>
      <c r="P155" s="1265"/>
      <c r="Q155" s="1267"/>
      <c r="R155" s="1269"/>
      <c r="S155" s="142" t="s">
        <v>922</v>
      </c>
      <c r="T155" s="1269"/>
      <c r="U155" s="1271"/>
      <c r="V155" s="1273"/>
      <c r="W155" s="1275"/>
      <c r="X155" s="1277"/>
    </row>
    <row r="156" spans="1:24" ht="16.5" customHeight="1" thickBot="1" x14ac:dyDescent="0.2">
      <c r="A156" s="1279"/>
      <c r="B156" s="1281"/>
      <c r="C156" s="1286"/>
      <c r="D156" s="1289"/>
      <c r="E156" s="841"/>
      <c r="F156" s="1292"/>
      <c r="G156" s="1295"/>
      <c r="H156" s="1298"/>
      <c r="I156" s="586" t="s">
        <v>923</v>
      </c>
      <c r="J156" s="587" t="s">
        <v>924</v>
      </c>
      <c r="K156" s="1301"/>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3483</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2" t="s">
        <v>2870</v>
      </c>
      <c r="B226" s="1283"/>
      <c r="C226" s="1284" t="s">
        <v>899</v>
      </c>
      <c r="D226" s="1287" t="s">
        <v>900</v>
      </c>
      <c r="E226" s="839"/>
      <c r="F226" s="1290" t="s">
        <v>901</v>
      </c>
      <c r="G226" s="1293" t="s">
        <v>1924</v>
      </c>
      <c r="H226" s="1296" t="s">
        <v>903</v>
      </c>
      <c r="I226" s="582"/>
      <c r="J226" s="583"/>
      <c r="K226" s="1299" t="s">
        <v>904</v>
      </c>
      <c r="L226" s="1306" t="s">
        <v>1624</v>
      </c>
      <c r="M226" s="590" t="s">
        <v>906</v>
      </c>
      <c r="N226" s="136">
        <f>M228+N228</f>
        <v>0</v>
      </c>
      <c r="O226" s="1304" t="s">
        <v>907</v>
      </c>
      <c r="P226" s="1264" t="s">
        <v>908</v>
      </c>
      <c r="Q226" s="1266" t="s">
        <v>909</v>
      </c>
      <c r="R226" s="1268" t="s">
        <v>910</v>
      </c>
      <c r="S226" s="138" t="s">
        <v>910</v>
      </c>
      <c r="T226" s="1268" t="s">
        <v>911</v>
      </c>
      <c r="U226" s="1270" t="s">
        <v>912</v>
      </c>
      <c r="V226" s="1272" t="s">
        <v>913</v>
      </c>
      <c r="W226" s="1274" t="s">
        <v>914</v>
      </c>
      <c r="X226" s="1276" t="s">
        <v>915</v>
      </c>
    </row>
    <row r="227" spans="1:24" ht="16.5" customHeight="1" x14ac:dyDescent="0.15">
      <c r="A227" s="1278" t="s">
        <v>916</v>
      </c>
      <c r="B227" s="1280" t="s">
        <v>917</v>
      </c>
      <c r="C227" s="1285"/>
      <c r="D227" s="1288"/>
      <c r="E227" s="840" t="s">
        <v>2578</v>
      </c>
      <c r="F227" s="1291"/>
      <c r="G227" s="1294"/>
      <c r="H227" s="1297"/>
      <c r="I227" s="584" t="s">
        <v>918</v>
      </c>
      <c r="J227" s="585" t="s">
        <v>919</v>
      </c>
      <c r="K227" s="1300"/>
      <c r="L227" s="1307"/>
      <c r="M227" s="591" t="s">
        <v>920</v>
      </c>
      <c r="N227" s="143" t="s">
        <v>921</v>
      </c>
      <c r="O227" s="1305"/>
      <c r="P227" s="1265"/>
      <c r="Q227" s="1267"/>
      <c r="R227" s="1269"/>
      <c r="S227" s="142" t="s">
        <v>922</v>
      </c>
      <c r="T227" s="1269"/>
      <c r="U227" s="1271"/>
      <c r="V227" s="1273"/>
      <c r="W227" s="1275"/>
      <c r="X227" s="1277"/>
    </row>
    <row r="228" spans="1:24" ht="16.5" customHeight="1" thickBot="1" x14ac:dyDescent="0.2">
      <c r="A228" s="1279"/>
      <c r="B228" s="1281"/>
      <c r="C228" s="1286"/>
      <c r="D228" s="1289"/>
      <c r="E228" s="841"/>
      <c r="F228" s="1292"/>
      <c r="G228" s="1295"/>
      <c r="H228" s="1298"/>
      <c r="I228" s="586" t="s">
        <v>923</v>
      </c>
      <c r="J228" s="587" t="s">
        <v>924</v>
      </c>
      <c r="K228" s="1301"/>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2" t="s">
        <v>2813</v>
      </c>
      <c r="B300" s="1283"/>
      <c r="C300" s="1284" t="s">
        <v>899</v>
      </c>
      <c r="D300" s="1287" t="s">
        <v>900</v>
      </c>
      <c r="E300" s="839"/>
      <c r="F300" s="1290" t="s">
        <v>901</v>
      </c>
      <c r="G300" s="1293" t="s">
        <v>1924</v>
      </c>
      <c r="H300" s="1296" t="s">
        <v>903</v>
      </c>
      <c r="I300" s="582"/>
      <c r="J300" s="583"/>
      <c r="K300" s="1299" t="s">
        <v>904</v>
      </c>
      <c r="L300" s="1306" t="s">
        <v>1624</v>
      </c>
      <c r="M300" s="590" t="s">
        <v>906</v>
      </c>
      <c r="N300" s="136">
        <f>M302+N302</f>
        <v>0</v>
      </c>
      <c r="O300" s="1304" t="s">
        <v>907</v>
      </c>
      <c r="P300" s="1264" t="s">
        <v>908</v>
      </c>
      <c r="Q300" s="1266" t="s">
        <v>909</v>
      </c>
      <c r="R300" s="1268" t="s">
        <v>910</v>
      </c>
      <c r="S300" s="138" t="s">
        <v>910</v>
      </c>
      <c r="T300" s="1268" t="s">
        <v>911</v>
      </c>
      <c r="U300" s="1270" t="s">
        <v>912</v>
      </c>
      <c r="V300" s="1272" t="s">
        <v>913</v>
      </c>
      <c r="W300" s="1274" t="s">
        <v>914</v>
      </c>
      <c r="X300" s="1276" t="s">
        <v>915</v>
      </c>
    </row>
    <row r="301" spans="1:24" ht="16.5" customHeight="1" x14ac:dyDescent="0.15">
      <c r="A301" s="1278" t="s">
        <v>916</v>
      </c>
      <c r="B301" s="1280" t="s">
        <v>917</v>
      </c>
      <c r="C301" s="1285"/>
      <c r="D301" s="1288"/>
      <c r="E301" s="840" t="s">
        <v>2578</v>
      </c>
      <c r="F301" s="1291"/>
      <c r="G301" s="1294"/>
      <c r="H301" s="1297"/>
      <c r="I301" s="584" t="s">
        <v>918</v>
      </c>
      <c r="J301" s="585" t="s">
        <v>919</v>
      </c>
      <c r="K301" s="1300"/>
      <c r="L301" s="1307"/>
      <c r="M301" s="591" t="s">
        <v>920</v>
      </c>
      <c r="N301" s="143" t="s">
        <v>921</v>
      </c>
      <c r="O301" s="1305"/>
      <c r="P301" s="1265"/>
      <c r="Q301" s="1267"/>
      <c r="R301" s="1269"/>
      <c r="S301" s="142" t="s">
        <v>922</v>
      </c>
      <c r="T301" s="1269"/>
      <c r="U301" s="1271"/>
      <c r="V301" s="1273"/>
      <c r="W301" s="1275"/>
      <c r="X301" s="1277"/>
    </row>
    <row r="302" spans="1:24" ht="16.5" customHeight="1" thickBot="1" x14ac:dyDescent="0.2">
      <c r="A302" s="1279"/>
      <c r="B302" s="1281"/>
      <c r="C302" s="1286"/>
      <c r="D302" s="1289"/>
      <c r="E302" s="841"/>
      <c r="F302" s="1292"/>
      <c r="G302" s="1295"/>
      <c r="H302" s="1298"/>
      <c r="I302" s="586" t="s">
        <v>923</v>
      </c>
      <c r="J302" s="587" t="s">
        <v>924</v>
      </c>
      <c r="K302" s="1301"/>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2" t="s">
        <v>2319</v>
      </c>
      <c r="B374" s="1283"/>
      <c r="C374" s="1284" t="s">
        <v>899</v>
      </c>
      <c r="D374" s="1287" t="s">
        <v>900</v>
      </c>
      <c r="E374" s="839"/>
      <c r="F374" s="1290" t="s">
        <v>901</v>
      </c>
      <c r="G374" s="1293" t="s">
        <v>1924</v>
      </c>
      <c r="H374" s="1296" t="s">
        <v>903</v>
      </c>
      <c r="I374" s="582"/>
      <c r="J374" s="583"/>
      <c r="K374" s="1299" t="s">
        <v>904</v>
      </c>
      <c r="L374" s="1306" t="s">
        <v>1624</v>
      </c>
      <c r="M374" s="590" t="s">
        <v>906</v>
      </c>
      <c r="N374" s="136">
        <f>M376+N376</f>
        <v>0</v>
      </c>
      <c r="O374" s="1304" t="s">
        <v>907</v>
      </c>
      <c r="P374" s="1264" t="s">
        <v>908</v>
      </c>
      <c r="Q374" s="1266" t="s">
        <v>909</v>
      </c>
      <c r="R374" s="1268" t="s">
        <v>910</v>
      </c>
      <c r="S374" s="138" t="s">
        <v>910</v>
      </c>
      <c r="T374" s="1268" t="s">
        <v>911</v>
      </c>
      <c r="U374" s="1270" t="s">
        <v>912</v>
      </c>
      <c r="V374" s="1272" t="s">
        <v>913</v>
      </c>
      <c r="W374" s="1274" t="s">
        <v>914</v>
      </c>
      <c r="X374" s="1276" t="s">
        <v>915</v>
      </c>
    </row>
    <row r="375" spans="1:24" ht="16.5" customHeight="1" x14ac:dyDescent="0.15">
      <c r="A375" s="1278" t="s">
        <v>916</v>
      </c>
      <c r="B375" s="1280" t="s">
        <v>917</v>
      </c>
      <c r="C375" s="1285"/>
      <c r="D375" s="1288"/>
      <c r="E375" s="840" t="s">
        <v>2578</v>
      </c>
      <c r="F375" s="1291"/>
      <c r="G375" s="1294"/>
      <c r="H375" s="1297"/>
      <c r="I375" s="584" t="s">
        <v>918</v>
      </c>
      <c r="J375" s="585" t="s">
        <v>919</v>
      </c>
      <c r="K375" s="1300"/>
      <c r="L375" s="1307"/>
      <c r="M375" s="591" t="s">
        <v>920</v>
      </c>
      <c r="N375" s="143" t="s">
        <v>921</v>
      </c>
      <c r="O375" s="1305"/>
      <c r="P375" s="1265"/>
      <c r="Q375" s="1267"/>
      <c r="R375" s="1269"/>
      <c r="S375" s="142" t="s">
        <v>922</v>
      </c>
      <c r="T375" s="1269"/>
      <c r="U375" s="1271"/>
      <c r="V375" s="1273"/>
      <c r="W375" s="1275"/>
      <c r="X375" s="1277"/>
    </row>
    <row r="376" spans="1:24" ht="16.5" customHeight="1" thickBot="1" x14ac:dyDescent="0.2">
      <c r="A376" s="1279"/>
      <c r="B376" s="1281"/>
      <c r="C376" s="1286"/>
      <c r="D376" s="1289"/>
      <c r="E376" s="841"/>
      <c r="F376" s="1292"/>
      <c r="G376" s="1295"/>
      <c r="H376" s="1298"/>
      <c r="I376" s="586" t="s">
        <v>923</v>
      </c>
      <c r="J376" s="587" t="s">
        <v>924</v>
      </c>
      <c r="K376" s="1301"/>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2" t="s">
        <v>1867</v>
      </c>
      <c r="B448" s="1283"/>
      <c r="C448" s="1284" t="s">
        <v>899</v>
      </c>
      <c r="D448" s="1287" t="s">
        <v>900</v>
      </c>
      <c r="E448" s="839"/>
      <c r="F448" s="1290" t="s">
        <v>901</v>
      </c>
      <c r="G448" s="1293" t="s">
        <v>1924</v>
      </c>
      <c r="H448" s="1296" t="s">
        <v>903</v>
      </c>
      <c r="I448" s="582"/>
      <c r="J448" s="583"/>
      <c r="K448" s="1299" t="s">
        <v>904</v>
      </c>
      <c r="L448" s="1306" t="s">
        <v>1624</v>
      </c>
      <c r="M448" s="590" t="s">
        <v>906</v>
      </c>
      <c r="N448" s="136">
        <f>M450+N450</f>
        <v>0</v>
      </c>
      <c r="O448" s="1304" t="s">
        <v>907</v>
      </c>
      <c r="P448" s="1264" t="s">
        <v>908</v>
      </c>
      <c r="Q448" s="1266" t="s">
        <v>909</v>
      </c>
      <c r="R448" s="1268" t="s">
        <v>910</v>
      </c>
      <c r="S448" s="138" t="s">
        <v>910</v>
      </c>
      <c r="T448" s="1268" t="s">
        <v>911</v>
      </c>
      <c r="U448" s="1270" t="s">
        <v>912</v>
      </c>
      <c r="V448" s="1272" t="s">
        <v>913</v>
      </c>
      <c r="W448" s="1274" t="s">
        <v>914</v>
      </c>
      <c r="X448" s="1276" t="s">
        <v>915</v>
      </c>
    </row>
    <row r="449" spans="1:24" ht="16.5" customHeight="1" x14ac:dyDescent="0.15">
      <c r="A449" s="1278" t="s">
        <v>916</v>
      </c>
      <c r="B449" s="1280" t="s">
        <v>917</v>
      </c>
      <c r="C449" s="1285"/>
      <c r="D449" s="1288"/>
      <c r="E449" s="840"/>
      <c r="F449" s="1291"/>
      <c r="G449" s="1294"/>
      <c r="H449" s="1297"/>
      <c r="I449" s="584" t="s">
        <v>918</v>
      </c>
      <c r="J449" s="585" t="s">
        <v>919</v>
      </c>
      <c r="K449" s="1300"/>
      <c r="L449" s="1307"/>
      <c r="M449" s="591" t="s">
        <v>920</v>
      </c>
      <c r="N449" s="143" t="s">
        <v>921</v>
      </c>
      <c r="O449" s="1305"/>
      <c r="P449" s="1265"/>
      <c r="Q449" s="1267"/>
      <c r="R449" s="1269"/>
      <c r="S449" s="142" t="s">
        <v>922</v>
      </c>
      <c r="T449" s="1269"/>
      <c r="U449" s="1271"/>
      <c r="V449" s="1273"/>
      <c r="W449" s="1275"/>
      <c r="X449" s="1277"/>
    </row>
    <row r="450" spans="1:24" ht="16.5" customHeight="1" thickBot="1" x14ac:dyDescent="0.2">
      <c r="A450" s="1279"/>
      <c r="B450" s="1281"/>
      <c r="C450" s="1286"/>
      <c r="D450" s="1289"/>
      <c r="E450" s="841"/>
      <c r="F450" s="1292"/>
      <c r="G450" s="1295"/>
      <c r="H450" s="1298"/>
      <c r="I450" s="586" t="s">
        <v>923</v>
      </c>
      <c r="J450" s="587" t="s">
        <v>924</v>
      </c>
      <c r="K450" s="1301"/>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5" t="s">
        <v>1866</v>
      </c>
      <c r="B526" s="1360"/>
      <c r="C526" s="1284" t="s">
        <v>899</v>
      </c>
      <c r="D526" s="1287" t="s">
        <v>900</v>
      </c>
      <c r="E526" s="839"/>
      <c r="F526" s="1290" t="s">
        <v>901</v>
      </c>
      <c r="G526" s="1293" t="s">
        <v>902</v>
      </c>
      <c r="H526" s="1296" t="s">
        <v>903</v>
      </c>
      <c r="I526" s="582"/>
      <c r="J526" s="583"/>
      <c r="K526" s="1299" t="s">
        <v>904</v>
      </c>
      <c r="L526" s="1306" t="s">
        <v>1624</v>
      </c>
      <c r="M526" s="590" t="s">
        <v>906</v>
      </c>
      <c r="N526" s="136">
        <f>M528+N528</f>
        <v>0</v>
      </c>
      <c r="O526" s="1304" t="s">
        <v>907</v>
      </c>
      <c r="P526" s="1264" t="s">
        <v>908</v>
      </c>
      <c r="Q526" s="1266" t="s">
        <v>909</v>
      </c>
      <c r="R526" s="1268" t="s">
        <v>910</v>
      </c>
      <c r="S526" s="138" t="s">
        <v>910</v>
      </c>
      <c r="T526" s="1268" t="s">
        <v>911</v>
      </c>
      <c r="U526" s="1270" t="s">
        <v>912</v>
      </c>
      <c r="V526" s="1272" t="s">
        <v>913</v>
      </c>
      <c r="W526" s="1274" t="s">
        <v>914</v>
      </c>
      <c r="X526" s="1276" t="s">
        <v>915</v>
      </c>
    </row>
    <row r="527" spans="1:24" ht="16.5" customHeight="1" x14ac:dyDescent="0.15">
      <c r="A527" s="1278" t="s">
        <v>916</v>
      </c>
      <c r="B527" s="1280" t="s">
        <v>917</v>
      </c>
      <c r="C527" s="1285"/>
      <c r="D527" s="1288"/>
      <c r="E527" s="840"/>
      <c r="F527" s="1291"/>
      <c r="G527" s="1294"/>
      <c r="H527" s="1297"/>
      <c r="I527" s="584" t="s">
        <v>918</v>
      </c>
      <c r="J527" s="585" t="s">
        <v>919</v>
      </c>
      <c r="K527" s="1300"/>
      <c r="L527" s="1307"/>
      <c r="M527" s="591" t="s">
        <v>920</v>
      </c>
      <c r="N527" s="143" t="s">
        <v>921</v>
      </c>
      <c r="O527" s="1305"/>
      <c r="P527" s="1265"/>
      <c r="Q527" s="1267"/>
      <c r="R527" s="1269"/>
      <c r="S527" s="142" t="s">
        <v>922</v>
      </c>
      <c r="T527" s="1269"/>
      <c r="U527" s="1271"/>
      <c r="V527" s="1273"/>
      <c r="W527" s="1275"/>
      <c r="X527" s="1277"/>
    </row>
    <row r="528" spans="1:24" ht="16.5" customHeight="1" thickBot="1" x14ac:dyDescent="0.2">
      <c r="A528" s="1279"/>
      <c r="B528" s="1281"/>
      <c r="C528" s="1286"/>
      <c r="D528" s="1289"/>
      <c r="E528" s="841"/>
      <c r="F528" s="1292"/>
      <c r="G528" s="1295"/>
      <c r="H528" s="1298"/>
      <c r="I528" s="586" t="s">
        <v>923</v>
      </c>
      <c r="J528" s="587" t="s">
        <v>924</v>
      </c>
      <c r="K528" s="1301"/>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9" t="s">
        <v>898</v>
      </c>
      <c r="B604" s="1360"/>
      <c r="C604" s="1348" t="s">
        <v>899</v>
      </c>
      <c r="D604" s="1361" t="s">
        <v>900</v>
      </c>
      <c r="E604" s="152"/>
      <c r="F604" s="1362" t="s">
        <v>901</v>
      </c>
      <c r="G604" s="1363" t="s">
        <v>902</v>
      </c>
      <c r="H604" s="1364" t="s">
        <v>903</v>
      </c>
      <c r="I604" s="134"/>
      <c r="J604" s="135"/>
      <c r="K604" s="1317" t="s">
        <v>904</v>
      </c>
      <c r="L604" s="1306" t="s">
        <v>1624</v>
      </c>
      <c r="M604" s="590" t="s">
        <v>906</v>
      </c>
      <c r="N604" s="136">
        <f>M606+N606</f>
        <v>0</v>
      </c>
      <c r="O604" s="1304" t="s">
        <v>907</v>
      </c>
      <c r="P604" s="1264" t="s">
        <v>908</v>
      </c>
      <c r="Q604" s="1266" t="s">
        <v>909</v>
      </c>
      <c r="R604" s="1268" t="s">
        <v>910</v>
      </c>
      <c r="S604" s="138" t="s">
        <v>910</v>
      </c>
      <c r="T604" s="1268" t="s">
        <v>911</v>
      </c>
      <c r="U604" s="1270" t="s">
        <v>912</v>
      </c>
      <c r="V604" s="1272" t="s">
        <v>913</v>
      </c>
      <c r="W604" s="1274" t="s">
        <v>914</v>
      </c>
      <c r="X604" s="1276" t="s">
        <v>915</v>
      </c>
    </row>
    <row r="605" spans="1:24" ht="15" customHeight="1" x14ac:dyDescent="0.15">
      <c r="A605" s="1278" t="s">
        <v>916</v>
      </c>
      <c r="B605" s="1280" t="s">
        <v>917</v>
      </c>
      <c r="C605" s="1278"/>
      <c r="D605" s="1315"/>
      <c r="E605" s="215"/>
      <c r="F605" s="1326"/>
      <c r="G605" s="1339"/>
      <c r="H605" s="1341"/>
      <c r="I605" s="139" t="s">
        <v>918</v>
      </c>
      <c r="J605" s="140" t="s">
        <v>919</v>
      </c>
      <c r="K605" s="1318"/>
      <c r="L605" s="1307"/>
      <c r="M605" s="591" t="s">
        <v>920</v>
      </c>
      <c r="N605" s="143" t="s">
        <v>921</v>
      </c>
      <c r="O605" s="1305"/>
      <c r="P605" s="1265"/>
      <c r="Q605" s="1267"/>
      <c r="R605" s="1269"/>
      <c r="S605" s="142" t="s">
        <v>922</v>
      </c>
      <c r="T605" s="1269"/>
      <c r="U605" s="1271"/>
      <c r="V605" s="1273"/>
      <c r="W605" s="1275"/>
      <c r="X605" s="1277"/>
    </row>
    <row r="606" spans="1:24" ht="15" customHeight="1" thickBot="1" x14ac:dyDescent="0.2">
      <c r="A606" s="1279"/>
      <c r="B606" s="1281"/>
      <c r="C606" s="1279"/>
      <c r="D606" s="1316"/>
      <c r="E606" s="202"/>
      <c r="F606" s="1327"/>
      <c r="G606" s="1340"/>
      <c r="H606" s="1342"/>
      <c r="I606" s="146" t="s">
        <v>923</v>
      </c>
      <c r="J606" s="147" t="s">
        <v>924</v>
      </c>
      <c r="K606" s="1319"/>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9" t="s">
        <v>1026</v>
      </c>
      <c r="B682" s="1360"/>
      <c r="C682" s="1348" t="s">
        <v>899</v>
      </c>
      <c r="D682" s="1315" t="s">
        <v>900</v>
      </c>
      <c r="E682" s="215"/>
      <c r="F682" s="1326" t="s">
        <v>901</v>
      </c>
      <c r="G682" s="1339" t="s">
        <v>902</v>
      </c>
      <c r="H682" s="1341" t="s">
        <v>903</v>
      </c>
      <c r="I682" s="139"/>
      <c r="J682" s="140"/>
      <c r="K682" s="1318" t="s">
        <v>904</v>
      </c>
      <c r="L682" s="1306" t="s">
        <v>905</v>
      </c>
      <c r="M682" s="590" t="s">
        <v>906</v>
      </c>
      <c r="N682" s="136">
        <f>M684+N684</f>
        <v>0</v>
      </c>
      <c r="O682" s="1304" t="s">
        <v>907</v>
      </c>
      <c r="P682" s="1264" t="s">
        <v>908</v>
      </c>
      <c r="Q682" s="1266" t="s">
        <v>909</v>
      </c>
      <c r="R682" s="1268" t="s">
        <v>910</v>
      </c>
      <c r="S682" s="138" t="s">
        <v>910</v>
      </c>
      <c r="T682" s="1268" t="s">
        <v>911</v>
      </c>
      <c r="U682" s="1270" t="s">
        <v>912</v>
      </c>
      <c r="V682" s="1272" t="s">
        <v>913</v>
      </c>
      <c r="W682" s="1274" t="s">
        <v>914</v>
      </c>
      <c r="X682" s="1276" t="s">
        <v>915</v>
      </c>
    </row>
    <row r="683" spans="1:24" ht="15" customHeight="1" x14ac:dyDescent="0.15">
      <c r="A683" s="1278" t="s">
        <v>916</v>
      </c>
      <c r="B683" s="1280" t="s">
        <v>917</v>
      </c>
      <c r="C683" s="1278"/>
      <c r="D683" s="1315"/>
      <c r="E683" s="215"/>
      <c r="F683" s="1326"/>
      <c r="G683" s="1339"/>
      <c r="H683" s="1341"/>
      <c r="I683" s="139" t="s">
        <v>918</v>
      </c>
      <c r="J683" s="140" t="s">
        <v>919</v>
      </c>
      <c r="K683" s="1318"/>
      <c r="L683" s="1307"/>
      <c r="M683" s="591" t="s">
        <v>920</v>
      </c>
      <c r="N683" s="143" t="s">
        <v>921</v>
      </c>
      <c r="O683" s="1305"/>
      <c r="P683" s="1265"/>
      <c r="Q683" s="1267"/>
      <c r="R683" s="1269"/>
      <c r="S683" s="142" t="s">
        <v>922</v>
      </c>
      <c r="T683" s="1269"/>
      <c r="U683" s="1271"/>
      <c r="V683" s="1273"/>
      <c r="W683" s="1275"/>
      <c r="X683" s="1277"/>
    </row>
    <row r="684" spans="1:24" ht="15" customHeight="1" thickBot="1" x14ac:dyDescent="0.2">
      <c r="A684" s="1279"/>
      <c r="B684" s="1281"/>
      <c r="C684" s="1279"/>
      <c r="D684" s="1316"/>
      <c r="E684" s="202"/>
      <c r="F684" s="1327"/>
      <c r="G684" s="1340"/>
      <c r="H684" s="1342"/>
      <c r="I684" s="146" t="s">
        <v>923</v>
      </c>
      <c r="J684" s="147" t="s">
        <v>924</v>
      </c>
      <c r="K684" s="1319"/>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5" t="s">
        <v>946</v>
      </c>
      <c r="H693" s="1356"/>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7" t="s">
        <v>946</v>
      </c>
      <c r="H697" s="1358"/>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5" t="s">
        <v>946</v>
      </c>
      <c r="H733" s="1356"/>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9" t="s">
        <v>1138</v>
      </c>
      <c r="B762" s="1360"/>
      <c r="C762" s="1348" t="s">
        <v>899</v>
      </c>
      <c r="D762" s="1361" t="s">
        <v>900</v>
      </c>
      <c r="E762" s="152"/>
      <c r="F762" s="1362" t="s">
        <v>901</v>
      </c>
      <c r="G762" s="1363" t="s">
        <v>902</v>
      </c>
      <c r="H762" s="1364" t="s">
        <v>903</v>
      </c>
      <c r="I762" s="134"/>
      <c r="J762" s="135"/>
      <c r="K762" s="1317" t="s">
        <v>904</v>
      </c>
      <c r="L762" s="1350" t="s">
        <v>905</v>
      </c>
      <c r="M762" s="607"/>
      <c r="N762" s="267">
        <f>M764+N764+N846</f>
        <v>0</v>
      </c>
      <c r="O762" s="1352" t="s">
        <v>907</v>
      </c>
      <c r="P762" s="1345" t="s">
        <v>908</v>
      </c>
      <c r="Q762" s="1354" t="s">
        <v>909</v>
      </c>
      <c r="R762" s="1343" t="s">
        <v>910</v>
      </c>
      <c r="S762" s="138" t="s">
        <v>910</v>
      </c>
      <c r="T762" s="1343" t="s">
        <v>911</v>
      </c>
      <c r="U762" s="1344" t="s">
        <v>912</v>
      </c>
      <c r="V762" s="1345" t="s">
        <v>913</v>
      </c>
      <c r="W762" s="1346" t="s">
        <v>914</v>
      </c>
      <c r="X762" s="1347" t="s">
        <v>915</v>
      </c>
    </row>
    <row r="763" spans="1:24" ht="15" customHeight="1" x14ac:dyDescent="0.15">
      <c r="A763" s="1348" t="s">
        <v>916</v>
      </c>
      <c r="B763" s="1349" t="s">
        <v>917</v>
      </c>
      <c r="C763" s="1278"/>
      <c r="D763" s="1315"/>
      <c r="E763" s="215"/>
      <c r="F763" s="1326"/>
      <c r="G763" s="1339"/>
      <c r="H763" s="1341"/>
      <c r="I763" s="139" t="s">
        <v>918</v>
      </c>
      <c r="J763" s="140" t="s">
        <v>919</v>
      </c>
      <c r="K763" s="1318"/>
      <c r="L763" s="1351"/>
      <c r="M763" s="591" t="s">
        <v>920</v>
      </c>
      <c r="N763" s="143" t="s">
        <v>921</v>
      </c>
      <c r="O763" s="1353"/>
      <c r="P763" s="1312"/>
      <c r="Q763" s="1323"/>
      <c r="R763" s="1310"/>
      <c r="S763" s="142" t="s">
        <v>922</v>
      </c>
      <c r="T763" s="1310"/>
      <c r="U763" s="1311"/>
      <c r="V763" s="1312"/>
      <c r="W763" s="1313"/>
      <c r="X763" s="1314"/>
    </row>
    <row r="764" spans="1:24" ht="15" customHeight="1" thickBot="1" x14ac:dyDescent="0.2">
      <c r="A764" s="1279"/>
      <c r="B764" s="1281"/>
      <c r="C764" s="1279"/>
      <c r="D764" s="1316"/>
      <c r="E764" s="202"/>
      <c r="F764" s="1327"/>
      <c r="G764" s="1340"/>
      <c r="H764" s="1342"/>
      <c r="I764" s="146" t="s">
        <v>923</v>
      </c>
      <c r="J764" s="147" t="s">
        <v>924</v>
      </c>
      <c r="K764" s="1319"/>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6" t="s">
        <v>946</v>
      </c>
      <c r="H773" s="1337"/>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6" t="s">
        <v>946</v>
      </c>
      <c r="H777" s="1337"/>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6" t="s">
        <v>946</v>
      </c>
      <c r="H813" s="1337"/>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4" t="s">
        <v>1225</v>
      </c>
      <c r="B846" s="1325"/>
      <c r="C846" s="273"/>
      <c r="D846" s="274"/>
      <c r="E846" s="842"/>
      <c r="F846" s="1335" t="s">
        <v>901</v>
      </c>
      <c r="G846" s="1339" t="s">
        <v>902</v>
      </c>
      <c r="H846" s="1341" t="s">
        <v>903</v>
      </c>
      <c r="I846" s="139"/>
      <c r="J846" s="140"/>
      <c r="K846" s="1318" t="s">
        <v>904</v>
      </c>
      <c r="L846" s="1320" t="s">
        <v>905</v>
      </c>
      <c r="M846" s="608" t="s">
        <v>1226</v>
      </c>
      <c r="N846" s="275">
        <f>M848+N848+N928</f>
        <v>0</v>
      </c>
      <c r="O846" s="1334" t="s">
        <v>907</v>
      </c>
      <c r="P846" s="1312" t="s">
        <v>908</v>
      </c>
      <c r="Q846" s="1323" t="s">
        <v>909</v>
      </c>
      <c r="R846" s="1310" t="s">
        <v>910</v>
      </c>
      <c r="S846" s="192" t="s">
        <v>910</v>
      </c>
      <c r="T846" s="1310" t="s">
        <v>911</v>
      </c>
      <c r="U846" s="1311" t="s">
        <v>912</v>
      </c>
      <c r="V846" s="1338" t="s">
        <v>913</v>
      </c>
      <c r="W846" s="1313" t="s">
        <v>914</v>
      </c>
      <c r="X846" s="1314" t="s">
        <v>915</v>
      </c>
    </row>
    <row r="847" spans="1:24" ht="15" customHeight="1" x14ac:dyDescent="0.15">
      <c r="A847" s="1278" t="s">
        <v>916</v>
      </c>
      <c r="B847" s="1315" t="s">
        <v>917</v>
      </c>
      <c r="C847" s="215"/>
      <c r="D847" s="215"/>
      <c r="E847" s="215"/>
      <c r="F847" s="1326"/>
      <c r="G847" s="1339"/>
      <c r="H847" s="1341"/>
      <c r="I847" s="139" t="s">
        <v>918</v>
      </c>
      <c r="J847" s="140" t="s">
        <v>919</v>
      </c>
      <c r="K847" s="1318"/>
      <c r="L847" s="1307"/>
      <c r="M847" s="609" t="s">
        <v>920</v>
      </c>
      <c r="N847" s="145" t="s">
        <v>921</v>
      </c>
      <c r="O847" s="1305"/>
      <c r="P847" s="1265"/>
      <c r="Q847" s="1267"/>
      <c r="R847" s="1269"/>
      <c r="S847" s="142" t="s">
        <v>922</v>
      </c>
      <c r="T847" s="1269"/>
      <c r="U847" s="1271"/>
      <c r="V847" s="1273"/>
      <c r="W847" s="1275"/>
      <c r="X847" s="1277"/>
    </row>
    <row r="848" spans="1:24" ht="15" customHeight="1" thickBot="1" x14ac:dyDescent="0.2">
      <c r="A848" s="1279"/>
      <c r="B848" s="1316"/>
      <c r="C848" s="202"/>
      <c r="D848" s="202"/>
      <c r="E848" s="202"/>
      <c r="F848" s="1327"/>
      <c r="G848" s="1340"/>
      <c r="H848" s="1342"/>
      <c r="I848" s="146" t="s">
        <v>923</v>
      </c>
      <c r="J848" s="147" t="s">
        <v>924</v>
      </c>
      <c r="K848" s="1319"/>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8" t="s">
        <v>946</v>
      </c>
      <c r="H861" s="1309"/>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8" t="s">
        <v>946</v>
      </c>
      <c r="H865" s="1309"/>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8" t="s">
        <v>946</v>
      </c>
      <c r="H901" s="1309"/>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4" t="s">
        <v>1316</v>
      </c>
      <c r="B928" s="1325"/>
      <c r="C928" s="273"/>
      <c r="D928" s="274"/>
      <c r="E928" s="843"/>
      <c r="F928" s="1326" t="s">
        <v>901</v>
      </c>
      <c r="G928" s="1328" t="s">
        <v>902</v>
      </c>
      <c r="H928" s="1331" t="s">
        <v>903</v>
      </c>
      <c r="I928" s="134"/>
      <c r="J928" s="135"/>
      <c r="K928" s="1317" t="s">
        <v>904</v>
      </c>
      <c r="L928" s="1320" t="s">
        <v>1317</v>
      </c>
      <c r="M928" s="591" t="s">
        <v>1226</v>
      </c>
      <c r="N928" s="143">
        <f>M930+N930</f>
        <v>0</v>
      </c>
      <c r="O928" s="1321" t="s">
        <v>907</v>
      </c>
      <c r="P928" s="1312" t="s">
        <v>908</v>
      </c>
      <c r="Q928" s="1323" t="s">
        <v>909</v>
      </c>
      <c r="R928" s="1310" t="s">
        <v>910</v>
      </c>
      <c r="S928" s="192" t="s">
        <v>910</v>
      </c>
      <c r="T928" s="1310" t="s">
        <v>911</v>
      </c>
      <c r="U928" s="1311" t="s">
        <v>912</v>
      </c>
      <c r="V928" s="1312" t="s">
        <v>913</v>
      </c>
      <c r="W928" s="1313" t="s">
        <v>914</v>
      </c>
      <c r="X928" s="1314" t="s">
        <v>915</v>
      </c>
    </row>
    <row r="929" spans="1:24" ht="15" customHeight="1" x14ac:dyDescent="0.15">
      <c r="A929" s="1278" t="s">
        <v>916</v>
      </c>
      <c r="B929" s="1315" t="s">
        <v>917</v>
      </c>
      <c r="C929" s="215"/>
      <c r="D929" s="215"/>
      <c r="E929" s="215"/>
      <c r="F929" s="1326"/>
      <c r="G929" s="1329"/>
      <c r="H929" s="1332"/>
      <c r="I929" s="139" t="s">
        <v>918</v>
      </c>
      <c r="J929" s="140" t="s">
        <v>919</v>
      </c>
      <c r="K929" s="1318"/>
      <c r="L929" s="1307"/>
      <c r="M929" s="609" t="s">
        <v>920</v>
      </c>
      <c r="N929" s="145" t="s">
        <v>921</v>
      </c>
      <c r="O929" s="1322"/>
      <c r="P929" s="1265"/>
      <c r="Q929" s="1267"/>
      <c r="R929" s="1269"/>
      <c r="S929" s="142" t="s">
        <v>922</v>
      </c>
      <c r="T929" s="1269"/>
      <c r="U929" s="1271"/>
      <c r="V929" s="1265"/>
      <c r="W929" s="1275"/>
      <c r="X929" s="1277"/>
    </row>
    <row r="930" spans="1:24" ht="15" customHeight="1" thickBot="1" x14ac:dyDescent="0.2">
      <c r="A930" s="1279"/>
      <c r="B930" s="1316"/>
      <c r="C930" s="202"/>
      <c r="D930" s="202"/>
      <c r="E930" s="202"/>
      <c r="F930" s="1327"/>
      <c r="G930" s="1330"/>
      <c r="H930" s="1333"/>
      <c r="I930" s="146" t="s">
        <v>923</v>
      </c>
      <c r="J930" s="147" t="s">
        <v>924</v>
      </c>
      <c r="K930" s="1319"/>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8" t="s">
        <v>946</v>
      </c>
      <c r="H941" s="1309"/>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8" t="s">
        <v>946</v>
      </c>
      <c r="H947" s="1309"/>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8" t="s">
        <v>946</v>
      </c>
      <c r="H999" s="1309"/>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7" activePane="bottomRight" state="frozen"/>
      <selection pane="topRight" activeCell="B1" sqref="B1"/>
      <selection pane="bottomLeft" activeCell="A4" sqref="A4"/>
      <selection pane="bottomRight" activeCell="Z29" sqref="Z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6" t="s">
        <v>1669</v>
      </c>
      <c r="C3" s="1367"/>
      <c r="D3" s="1366" t="s">
        <v>1670</v>
      </c>
      <c r="E3" s="1367"/>
      <c r="F3" s="1366" t="s">
        <v>1674</v>
      </c>
      <c r="G3" s="1367"/>
      <c r="H3" s="1366" t="s">
        <v>1672</v>
      </c>
      <c r="I3" s="1367"/>
      <c r="J3" s="1366" t="s">
        <v>1671</v>
      </c>
      <c r="K3" s="1367"/>
      <c r="L3" s="1366" t="s">
        <v>1673</v>
      </c>
      <c r="M3" s="1367"/>
      <c r="N3" s="1366" t="s">
        <v>1675</v>
      </c>
      <c r="O3" s="1367"/>
      <c r="P3" s="1366" t="s">
        <v>1676</v>
      </c>
      <c r="Q3" s="1367"/>
      <c r="R3" s="1366" t="s">
        <v>1677</v>
      </c>
      <c r="S3" s="1367"/>
      <c r="T3" s="1366" t="s">
        <v>1678</v>
      </c>
      <c r="U3" s="1367"/>
      <c r="V3" s="1366" t="s">
        <v>1679</v>
      </c>
      <c r="W3" s="1367"/>
      <c r="X3" s="1366" t="s">
        <v>1680</v>
      </c>
      <c r="Y3" s="1367"/>
      <c r="Z3" s="1366" t="s">
        <v>1681</v>
      </c>
      <c r="AA3" s="1367"/>
      <c r="AB3" s="1366" t="s">
        <v>1682</v>
      </c>
      <c r="AC3" s="1367"/>
      <c r="AD3" s="1366" t="s">
        <v>1686</v>
      </c>
      <c r="AE3" s="1367"/>
      <c r="AF3" s="1366" t="s">
        <v>1687</v>
      </c>
      <c r="AG3" s="1367"/>
      <c r="AH3" s="1366" t="s">
        <v>1683</v>
      </c>
      <c r="AI3" s="1367"/>
      <c r="AJ3" s="1366" t="s">
        <v>1684</v>
      </c>
      <c r="AK3" s="1367"/>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3576</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v>45090</v>
      </c>
      <c r="W28" s="92">
        <v>35000</v>
      </c>
      <c r="X28" s="855">
        <v>45204</v>
      </c>
      <c r="Y28" s="1245">
        <v>30000</v>
      </c>
      <c r="Z28" s="486">
        <v>45224</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55" activePane="bottomLeft" state="frozen"/>
      <selection pane="bottomLeft" activeCell="C1501" sqref="C1501"/>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3570</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3548</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3481</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3482</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3449</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3449</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3486</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3485</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3484</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3484</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3490</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3490</v>
      </c>
      <c r="I1410" s="752"/>
      <c r="J1410" s="524"/>
      <c r="K1410" s="931">
        <v>10000</v>
      </c>
      <c r="L1410" s="935">
        <f t="shared" si="65"/>
        <v>10119036</v>
      </c>
    </row>
    <row r="1411" spans="1:12" ht="18" customHeight="1" thickBot="1" x14ac:dyDescent="0.2">
      <c r="A1411" s="1131"/>
      <c r="B1411" s="1130" t="s">
        <v>3578</v>
      </c>
      <c r="C1411" s="1128">
        <v>44995</v>
      </c>
      <c r="D1411" s="1257" t="s">
        <v>2706</v>
      </c>
      <c r="E1411" s="1258"/>
      <c r="F1411" s="1124">
        <v>241</v>
      </c>
      <c r="G1411" s="1123" t="s">
        <v>4</v>
      </c>
      <c r="H1411" s="1122" t="s">
        <v>3598</v>
      </c>
      <c r="I1411" s="1121"/>
      <c r="J1411" s="1120">
        <v>130000</v>
      </c>
      <c r="K1411" s="1119"/>
      <c r="L1411" s="1118">
        <f t="shared" si="65"/>
        <v>9989036</v>
      </c>
    </row>
    <row r="1412" spans="1:12" ht="18" customHeight="1" x14ac:dyDescent="0.15">
      <c r="A1412" s="926"/>
      <c r="B1412" s="1093" t="s">
        <v>3579</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3580</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3582</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3581</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3583</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3584</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3570</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3457</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3457</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3591</v>
      </c>
      <c r="E1438" s="1203"/>
      <c r="F1438" s="916">
        <v>264</v>
      </c>
      <c r="G1438" s="1134" t="s">
        <v>4</v>
      </c>
      <c r="H1438" s="113" t="s">
        <v>3593</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3587</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3588</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3589</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3590</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3595</v>
      </c>
      <c r="H1445" s="113" t="s">
        <v>3594</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3595</v>
      </c>
      <c r="H1446" s="113" t="s">
        <v>3596</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3597</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3600</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3570</v>
      </c>
      <c r="E1451" s="1203"/>
      <c r="F1451" s="916">
        <v>131</v>
      </c>
      <c r="G1451" s="1134" t="s">
        <v>3601</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3598</v>
      </c>
      <c r="I1458" s="752"/>
      <c r="J1458" s="524">
        <v>130000</v>
      </c>
      <c r="K1458" s="931"/>
      <c r="L1458" s="935">
        <f t="shared" si="65"/>
        <v>9863011</v>
      </c>
    </row>
    <row r="1459" spans="1:12" ht="18" customHeight="1" x14ac:dyDescent="0.15">
      <c r="A1459" s="910"/>
      <c r="B1459" s="913"/>
      <c r="C1459" s="914">
        <v>45159</v>
      </c>
      <c r="D1459" s="1153" t="s">
        <v>3603</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3604</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3605</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15">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15">
      <c r="A1468" s="910"/>
      <c r="B1468" s="913"/>
      <c r="C1468" s="914">
        <v>45224</v>
      </c>
      <c r="D1468" s="1206" t="s">
        <v>2623</v>
      </c>
      <c r="E1468" s="1203"/>
      <c r="F1468" s="916">
        <v>211</v>
      </c>
      <c r="G1468" s="1134" t="s">
        <v>2569</v>
      </c>
      <c r="H1468" s="113" t="s">
        <v>3606</v>
      </c>
      <c r="I1468" s="752"/>
      <c r="J1468" s="524">
        <v>20500</v>
      </c>
      <c r="K1468" s="931"/>
      <c r="L1468" s="935">
        <f t="shared" si="66"/>
        <v>9819520</v>
      </c>
    </row>
    <row r="1469" spans="1:12" ht="18" customHeight="1" x14ac:dyDescent="0.15">
      <c r="A1469" s="910"/>
      <c r="B1469" s="913"/>
      <c r="C1469" s="914">
        <v>45224</v>
      </c>
      <c r="D1469" s="1206" t="s">
        <v>2626</v>
      </c>
      <c r="E1469" s="1203"/>
      <c r="F1469" s="916">
        <v>231</v>
      </c>
      <c r="G1469" s="1134"/>
      <c r="H1469" s="113" t="s">
        <v>2868</v>
      </c>
      <c r="I1469" s="752"/>
      <c r="J1469" s="524">
        <v>110</v>
      </c>
      <c r="K1469" s="931"/>
      <c r="L1469" s="935">
        <f t="shared" si="66"/>
        <v>9819410</v>
      </c>
    </row>
    <row r="1470" spans="1:12" ht="18" customHeight="1" x14ac:dyDescent="0.15">
      <c r="A1470" s="910"/>
      <c r="B1470" s="913"/>
      <c r="C1470" s="914">
        <v>45224</v>
      </c>
      <c r="D1470" s="1153" t="s">
        <v>2562</v>
      </c>
      <c r="E1470" s="1203"/>
      <c r="F1470" s="916">
        <v>131</v>
      </c>
      <c r="G1470" s="1134" t="s">
        <v>2905</v>
      </c>
      <c r="H1470" s="113"/>
      <c r="I1470" s="752"/>
      <c r="J1470" s="524"/>
      <c r="K1470" s="931">
        <v>40000</v>
      </c>
      <c r="L1470" s="935">
        <f t="shared" si="66"/>
        <v>9859410</v>
      </c>
    </row>
    <row r="1471" spans="1:12" ht="18" customHeight="1" x14ac:dyDescent="0.15">
      <c r="A1471" s="910">
        <v>38</v>
      </c>
      <c r="B1471" s="913"/>
      <c r="C1471" s="914">
        <v>45229</v>
      </c>
      <c r="D1471" s="1153" t="s">
        <v>2593</v>
      </c>
      <c r="E1471" s="1203"/>
      <c r="F1471" s="916">
        <v>111</v>
      </c>
      <c r="G1471" s="1134" t="s">
        <v>142</v>
      </c>
      <c r="H1471" s="113" t="s">
        <v>3484</v>
      </c>
      <c r="I1471" s="752"/>
      <c r="J1471" s="524"/>
      <c r="K1471" s="931">
        <v>4800</v>
      </c>
      <c r="L1471" s="935">
        <f t="shared" si="66"/>
        <v>9864210</v>
      </c>
    </row>
    <row r="1472" spans="1:12" ht="18" customHeight="1" x14ac:dyDescent="0.15">
      <c r="A1472" s="910"/>
      <c r="B1472" s="913"/>
      <c r="C1472" s="914">
        <v>45229</v>
      </c>
      <c r="D1472" s="1153" t="s">
        <v>2595</v>
      </c>
      <c r="E1472" s="1203"/>
      <c r="F1472" s="916">
        <v>141</v>
      </c>
      <c r="G1472" s="1134" t="s">
        <v>142</v>
      </c>
      <c r="H1472" s="113" t="s">
        <v>3484</v>
      </c>
      <c r="I1472" s="752"/>
      <c r="J1472" s="524"/>
      <c r="K1472" s="931">
        <v>50000</v>
      </c>
      <c r="L1472" s="935">
        <f t="shared" si="66"/>
        <v>9914210</v>
      </c>
    </row>
    <row r="1473" spans="1:12" ht="18" customHeight="1" x14ac:dyDescent="0.15">
      <c r="A1473" s="910">
        <v>37</v>
      </c>
      <c r="B1473" s="913"/>
      <c r="C1473" s="914">
        <v>45232</v>
      </c>
      <c r="D1473" s="1153" t="s">
        <v>2593</v>
      </c>
      <c r="E1473" s="1203"/>
      <c r="F1473" s="916">
        <v>111</v>
      </c>
      <c r="G1473" s="1134" t="s">
        <v>142</v>
      </c>
      <c r="H1473" s="113" t="s">
        <v>3334</v>
      </c>
      <c r="I1473" s="752"/>
      <c r="J1473" s="524"/>
      <c r="K1473" s="931">
        <v>7600</v>
      </c>
      <c r="L1473" s="935">
        <f t="shared" si="66"/>
        <v>9921810</v>
      </c>
    </row>
    <row r="1474" spans="1:12" ht="18" customHeight="1" x14ac:dyDescent="0.15">
      <c r="A1474" s="910"/>
      <c r="B1474" s="913"/>
      <c r="C1474" s="914">
        <v>45232</v>
      </c>
      <c r="D1474" s="1153" t="s">
        <v>2595</v>
      </c>
      <c r="E1474" s="1203"/>
      <c r="F1474" s="916">
        <v>141</v>
      </c>
      <c r="G1474" s="1134" t="s">
        <v>142</v>
      </c>
      <c r="H1474" s="113" t="s">
        <v>3334</v>
      </c>
      <c r="I1474" s="752"/>
      <c r="J1474" s="524"/>
      <c r="K1474" s="931">
        <v>10000</v>
      </c>
      <c r="L1474" s="935">
        <f t="shared" si="66"/>
        <v>9931810</v>
      </c>
    </row>
    <row r="1475" spans="1:12" ht="18" customHeight="1" x14ac:dyDescent="0.15">
      <c r="A1475" s="910">
        <v>23</v>
      </c>
      <c r="B1475" s="913"/>
      <c r="C1475" s="914">
        <v>45244</v>
      </c>
      <c r="D1475" s="1153" t="s">
        <v>2593</v>
      </c>
      <c r="E1475" s="1203"/>
      <c r="F1475" s="916">
        <v>111</v>
      </c>
      <c r="G1475" s="1134" t="s">
        <v>446</v>
      </c>
      <c r="H1475" s="113" t="s">
        <v>3449</v>
      </c>
      <c r="I1475" s="752"/>
      <c r="J1475" s="524"/>
      <c r="K1475" s="931">
        <v>76800</v>
      </c>
      <c r="L1475" s="935">
        <f t="shared" si="66"/>
        <v>10008610</v>
      </c>
    </row>
    <row r="1476" spans="1:12" ht="18" customHeight="1" x14ac:dyDescent="0.15">
      <c r="A1476" s="910"/>
      <c r="B1476" s="913"/>
      <c r="C1476" s="914">
        <v>45244</v>
      </c>
      <c r="D1476" s="1153" t="s">
        <v>2595</v>
      </c>
      <c r="E1476" s="1203"/>
      <c r="F1476" s="916">
        <v>141</v>
      </c>
      <c r="G1476" s="1134" t="s">
        <v>446</v>
      </c>
      <c r="H1476" s="113" t="s">
        <v>3449</v>
      </c>
      <c r="I1476" s="752"/>
      <c r="J1476" s="524"/>
      <c r="K1476" s="931">
        <v>30000</v>
      </c>
      <c r="L1476" s="935">
        <f t="shared" si="66"/>
        <v>10038610</v>
      </c>
    </row>
    <row r="1477" spans="1:12" ht="18" customHeight="1" x14ac:dyDescent="0.15">
      <c r="A1477" s="910">
        <v>25</v>
      </c>
      <c r="B1477" s="913"/>
      <c r="C1477" s="914">
        <v>45250</v>
      </c>
      <c r="D1477" s="1153" t="s">
        <v>2593</v>
      </c>
      <c r="E1477" s="1203"/>
      <c r="F1477" s="916">
        <v>111</v>
      </c>
      <c r="G1477" s="1134" t="s">
        <v>2270</v>
      </c>
      <c r="H1477" s="113" t="s">
        <v>3609</v>
      </c>
      <c r="I1477" s="752"/>
      <c r="J1477" s="524"/>
      <c r="K1477" s="931">
        <v>53000</v>
      </c>
      <c r="L1477" s="935">
        <f t="shared" si="66"/>
        <v>10091610</v>
      </c>
    </row>
    <row r="1478" spans="1:12" ht="18" customHeight="1" x14ac:dyDescent="0.15">
      <c r="A1478" s="910">
        <v>22</v>
      </c>
      <c r="B1478" s="913"/>
      <c r="C1478" s="914">
        <v>45251</v>
      </c>
      <c r="D1478" s="1153" t="s">
        <v>2593</v>
      </c>
      <c r="E1478" s="1203"/>
      <c r="F1478" s="916">
        <v>111</v>
      </c>
      <c r="G1478" s="1134" t="s">
        <v>77</v>
      </c>
      <c r="H1478" s="113" t="s">
        <v>3610</v>
      </c>
      <c r="I1478" s="752"/>
      <c r="J1478" s="524"/>
      <c r="K1478" s="931">
        <v>55000</v>
      </c>
      <c r="L1478" s="935">
        <f t="shared" si="66"/>
        <v>10146610</v>
      </c>
    </row>
    <row r="1479" spans="1:12" ht="18" customHeight="1" x14ac:dyDescent="0.15">
      <c r="A1479" s="910">
        <v>73</v>
      </c>
      <c r="B1479" s="913"/>
      <c r="C1479" s="914">
        <v>45254</v>
      </c>
      <c r="D1479" s="1153" t="s">
        <v>2593</v>
      </c>
      <c r="E1479" s="1203"/>
      <c r="F1479" s="916">
        <v>111</v>
      </c>
      <c r="G1479" s="1134" t="s">
        <v>409</v>
      </c>
      <c r="H1479" s="113" t="s">
        <v>3490</v>
      </c>
      <c r="I1479" s="752"/>
      <c r="J1479" s="524"/>
      <c r="K1479" s="931">
        <v>2400</v>
      </c>
      <c r="L1479" s="935">
        <f t="shared" si="66"/>
        <v>10149010</v>
      </c>
    </row>
    <row r="1480" spans="1:12" ht="18" customHeight="1" x14ac:dyDescent="0.15">
      <c r="A1480" s="910"/>
      <c r="B1480" s="913"/>
      <c r="C1480" s="914">
        <v>45254</v>
      </c>
      <c r="D1480" s="1153" t="s">
        <v>2595</v>
      </c>
      <c r="E1480" s="1203"/>
      <c r="F1480" s="916">
        <v>141</v>
      </c>
      <c r="G1480" s="1134" t="s">
        <v>409</v>
      </c>
      <c r="H1480" s="113" t="s">
        <v>3490</v>
      </c>
      <c r="I1480" s="752"/>
      <c r="J1480" s="524"/>
      <c r="K1480" s="931">
        <v>10000</v>
      </c>
      <c r="L1480" s="935">
        <f t="shared" si="66"/>
        <v>10159010</v>
      </c>
    </row>
    <row r="1481" spans="1:12" ht="18" customHeight="1" x14ac:dyDescent="0.15">
      <c r="A1481" s="910">
        <v>72</v>
      </c>
      <c r="B1481" s="913"/>
      <c r="C1481" s="914">
        <v>45258</v>
      </c>
      <c r="D1481" s="1153" t="s">
        <v>2595</v>
      </c>
      <c r="E1481" s="1203"/>
      <c r="F1481" s="916">
        <v>141</v>
      </c>
      <c r="G1481" s="1134" t="s">
        <v>142</v>
      </c>
      <c r="H1481" s="113" t="s">
        <v>3383</v>
      </c>
      <c r="I1481" s="752"/>
      <c r="J1481" s="524"/>
      <c r="K1481" s="931">
        <v>30000</v>
      </c>
      <c r="L1481" s="935">
        <f t="shared" si="66"/>
        <v>10189010</v>
      </c>
    </row>
    <row r="1482" spans="1:12" ht="18" customHeight="1" x14ac:dyDescent="0.15">
      <c r="A1482" s="910"/>
      <c r="B1482" s="913"/>
      <c r="C1482" s="914">
        <v>45258</v>
      </c>
      <c r="D1482" s="1153" t="s">
        <v>2610</v>
      </c>
      <c r="E1482" s="1203"/>
      <c r="F1482" s="916">
        <v>111</v>
      </c>
      <c r="G1482" s="1134" t="s">
        <v>32</v>
      </c>
      <c r="H1482" s="113" t="s">
        <v>3611</v>
      </c>
      <c r="I1482" s="752"/>
      <c r="J1482" s="524"/>
      <c r="K1482" s="931">
        <v>9600</v>
      </c>
      <c r="L1482" s="935">
        <f t="shared" si="66"/>
        <v>10198610</v>
      </c>
    </row>
    <row r="1483" spans="1:12" ht="18" customHeight="1" x14ac:dyDescent="0.15">
      <c r="A1483" s="910">
        <v>40</v>
      </c>
      <c r="B1483" s="913"/>
      <c r="C1483" s="914">
        <v>45265</v>
      </c>
      <c r="D1483" s="1153" t="s">
        <v>2593</v>
      </c>
      <c r="E1483" s="1203"/>
      <c r="F1483" s="916">
        <v>111</v>
      </c>
      <c r="G1483" s="1134" t="s">
        <v>2729</v>
      </c>
      <c r="H1483" s="113" t="s">
        <v>3329</v>
      </c>
      <c r="I1483" s="752"/>
      <c r="J1483" s="524"/>
      <c r="K1483" s="931">
        <v>2800</v>
      </c>
      <c r="L1483" s="935">
        <f t="shared" si="66"/>
        <v>10201410</v>
      </c>
    </row>
    <row r="1484" spans="1:12" ht="18" customHeight="1" x14ac:dyDescent="0.15">
      <c r="A1484" s="910"/>
      <c r="B1484" s="913"/>
      <c r="C1484" s="914">
        <v>45265</v>
      </c>
      <c r="D1484" s="1153" t="s">
        <v>2595</v>
      </c>
      <c r="E1484" s="1203"/>
      <c r="F1484" s="916">
        <v>141</v>
      </c>
      <c r="G1484" s="1134" t="s">
        <v>89</v>
      </c>
      <c r="H1484" s="113" t="s">
        <v>3329</v>
      </c>
      <c r="I1484" s="752"/>
      <c r="J1484" s="524"/>
      <c r="K1484" s="931">
        <v>10000</v>
      </c>
      <c r="L1484" s="935">
        <f t="shared" si="66"/>
        <v>10211410</v>
      </c>
    </row>
    <row r="1485" spans="1:12" ht="18" customHeight="1" x14ac:dyDescent="0.15">
      <c r="A1485" s="910"/>
      <c r="B1485" s="913"/>
      <c r="C1485" s="914">
        <v>45265</v>
      </c>
      <c r="D1485" s="1153" t="s">
        <v>762</v>
      </c>
      <c r="E1485" s="1203"/>
      <c r="F1485" s="916">
        <v>151</v>
      </c>
      <c r="G1485" s="1134" t="s">
        <v>89</v>
      </c>
      <c r="H1485" s="113" t="s">
        <v>3330</v>
      </c>
      <c r="I1485" s="752"/>
      <c r="J1485" s="524"/>
      <c r="K1485" s="931">
        <v>10000</v>
      </c>
      <c r="L1485" s="935">
        <f t="shared" si="66"/>
        <v>10221410</v>
      </c>
    </row>
    <row r="1486" spans="1:12" ht="18" customHeight="1" x14ac:dyDescent="0.15">
      <c r="A1486" s="910">
        <v>52</v>
      </c>
      <c r="B1486" s="913"/>
      <c r="C1486" s="914">
        <v>45266</v>
      </c>
      <c r="D1486" s="1153" t="s">
        <v>2593</v>
      </c>
      <c r="E1486" s="1203"/>
      <c r="F1486" s="916">
        <v>111</v>
      </c>
      <c r="G1486" s="1134" t="s">
        <v>321</v>
      </c>
      <c r="H1486" s="113" t="s">
        <v>3387</v>
      </c>
      <c r="I1486" s="752"/>
      <c r="J1486" s="524"/>
      <c r="K1486" s="931">
        <v>5800</v>
      </c>
      <c r="L1486" s="935">
        <f t="shared" si="66"/>
        <v>10227210</v>
      </c>
    </row>
    <row r="1487" spans="1:12" ht="18" customHeight="1" x14ac:dyDescent="0.15">
      <c r="A1487" s="910"/>
      <c r="B1487" s="913"/>
      <c r="C1487" s="914">
        <v>45266</v>
      </c>
      <c r="D1487" s="1153" t="s">
        <v>2595</v>
      </c>
      <c r="E1487" s="1203"/>
      <c r="F1487" s="916">
        <v>141</v>
      </c>
      <c r="G1487" s="1134" t="s">
        <v>321</v>
      </c>
      <c r="H1487" s="113" t="s">
        <v>3387</v>
      </c>
      <c r="I1487" s="752"/>
      <c r="J1487" s="524"/>
      <c r="K1487" s="931">
        <v>10000</v>
      </c>
      <c r="L1487" s="935">
        <f t="shared" si="66"/>
        <v>10237210</v>
      </c>
    </row>
    <row r="1488" spans="1:12" ht="18" customHeight="1" x14ac:dyDescent="0.15">
      <c r="A1488" s="910"/>
      <c r="B1488" s="913"/>
      <c r="C1488" s="914">
        <v>45274</v>
      </c>
      <c r="D1488" s="1153" t="s">
        <v>3182</v>
      </c>
      <c r="E1488" s="1203"/>
      <c r="F1488" s="916">
        <v>152</v>
      </c>
      <c r="G1488" s="1134" t="s">
        <v>89</v>
      </c>
      <c r="H1488" s="113" t="s">
        <v>3600</v>
      </c>
      <c r="I1488" s="752"/>
      <c r="J1488" s="524">
        <v>10000</v>
      </c>
      <c r="K1488" s="931"/>
      <c r="L1488" s="935">
        <f t="shared" si="66"/>
        <v>10227210</v>
      </c>
    </row>
    <row r="1489" spans="1:12" ht="18" customHeight="1" x14ac:dyDescent="0.15">
      <c r="A1489" s="910"/>
      <c r="B1489" s="913"/>
      <c r="C1489" s="914">
        <v>45274</v>
      </c>
      <c r="D1489" s="1206" t="s">
        <v>2706</v>
      </c>
      <c r="E1489" s="1203"/>
      <c r="F1489" s="916">
        <v>241</v>
      </c>
      <c r="G1489" s="1134" t="s">
        <v>4</v>
      </c>
      <c r="H1489" s="113" t="s">
        <v>3597</v>
      </c>
      <c r="I1489" s="752"/>
      <c r="J1489" s="524">
        <v>150000</v>
      </c>
      <c r="K1489" s="931"/>
      <c r="L1489" s="935">
        <f t="shared" si="66"/>
        <v>10077210</v>
      </c>
    </row>
    <row r="1490" spans="1:12" ht="18" customHeight="1" x14ac:dyDescent="0.15">
      <c r="A1490" s="910">
        <v>20</v>
      </c>
      <c r="B1490" s="913"/>
      <c r="C1490" s="914">
        <v>45278</v>
      </c>
      <c r="D1490" s="1153" t="s">
        <v>2593</v>
      </c>
      <c r="E1490" s="1203"/>
      <c r="F1490" s="916">
        <v>111</v>
      </c>
      <c r="G1490" s="1134" t="s">
        <v>77</v>
      </c>
      <c r="H1490" s="113" t="s">
        <v>3613</v>
      </c>
      <c r="I1490" s="752"/>
      <c r="J1490" s="524"/>
      <c r="K1490" s="931">
        <v>90600</v>
      </c>
      <c r="L1490" s="935">
        <f t="shared" si="66"/>
        <v>10167810</v>
      </c>
    </row>
    <row r="1491" spans="1:12" ht="18" customHeight="1" x14ac:dyDescent="0.15">
      <c r="A1491" s="910">
        <v>71</v>
      </c>
      <c r="B1491" s="913"/>
      <c r="C1491" s="914">
        <v>45302</v>
      </c>
      <c r="D1491" s="1153" t="s">
        <v>3615</v>
      </c>
      <c r="E1491" s="1203"/>
      <c r="F1491" s="916">
        <v>141</v>
      </c>
      <c r="G1491" s="1134" t="s">
        <v>142</v>
      </c>
      <c r="H1491" s="113" t="s">
        <v>3616</v>
      </c>
      <c r="I1491" s="752"/>
      <c r="J1491" s="524"/>
      <c r="K1491" s="931">
        <v>10000</v>
      </c>
      <c r="L1491" s="935">
        <f t="shared" si="66"/>
        <v>10177810</v>
      </c>
    </row>
    <row r="1492" spans="1:12" ht="18" customHeight="1" x14ac:dyDescent="0.15">
      <c r="A1492" s="910"/>
      <c r="B1492" s="913"/>
      <c r="C1492" s="914">
        <v>45308</v>
      </c>
      <c r="D1492" s="1206" t="s">
        <v>2623</v>
      </c>
      <c r="E1492" s="1203"/>
      <c r="F1492" s="916">
        <v>211</v>
      </c>
      <c r="G1492" s="1134" t="s">
        <v>3617</v>
      </c>
      <c r="H1492" s="113" t="s">
        <v>3618</v>
      </c>
      <c r="I1492" s="752"/>
      <c r="J1492" s="524">
        <v>200000</v>
      </c>
      <c r="K1492" s="931"/>
      <c r="L1492" s="935">
        <f t="shared" si="66"/>
        <v>9977810</v>
      </c>
    </row>
    <row r="1493" spans="1:12" ht="18" customHeight="1" x14ac:dyDescent="0.15">
      <c r="A1493" s="910"/>
      <c r="B1493" s="913"/>
      <c r="C1493" s="914">
        <v>45308</v>
      </c>
      <c r="D1493" s="1206" t="s">
        <v>2626</v>
      </c>
      <c r="E1493" s="1203"/>
      <c r="F1493" s="916">
        <v>231</v>
      </c>
      <c r="G1493" s="1134"/>
      <c r="H1493" s="113" t="s">
        <v>2868</v>
      </c>
      <c r="I1493" s="752"/>
      <c r="J1493" s="524">
        <v>440</v>
      </c>
      <c r="K1493" s="931"/>
      <c r="L1493" s="935">
        <f t="shared" si="66"/>
        <v>9977370</v>
      </c>
    </row>
    <row r="1494" spans="1:12" ht="18" customHeight="1" x14ac:dyDescent="0.15">
      <c r="A1494" s="910">
        <v>25</v>
      </c>
      <c r="B1494" s="913"/>
      <c r="C1494" s="914">
        <v>45309</v>
      </c>
      <c r="D1494" s="1153" t="s">
        <v>3619</v>
      </c>
      <c r="E1494" s="1203"/>
      <c r="F1494" s="916">
        <v>141</v>
      </c>
      <c r="G1494" s="1134" t="s">
        <v>2270</v>
      </c>
      <c r="H1494" s="113" t="s">
        <v>3609</v>
      </c>
      <c r="I1494" s="752"/>
      <c r="J1494" s="524"/>
      <c r="K1494" s="931">
        <v>30000</v>
      </c>
      <c r="L1494" s="935">
        <f t="shared" si="66"/>
        <v>10007370</v>
      </c>
    </row>
    <row r="1495" spans="1:12" ht="18" customHeight="1" x14ac:dyDescent="0.15">
      <c r="A1495" s="910">
        <v>21</v>
      </c>
      <c r="B1495" s="913"/>
      <c r="C1495" s="914">
        <v>45309</v>
      </c>
      <c r="D1495" s="1153" t="s">
        <v>3619</v>
      </c>
      <c r="E1495" s="1203"/>
      <c r="F1495" s="916">
        <v>141</v>
      </c>
      <c r="G1495" s="1134" t="s">
        <v>3620</v>
      </c>
      <c r="H1495" s="113" t="s">
        <v>3621</v>
      </c>
      <c r="I1495" s="752"/>
      <c r="J1495" s="524"/>
      <c r="K1495" s="931">
        <v>10000</v>
      </c>
      <c r="L1495" s="935">
        <f t="shared" si="66"/>
        <v>10017370</v>
      </c>
    </row>
    <row r="1496" spans="1:12" ht="18" customHeight="1" x14ac:dyDescent="0.15">
      <c r="A1496" s="910">
        <v>20</v>
      </c>
      <c r="B1496" s="913"/>
      <c r="C1496" s="914">
        <v>45309</v>
      </c>
      <c r="D1496" s="1153" t="s">
        <v>3619</v>
      </c>
      <c r="E1496" s="1203"/>
      <c r="F1496" s="916">
        <v>141</v>
      </c>
      <c r="G1496" s="1134" t="s">
        <v>3620</v>
      </c>
      <c r="H1496" s="113" t="s">
        <v>3622</v>
      </c>
      <c r="I1496" s="752"/>
      <c r="J1496" s="524"/>
      <c r="K1496" s="931">
        <v>30000</v>
      </c>
      <c r="L1496" s="935">
        <f t="shared" si="66"/>
        <v>10047370</v>
      </c>
    </row>
    <row r="1497" spans="1:12" ht="18" customHeight="1" x14ac:dyDescent="0.15">
      <c r="A1497" s="910">
        <v>22</v>
      </c>
      <c r="B1497" s="913"/>
      <c r="C1497" s="914">
        <v>45309</v>
      </c>
      <c r="D1497" s="1153" t="s">
        <v>3619</v>
      </c>
      <c r="E1497" s="1203"/>
      <c r="F1497" s="916">
        <v>141</v>
      </c>
      <c r="G1497" s="1134" t="s">
        <v>3620</v>
      </c>
      <c r="H1497" s="113" t="s">
        <v>3623</v>
      </c>
      <c r="I1497" s="752"/>
      <c r="J1497" s="524"/>
      <c r="K1497" s="931">
        <v>30000</v>
      </c>
      <c r="L1497" s="935">
        <f t="shared" si="66"/>
        <v>10077370</v>
      </c>
    </row>
    <row r="1498" spans="1:12" ht="18" customHeight="1" x14ac:dyDescent="0.15">
      <c r="A1498" s="910">
        <v>24</v>
      </c>
      <c r="B1498" s="913"/>
      <c r="C1498" s="914">
        <v>45309</v>
      </c>
      <c r="D1498" s="1153" t="s">
        <v>3619</v>
      </c>
      <c r="E1498" s="1203"/>
      <c r="F1498" s="916">
        <v>141</v>
      </c>
      <c r="G1498" s="1134" t="s">
        <v>3620</v>
      </c>
      <c r="H1498" s="113" t="s">
        <v>3624</v>
      </c>
      <c r="I1498" s="752"/>
      <c r="J1498" s="524"/>
      <c r="K1498" s="931">
        <v>50000</v>
      </c>
      <c r="L1498" s="935">
        <f t="shared" si="66"/>
        <v>10127370</v>
      </c>
    </row>
    <row r="1499" spans="1:12" ht="18" customHeight="1" x14ac:dyDescent="0.15">
      <c r="A1499" s="910">
        <v>21</v>
      </c>
      <c r="B1499" s="913"/>
      <c r="C1499" s="914">
        <v>45315</v>
      </c>
      <c r="D1499" s="1153" t="s">
        <v>3625</v>
      </c>
      <c r="E1499" s="1203"/>
      <c r="F1499" s="916">
        <v>111</v>
      </c>
      <c r="G1499" s="1134" t="s">
        <v>77</v>
      </c>
      <c r="H1499" s="113" t="s">
        <v>3433</v>
      </c>
      <c r="I1499" s="752"/>
      <c r="J1499" s="524"/>
      <c r="K1499" s="931">
        <v>47200</v>
      </c>
      <c r="L1499" s="935">
        <f t="shared" si="66"/>
        <v>10174570</v>
      </c>
    </row>
    <row r="1500" spans="1:12" ht="18" customHeight="1" x14ac:dyDescent="0.15">
      <c r="A1500" s="910">
        <v>24</v>
      </c>
      <c r="B1500" s="913"/>
      <c r="C1500" s="914">
        <v>45315</v>
      </c>
      <c r="D1500" s="1153" t="s">
        <v>3625</v>
      </c>
      <c r="E1500" s="1203"/>
      <c r="F1500" s="916">
        <v>111</v>
      </c>
      <c r="G1500" s="1134" t="s">
        <v>3626</v>
      </c>
      <c r="H1500" s="113" t="s">
        <v>3627</v>
      </c>
      <c r="I1500" s="752"/>
      <c r="J1500" s="524"/>
      <c r="K1500" s="931">
        <v>45400</v>
      </c>
      <c r="L1500" s="935">
        <f t="shared" si="66"/>
        <v>10219970</v>
      </c>
    </row>
    <row r="1501" spans="1:12" ht="18" customHeight="1" x14ac:dyDescent="0.15">
      <c r="A1501" s="910"/>
      <c r="B1501" s="913"/>
      <c r="C1501" s="927"/>
      <c r="D1501" s="1153"/>
      <c r="E1501" s="1203"/>
      <c r="F1501" s="916"/>
      <c r="G1501" s="1134"/>
      <c r="H1501" s="113"/>
      <c r="I1501" s="752"/>
      <c r="J1501" s="524"/>
      <c r="K1501" s="931"/>
      <c r="L1501" s="935" t="str">
        <f t="shared" si="66"/>
        <v/>
      </c>
    </row>
    <row r="1502" spans="1:12" ht="18" customHeight="1" x14ac:dyDescent="0.15">
      <c r="A1502" s="910"/>
      <c r="B1502" s="913"/>
      <c r="C1502" s="927"/>
      <c r="D1502" s="1153"/>
      <c r="E1502" s="1203"/>
      <c r="F1502" s="916"/>
      <c r="G1502" s="1134"/>
      <c r="H1502" s="113"/>
      <c r="I1502" s="752"/>
      <c r="J1502" s="524"/>
      <c r="K1502" s="931"/>
      <c r="L1502" s="935" t="str">
        <f t="shared" si="66"/>
        <v/>
      </c>
    </row>
    <row r="1503" spans="1:12" ht="18" customHeight="1" x14ac:dyDescent="0.15">
      <c r="A1503" s="910"/>
      <c r="B1503" s="913"/>
      <c r="C1503" s="927"/>
      <c r="D1503" s="1153"/>
      <c r="E1503" s="1203"/>
      <c r="F1503" s="916"/>
      <c r="G1503" s="1134"/>
      <c r="H1503" s="113"/>
      <c r="I1503" s="752"/>
      <c r="J1503" s="524"/>
      <c r="K1503" s="931"/>
      <c r="L1503" s="935" t="str">
        <f t="shared" si="66"/>
        <v/>
      </c>
    </row>
    <row r="1504" spans="1:12" ht="18" customHeight="1" x14ac:dyDescent="0.15">
      <c r="A1504" s="910"/>
      <c r="B1504" s="913"/>
      <c r="C1504" s="927"/>
      <c r="D1504" s="1153"/>
      <c r="E1504" s="1203"/>
      <c r="F1504" s="916"/>
      <c r="G1504" s="1134"/>
      <c r="H1504" s="113"/>
      <c r="I1504" s="752"/>
      <c r="J1504" s="524"/>
      <c r="K1504" s="931"/>
      <c r="L1504" s="935" t="str">
        <f t="shared" si="66"/>
        <v/>
      </c>
    </row>
    <row r="1505" spans="1:12" ht="18" customHeight="1" x14ac:dyDescent="0.15">
      <c r="A1505" s="910"/>
      <c r="B1505" s="913"/>
      <c r="C1505" s="927"/>
      <c r="D1505" s="1153"/>
      <c r="E1505" s="1203"/>
      <c r="F1505" s="916"/>
      <c r="G1505" s="1134"/>
      <c r="H1505" s="113"/>
      <c r="I1505" s="752"/>
      <c r="J1505" s="524"/>
      <c r="K1505" s="931"/>
      <c r="L1505" s="935" t="str">
        <f t="shared" si="66"/>
        <v/>
      </c>
    </row>
    <row r="1506" spans="1:12" ht="18" customHeight="1" x14ac:dyDescent="0.15">
      <c r="A1506" s="910"/>
      <c r="B1506" s="913"/>
      <c r="C1506" s="927"/>
      <c r="D1506" s="1153"/>
      <c r="E1506" s="1203"/>
      <c r="F1506" s="916"/>
      <c r="G1506" s="1134"/>
      <c r="H1506" s="113"/>
      <c r="I1506" s="752"/>
      <c r="J1506" s="524"/>
      <c r="K1506" s="931"/>
      <c r="L1506" s="935" t="str">
        <f t="shared" si="66"/>
        <v/>
      </c>
    </row>
    <row r="1507" spans="1:12" ht="18" customHeight="1" x14ac:dyDescent="0.15">
      <c r="A1507" s="910"/>
      <c r="B1507" s="913"/>
      <c r="C1507" s="927"/>
      <c r="D1507" s="1153"/>
      <c r="E1507" s="1203"/>
      <c r="F1507" s="916"/>
      <c r="G1507" s="1134"/>
      <c r="H1507" s="113"/>
      <c r="I1507" s="752"/>
      <c r="J1507" s="524"/>
      <c r="K1507" s="931"/>
      <c r="L1507" s="935" t="str">
        <f t="shared" si="66"/>
        <v/>
      </c>
    </row>
    <row r="1508" spans="1:12" ht="18" customHeight="1" x14ac:dyDescent="0.15">
      <c r="A1508" s="910"/>
      <c r="B1508" s="913"/>
      <c r="C1508" s="927"/>
      <c r="D1508" s="1153"/>
      <c r="E1508" s="1203"/>
      <c r="F1508" s="916"/>
      <c r="G1508" s="1134"/>
      <c r="H1508" s="113"/>
      <c r="I1508" s="752"/>
      <c r="J1508" s="524"/>
      <c r="K1508" s="931"/>
      <c r="L1508" s="935" t="str">
        <f t="shared" si="66"/>
        <v/>
      </c>
    </row>
    <row r="1509" spans="1:12" ht="18" customHeight="1" x14ac:dyDescent="0.15">
      <c r="A1509" s="910"/>
      <c r="B1509" s="913"/>
      <c r="C1509" s="927"/>
      <c r="D1509" s="1153"/>
      <c r="E1509" s="1203"/>
      <c r="F1509" s="916"/>
      <c r="G1509" s="1134"/>
      <c r="H1509" s="113"/>
      <c r="I1509" s="752"/>
      <c r="J1509" s="524"/>
      <c r="K1509" s="931"/>
      <c r="L1509" s="935" t="str">
        <f t="shared" si="66"/>
        <v/>
      </c>
    </row>
    <row r="1510" spans="1:12" ht="18" customHeight="1" x14ac:dyDescent="0.15">
      <c r="A1510" s="910"/>
      <c r="B1510" s="913"/>
      <c r="C1510" s="927"/>
      <c r="D1510" s="1153"/>
      <c r="E1510" s="1203"/>
      <c r="F1510" s="916"/>
      <c r="G1510" s="1134"/>
      <c r="H1510" s="113"/>
      <c r="I1510" s="752"/>
      <c r="J1510" s="524"/>
      <c r="K1510" s="931"/>
      <c r="L1510" s="935" t="str">
        <f t="shared" si="66"/>
        <v/>
      </c>
    </row>
    <row r="1511" spans="1:12" ht="18" customHeight="1" x14ac:dyDescent="0.15">
      <c r="A1511" s="910"/>
      <c r="B1511" s="913"/>
      <c r="C1511" s="927"/>
      <c r="D1511" s="1153"/>
      <c r="E1511" s="1203"/>
      <c r="F1511" s="916"/>
      <c r="G1511" s="1134"/>
      <c r="H1511" s="113"/>
      <c r="I1511" s="752"/>
      <c r="J1511" s="524"/>
      <c r="K1511" s="931"/>
      <c r="L1511" s="935" t="str">
        <f t="shared" si="66"/>
        <v/>
      </c>
    </row>
    <row r="1512" spans="1:12" ht="18" customHeight="1" x14ac:dyDescent="0.15">
      <c r="A1512" s="910"/>
      <c r="B1512" s="913"/>
      <c r="C1512" s="927"/>
      <c r="D1512" s="1153"/>
      <c r="E1512" s="1203"/>
      <c r="F1512" s="916"/>
      <c r="G1512" s="1134"/>
      <c r="H1512" s="113"/>
      <c r="I1512" s="752"/>
      <c r="J1512" s="524"/>
      <c r="K1512" s="931"/>
      <c r="L1512" s="935" t="str">
        <f t="shared" si="66"/>
        <v/>
      </c>
    </row>
    <row r="1513" spans="1:12" ht="18" customHeight="1" x14ac:dyDescent="0.15">
      <c r="A1513" s="910"/>
      <c r="B1513" s="913"/>
      <c r="C1513" s="927"/>
      <c r="D1513" s="1153"/>
      <c r="E1513" s="1203"/>
      <c r="F1513" s="916"/>
      <c r="G1513" s="1134"/>
      <c r="H1513" s="113"/>
      <c r="I1513" s="752"/>
      <c r="J1513" s="524"/>
      <c r="K1513" s="931"/>
      <c r="L1513" s="935" t="str">
        <f t="shared" si="66"/>
        <v/>
      </c>
    </row>
    <row r="1514" spans="1:12" ht="18" customHeight="1" x14ac:dyDescent="0.15">
      <c r="A1514" s="910"/>
      <c r="B1514" s="913"/>
      <c r="C1514" s="927"/>
      <c r="D1514" s="1153"/>
      <c r="E1514" s="1203"/>
      <c r="F1514" s="916"/>
      <c r="G1514" s="1134"/>
      <c r="H1514" s="113"/>
      <c r="I1514" s="752"/>
      <c r="J1514" s="524"/>
      <c r="K1514" s="931"/>
      <c r="L1514" s="935" t="str">
        <f t="shared" si="66"/>
        <v/>
      </c>
    </row>
    <row r="1515" spans="1:12" ht="18" customHeight="1" x14ac:dyDescent="0.15">
      <c r="A1515" s="910"/>
      <c r="B1515" s="913"/>
      <c r="C1515" s="927"/>
      <c r="D1515" s="1153"/>
      <c r="E1515" s="1203"/>
      <c r="F1515" s="916"/>
      <c r="G1515" s="1134"/>
      <c r="H1515" s="113"/>
      <c r="I1515" s="752"/>
      <c r="J1515" s="524"/>
      <c r="K1515" s="931"/>
      <c r="L1515" s="935" t="str">
        <f t="shared" si="66"/>
        <v/>
      </c>
    </row>
    <row r="1516" spans="1:12" ht="18" customHeight="1" x14ac:dyDescent="0.15">
      <c r="A1516" s="910"/>
      <c r="B1516" s="913"/>
      <c r="C1516" s="927"/>
      <c r="D1516" s="1153"/>
      <c r="E1516" s="1203"/>
      <c r="F1516" s="916"/>
      <c r="G1516" s="1134"/>
      <c r="H1516" s="113"/>
      <c r="I1516" s="752"/>
      <c r="J1516" s="524"/>
      <c r="K1516" s="931"/>
      <c r="L1516" s="935" t="str">
        <f t="shared" si="66"/>
        <v/>
      </c>
    </row>
    <row r="1517" spans="1:12" ht="18" customHeight="1" x14ac:dyDescent="0.15">
      <c r="A1517" s="910"/>
      <c r="B1517" s="913"/>
      <c r="C1517" s="927"/>
      <c r="D1517" s="1153"/>
      <c r="E1517" s="1203"/>
      <c r="F1517" s="916"/>
      <c r="G1517" s="1134"/>
      <c r="H1517" s="113"/>
      <c r="I1517" s="752"/>
      <c r="J1517" s="524"/>
      <c r="K1517" s="931"/>
      <c r="L1517" s="935" t="str">
        <f t="shared" si="66"/>
        <v/>
      </c>
    </row>
    <row r="1518" spans="1:12" ht="18" customHeight="1" x14ac:dyDescent="0.15">
      <c r="A1518" s="910"/>
      <c r="B1518" s="913"/>
      <c r="C1518" s="927"/>
      <c r="D1518" s="1153"/>
      <c r="E1518" s="1203"/>
      <c r="F1518" s="916"/>
      <c r="G1518" s="1134"/>
      <c r="H1518" s="113"/>
      <c r="I1518" s="752"/>
      <c r="J1518" s="524"/>
      <c r="K1518" s="931"/>
      <c r="L1518" s="935" t="str">
        <f t="shared" si="66"/>
        <v/>
      </c>
    </row>
    <row r="1519" spans="1:12" ht="18" customHeight="1" x14ac:dyDescent="0.15">
      <c r="A1519" s="910"/>
      <c r="B1519" s="913"/>
      <c r="C1519" s="927"/>
      <c r="D1519" s="1153"/>
      <c r="E1519" s="1203"/>
      <c r="F1519" s="916"/>
      <c r="G1519" s="1134"/>
      <c r="H1519" s="113"/>
      <c r="I1519" s="752"/>
      <c r="J1519" s="524"/>
      <c r="K1519" s="931"/>
      <c r="L1519" s="935" t="str">
        <f t="shared" si="66"/>
        <v/>
      </c>
    </row>
    <row r="1520" spans="1:12" ht="18" customHeight="1" x14ac:dyDescent="0.15">
      <c r="A1520" s="910"/>
      <c r="B1520" s="913"/>
      <c r="C1520" s="927"/>
      <c r="D1520" s="1153"/>
      <c r="E1520" s="1203"/>
      <c r="F1520" s="916"/>
      <c r="G1520" s="1134"/>
      <c r="H1520" s="113"/>
      <c r="I1520" s="752"/>
      <c r="J1520" s="524"/>
      <c r="K1520" s="931"/>
      <c r="L1520" s="935" t="str">
        <f t="shared" si="66"/>
        <v/>
      </c>
    </row>
    <row r="1521" spans="1:12" ht="18" customHeight="1" x14ac:dyDescent="0.15">
      <c r="A1521" s="910"/>
      <c r="B1521" s="913"/>
      <c r="C1521" s="927"/>
      <c r="D1521" s="1153"/>
      <c r="E1521" s="1203"/>
      <c r="F1521" s="916"/>
      <c r="G1521" s="1134"/>
      <c r="H1521" s="113"/>
      <c r="I1521" s="752"/>
      <c r="J1521" s="524"/>
      <c r="K1521" s="931"/>
      <c r="L1521" s="935" t="str">
        <f t="shared" si="66"/>
        <v/>
      </c>
    </row>
    <row r="1522" spans="1:12" ht="18" customHeight="1" x14ac:dyDescent="0.15">
      <c r="A1522" s="910"/>
      <c r="B1522" s="913"/>
      <c r="C1522" s="927"/>
      <c r="D1522" s="1153"/>
      <c r="E1522" s="1203"/>
      <c r="F1522" s="916"/>
      <c r="G1522" s="1134"/>
      <c r="H1522" s="113"/>
      <c r="I1522" s="752"/>
      <c r="J1522" s="524"/>
      <c r="K1522" s="931"/>
      <c r="L1522" s="935" t="str">
        <f t="shared" si="66"/>
        <v/>
      </c>
    </row>
    <row r="1523" spans="1:12" ht="18" customHeight="1" x14ac:dyDescent="0.15">
      <c r="A1523" s="910"/>
      <c r="B1523" s="913"/>
      <c r="C1523" s="927"/>
      <c r="D1523" s="1153"/>
      <c r="E1523" s="1203"/>
      <c r="F1523" s="916"/>
      <c r="G1523" s="1134"/>
      <c r="H1523" s="113"/>
      <c r="I1523" s="752"/>
      <c r="J1523" s="524"/>
      <c r="K1523" s="931"/>
      <c r="L1523" s="935" t="str">
        <f t="shared" si="66"/>
        <v/>
      </c>
    </row>
    <row r="1524" spans="1:12" ht="18" customHeight="1" x14ac:dyDescent="0.15">
      <c r="A1524" s="910"/>
      <c r="B1524" s="913"/>
      <c r="C1524" s="927"/>
      <c r="D1524" s="1153"/>
      <c r="E1524" s="1203"/>
      <c r="F1524" s="916"/>
      <c r="G1524" s="1134"/>
      <c r="H1524" s="113"/>
      <c r="I1524" s="752"/>
      <c r="J1524" s="524"/>
      <c r="K1524" s="931"/>
      <c r="L1524" s="935" t="str">
        <f t="shared" si="66"/>
        <v/>
      </c>
    </row>
    <row r="1525" spans="1:12" ht="18" customHeight="1" x14ac:dyDescent="0.15">
      <c r="A1525" s="910"/>
      <c r="B1525" s="913"/>
      <c r="C1525" s="927"/>
      <c r="D1525" s="1153"/>
      <c r="E1525" s="1203"/>
      <c r="F1525" s="916"/>
      <c r="G1525" s="1134"/>
      <c r="H1525" s="113"/>
      <c r="I1525" s="752"/>
      <c r="J1525" s="524"/>
      <c r="K1525" s="931"/>
      <c r="L1525" s="935" t="str">
        <f t="shared" si="66"/>
        <v/>
      </c>
    </row>
    <row r="1526" spans="1:12" ht="18" customHeight="1" x14ac:dyDescent="0.15">
      <c r="A1526" s="910"/>
      <c r="B1526" s="913"/>
      <c r="C1526" s="927"/>
      <c r="D1526" s="1153"/>
      <c r="E1526" s="1203"/>
      <c r="F1526" s="916"/>
      <c r="G1526" s="1134"/>
      <c r="H1526" s="113"/>
      <c r="I1526" s="752"/>
      <c r="J1526" s="524"/>
      <c r="K1526" s="931"/>
      <c r="L1526" s="935" t="str">
        <f t="shared" ref="L1526:L1540" si="67">IF(C1526="","",L1525+K1526-J1526)</f>
        <v/>
      </c>
    </row>
    <row r="1527" spans="1:12" ht="18" customHeight="1" x14ac:dyDescent="0.15">
      <c r="A1527" s="910"/>
      <c r="B1527" s="913"/>
      <c r="C1527" s="927"/>
      <c r="D1527" s="1153"/>
      <c r="E1527" s="1203"/>
      <c r="F1527" s="916"/>
      <c r="G1527" s="1134"/>
      <c r="H1527" s="113"/>
      <c r="I1527" s="752"/>
      <c r="J1527" s="524"/>
      <c r="K1527" s="931"/>
      <c r="L1527" s="935" t="str">
        <f t="shared" si="67"/>
        <v/>
      </c>
    </row>
    <row r="1528" spans="1:12" ht="18" customHeight="1" x14ac:dyDescent="0.15">
      <c r="A1528" s="910"/>
      <c r="B1528" s="913"/>
      <c r="C1528" s="927"/>
      <c r="D1528" s="1153"/>
      <c r="E1528" s="1203"/>
      <c r="F1528" s="916"/>
      <c r="G1528" s="1134"/>
      <c r="H1528" s="113"/>
      <c r="I1528" s="752"/>
      <c r="J1528" s="524"/>
      <c r="K1528" s="931"/>
      <c r="L1528" s="935" t="str">
        <f t="shared" si="67"/>
        <v/>
      </c>
    </row>
    <row r="1529" spans="1:12" ht="18" customHeight="1" x14ac:dyDescent="0.15">
      <c r="A1529" s="910"/>
      <c r="B1529" s="913"/>
      <c r="C1529" s="927"/>
      <c r="D1529" s="1153"/>
      <c r="E1529" s="1203"/>
      <c r="F1529" s="916"/>
      <c r="G1529" s="1134"/>
      <c r="H1529" s="113"/>
      <c r="I1529" s="752"/>
      <c r="J1529" s="524"/>
      <c r="K1529" s="931"/>
      <c r="L1529" s="935" t="str">
        <f t="shared" si="67"/>
        <v/>
      </c>
    </row>
    <row r="1530" spans="1:12" ht="18" customHeight="1" x14ac:dyDescent="0.15">
      <c r="A1530" s="910"/>
      <c r="B1530" s="913"/>
      <c r="C1530" s="927"/>
      <c r="D1530" s="1153"/>
      <c r="E1530" s="1203"/>
      <c r="F1530" s="916"/>
      <c r="G1530" s="1134"/>
      <c r="H1530" s="113"/>
      <c r="I1530" s="752"/>
      <c r="J1530" s="524"/>
      <c r="K1530" s="931"/>
      <c r="L1530" s="935" t="str">
        <f t="shared" si="67"/>
        <v/>
      </c>
    </row>
    <row r="1531" spans="1:12" ht="18" customHeight="1" x14ac:dyDescent="0.15">
      <c r="A1531" s="910"/>
      <c r="B1531" s="913"/>
      <c r="C1531" s="927"/>
      <c r="D1531" s="1153"/>
      <c r="E1531" s="1203"/>
      <c r="F1531" s="916"/>
      <c r="G1531" s="1134"/>
      <c r="H1531" s="113"/>
      <c r="I1531" s="752"/>
      <c r="J1531" s="524"/>
      <c r="K1531" s="931"/>
      <c r="L1531" s="935" t="str">
        <f t="shared" si="67"/>
        <v/>
      </c>
    </row>
    <row r="1532" spans="1:12" ht="18" customHeight="1" x14ac:dyDescent="0.15">
      <c r="A1532" s="910"/>
      <c r="B1532" s="913"/>
      <c r="C1532" s="927"/>
      <c r="D1532" s="1153"/>
      <c r="E1532" s="1203"/>
      <c r="F1532" s="916"/>
      <c r="G1532" s="1134"/>
      <c r="H1532" s="113"/>
      <c r="I1532" s="752"/>
      <c r="J1532" s="524"/>
      <c r="K1532" s="931"/>
      <c r="L1532" s="935" t="str">
        <f t="shared" si="67"/>
        <v/>
      </c>
    </row>
    <row r="1533" spans="1:12" ht="18" customHeight="1" x14ac:dyDescent="0.15">
      <c r="A1533" s="910"/>
      <c r="B1533" s="913"/>
      <c r="C1533" s="927"/>
      <c r="D1533" s="1153"/>
      <c r="E1533" s="1203"/>
      <c r="F1533" s="916"/>
      <c r="G1533" s="1134"/>
      <c r="H1533" s="113"/>
      <c r="I1533" s="752"/>
      <c r="J1533" s="524"/>
      <c r="K1533" s="931"/>
      <c r="L1533" s="935" t="str">
        <f t="shared" si="67"/>
        <v/>
      </c>
    </row>
    <row r="1534" spans="1:12" ht="18" customHeight="1" x14ac:dyDescent="0.15">
      <c r="A1534" s="910"/>
      <c r="B1534" s="913"/>
      <c r="C1534" s="927"/>
      <c r="D1534" s="1153"/>
      <c r="E1534" s="1203"/>
      <c r="F1534" s="916"/>
      <c r="G1534" s="1134"/>
      <c r="H1534" s="113"/>
      <c r="I1534" s="752"/>
      <c r="J1534" s="524"/>
      <c r="K1534" s="931"/>
      <c r="L1534" s="935" t="str">
        <f t="shared" si="67"/>
        <v/>
      </c>
    </row>
    <row r="1535" spans="1:12" ht="18" customHeight="1" x14ac:dyDescent="0.15">
      <c r="A1535" s="910"/>
      <c r="B1535" s="913"/>
      <c r="C1535" s="927"/>
      <c r="D1535" s="1153"/>
      <c r="E1535" s="1203"/>
      <c r="F1535" s="916"/>
      <c r="G1535" s="1134"/>
      <c r="H1535" s="113"/>
      <c r="I1535" s="752"/>
      <c r="J1535" s="524"/>
      <c r="K1535" s="931"/>
      <c r="L1535" s="935" t="str">
        <f t="shared" si="67"/>
        <v/>
      </c>
    </row>
    <row r="1536" spans="1:12" ht="18" customHeight="1" x14ac:dyDescent="0.15">
      <c r="A1536" s="910"/>
      <c r="B1536" s="913"/>
      <c r="C1536" s="927"/>
      <c r="D1536" s="1153"/>
      <c r="E1536" s="1203"/>
      <c r="F1536" s="916"/>
      <c r="G1536" s="1134"/>
      <c r="H1536" s="113"/>
      <c r="I1536" s="752"/>
      <c r="J1536" s="524"/>
      <c r="K1536" s="931"/>
      <c r="L1536" s="935" t="str">
        <f t="shared" si="67"/>
        <v/>
      </c>
    </row>
    <row r="1537" spans="1:12" ht="18" customHeight="1" x14ac:dyDescent="0.15">
      <c r="A1537" s="910"/>
      <c r="B1537" s="913"/>
      <c r="C1537" s="927"/>
      <c r="D1537" s="1153"/>
      <c r="E1537" s="1203"/>
      <c r="F1537" s="916"/>
      <c r="G1537" s="1134"/>
      <c r="H1537" s="113"/>
      <c r="I1537" s="752"/>
      <c r="J1537" s="524"/>
      <c r="K1537" s="931"/>
      <c r="L1537" s="935" t="str">
        <f t="shared" si="67"/>
        <v/>
      </c>
    </row>
    <row r="1538" spans="1:12" ht="18" customHeight="1" x14ac:dyDescent="0.15">
      <c r="A1538" s="910"/>
      <c r="B1538" s="913"/>
      <c r="C1538" s="927"/>
      <c r="D1538" s="1153"/>
      <c r="E1538" s="1203"/>
      <c r="F1538" s="916"/>
      <c r="G1538" s="1134"/>
      <c r="H1538" s="113"/>
      <c r="I1538" s="752"/>
      <c r="J1538" s="524"/>
      <c r="K1538" s="931"/>
      <c r="L1538" s="935" t="str">
        <f t="shared" si="67"/>
        <v/>
      </c>
    </row>
    <row r="1539" spans="1:12" ht="18" customHeight="1" x14ac:dyDescent="0.15">
      <c r="A1539" s="910"/>
      <c r="B1539" s="913"/>
      <c r="C1539" s="927"/>
      <c r="D1539" s="1153"/>
      <c r="E1539" s="1203"/>
      <c r="F1539" s="916"/>
      <c r="G1539" s="1134"/>
      <c r="H1539" s="113"/>
      <c r="I1539" s="752"/>
      <c r="J1539" s="524"/>
      <c r="K1539" s="931"/>
      <c r="L1539" s="935" t="str">
        <f t="shared" si="67"/>
        <v/>
      </c>
    </row>
    <row r="1540" spans="1:12" ht="18" customHeight="1" x14ac:dyDescent="0.15">
      <c r="A1540" s="910"/>
      <c r="B1540" s="913"/>
      <c r="C1540" s="927"/>
      <c r="D1540" s="1153"/>
      <c r="E1540" s="1203"/>
      <c r="F1540" s="916"/>
      <c r="G1540" s="1134"/>
      <c r="H1540" s="113"/>
      <c r="I1540" s="752"/>
      <c r="J1540" s="524"/>
      <c r="K1540" s="931"/>
      <c r="L1540" s="935" t="str">
        <f t="shared" si="67"/>
        <v/>
      </c>
    </row>
    <row r="1541" spans="1:12" ht="18" customHeight="1" x14ac:dyDescent="0.15">
      <c r="D1541" s="1160"/>
    </row>
    <row r="1542" spans="1:12" ht="18" customHeight="1" x14ac:dyDescent="0.15">
      <c r="D1542" s="1160"/>
    </row>
    <row r="1543" spans="1:12" ht="18" customHeight="1" x14ac:dyDescent="0.15">
      <c r="D1543" s="1160"/>
    </row>
    <row r="1544" spans="1:12" ht="18" customHeight="1" x14ac:dyDescent="0.15">
      <c r="D1544" s="1160"/>
    </row>
    <row r="1545" spans="1:12" ht="18" customHeight="1" x14ac:dyDescent="0.15">
      <c r="D1545" s="1160"/>
    </row>
    <row r="1546" spans="1:12" ht="18" customHeight="1" x14ac:dyDescent="0.15">
      <c r="D1546" s="1160"/>
    </row>
    <row r="1547" spans="1:12" ht="18" customHeight="1" x14ac:dyDescent="0.15">
      <c r="D1547" s="1160"/>
    </row>
    <row r="1548" spans="1:12" ht="18" customHeight="1"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8" t="s">
        <v>378</v>
      </c>
      <c r="E2" s="1368"/>
      <c r="F2" s="1369"/>
      <c r="G2" s="1370" t="s">
        <v>379</v>
      </c>
      <c r="H2" s="1371"/>
      <c r="I2" s="1372"/>
      <c r="J2" s="1373" t="s">
        <v>3202</v>
      </c>
      <c r="L2" s="1375" t="s">
        <v>2579</v>
      </c>
      <c r="M2" s="1378" t="s">
        <v>382</v>
      </c>
      <c r="N2" s="1378" t="s">
        <v>383</v>
      </c>
      <c r="O2" s="1380"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4"/>
      <c r="L3" s="1376"/>
      <c r="M3" s="1379"/>
      <c r="N3" s="1379"/>
      <c r="O3" s="1381"/>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5" t="s">
        <v>2580</v>
      </c>
      <c r="M15" s="1382" t="s">
        <v>2530</v>
      </c>
      <c r="N15" s="1378"/>
      <c r="O15" s="1380" t="s">
        <v>384</v>
      </c>
    </row>
    <row r="16" spans="1:17" ht="24" customHeight="1" x14ac:dyDescent="0.15">
      <c r="A16" s="75"/>
      <c r="B16" s="76"/>
      <c r="C16" s="77"/>
      <c r="D16" s="75"/>
      <c r="E16" s="76"/>
      <c r="F16" s="78"/>
      <c r="G16" s="79">
        <v>1366</v>
      </c>
      <c r="H16" s="80">
        <v>44876</v>
      </c>
      <c r="I16" s="81">
        <v>190000</v>
      </c>
      <c r="J16" s="82">
        <f t="shared" si="1"/>
        <v>0</v>
      </c>
      <c r="L16" s="1376"/>
      <c r="M16" s="1383"/>
      <c r="N16" s="1379"/>
      <c r="O16" s="1381"/>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7"/>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7"/>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4" t="s">
        <v>427</v>
      </c>
      <c r="B5" s="1385"/>
      <c r="C5" s="1385"/>
      <c r="D5" s="1385"/>
      <c r="E5" s="1386"/>
      <c r="G5" s="1387" t="s">
        <v>897</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3491</v>
      </c>
      <c r="D252" s="92">
        <v>4400</v>
      </c>
      <c r="E252" s="92">
        <f>IF(D252="","",D252)</f>
        <v>4400</v>
      </c>
      <c r="G252" s="103">
        <v>44936</v>
      </c>
      <c r="H252" t="s">
        <v>1510</v>
      </c>
      <c r="I252" t="s">
        <v>3507</v>
      </c>
      <c r="J252" s="92">
        <v>36000</v>
      </c>
      <c r="K252" s="92">
        <f>IF(J252="","",J252)</f>
        <v>36000</v>
      </c>
    </row>
    <row r="253" spans="1:11" x14ac:dyDescent="0.15">
      <c r="A253" s="103">
        <v>44746</v>
      </c>
      <c r="B253" s="2" t="s">
        <v>2615</v>
      </c>
      <c r="C253" s="2" t="s">
        <v>3492</v>
      </c>
      <c r="D253" s="92">
        <v>6400</v>
      </c>
      <c r="E253" s="92">
        <f t="shared" si="11"/>
        <v>10800</v>
      </c>
      <c r="K253" s="92" t="str">
        <f t="shared" si="12"/>
        <v/>
      </c>
    </row>
    <row r="254" spans="1:11" x14ac:dyDescent="0.15">
      <c r="A254" s="103">
        <v>44747</v>
      </c>
      <c r="B254" s="2" t="s">
        <v>2822</v>
      </c>
      <c r="C254" s="2" t="s">
        <v>3493</v>
      </c>
      <c r="D254" s="92">
        <v>64000</v>
      </c>
      <c r="E254" s="92">
        <f t="shared" si="11"/>
        <v>74800</v>
      </c>
      <c r="K254" s="92" t="str">
        <f t="shared" si="12"/>
        <v/>
      </c>
    </row>
    <row r="255" spans="1:11" x14ac:dyDescent="0.15">
      <c r="A255" s="103">
        <v>44758</v>
      </c>
      <c r="B255" s="2" t="s">
        <v>3196</v>
      </c>
      <c r="C255" s="2" t="s">
        <v>3494</v>
      </c>
      <c r="D255" s="92">
        <v>2000</v>
      </c>
      <c r="E255" s="92">
        <f t="shared" si="11"/>
        <v>76800</v>
      </c>
      <c r="K255" s="92" t="str">
        <f t="shared" si="12"/>
        <v/>
      </c>
    </row>
    <row r="256" spans="1:11" x14ac:dyDescent="0.15">
      <c r="A256" s="103">
        <v>44806</v>
      </c>
      <c r="B256" s="2" t="s">
        <v>1521</v>
      </c>
      <c r="C256" s="2" t="s">
        <v>3495</v>
      </c>
      <c r="D256" s="92">
        <v>2800</v>
      </c>
      <c r="E256" s="92">
        <f t="shared" si="11"/>
        <v>79600</v>
      </c>
      <c r="K256" s="92" t="str">
        <f t="shared" si="12"/>
        <v/>
      </c>
    </row>
    <row r="257" spans="1:11" x14ac:dyDescent="0.15">
      <c r="A257" s="103">
        <v>44824</v>
      </c>
      <c r="B257" s="2" t="s">
        <v>1521</v>
      </c>
      <c r="C257" s="2" t="s">
        <v>3496</v>
      </c>
      <c r="D257" s="92">
        <v>2800</v>
      </c>
      <c r="E257" s="92">
        <f t="shared" si="11"/>
        <v>82400</v>
      </c>
      <c r="K257" s="92" t="str">
        <f t="shared" si="12"/>
        <v/>
      </c>
    </row>
    <row r="258" spans="1:11" x14ac:dyDescent="0.15">
      <c r="A258" s="103">
        <v>44851</v>
      </c>
      <c r="B258" s="2" t="s">
        <v>1521</v>
      </c>
      <c r="C258" s="2" t="s">
        <v>3497</v>
      </c>
      <c r="D258" s="92">
        <v>9600</v>
      </c>
      <c r="E258" s="92">
        <f t="shared" si="11"/>
        <v>92000</v>
      </c>
      <c r="K258" s="92" t="str">
        <f t="shared" si="12"/>
        <v/>
      </c>
    </row>
    <row r="259" spans="1:11" x14ac:dyDescent="0.15">
      <c r="A259" s="103">
        <v>44861</v>
      </c>
      <c r="B259" s="2" t="s">
        <v>1521</v>
      </c>
      <c r="C259" s="2" t="s">
        <v>3498</v>
      </c>
      <c r="D259" s="92">
        <v>8000</v>
      </c>
      <c r="E259" s="92">
        <f t="shared" si="11"/>
        <v>100000</v>
      </c>
      <c r="K259" s="92" t="str">
        <f t="shared" si="12"/>
        <v/>
      </c>
    </row>
    <row r="260" spans="1:11" x14ac:dyDescent="0.15">
      <c r="A260" s="103">
        <v>44866</v>
      </c>
      <c r="B260" s="2" t="s">
        <v>2987</v>
      </c>
      <c r="C260" s="2" t="s">
        <v>3499</v>
      </c>
      <c r="D260" s="92">
        <v>4000</v>
      </c>
      <c r="E260" s="92">
        <f t="shared" si="11"/>
        <v>104000</v>
      </c>
      <c r="K260" s="92" t="str">
        <f t="shared" si="12"/>
        <v/>
      </c>
    </row>
    <row r="261" spans="1:11" x14ac:dyDescent="0.15">
      <c r="A261" s="103">
        <v>44893</v>
      </c>
      <c r="B261" s="2" t="s">
        <v>1563</v>
      </c>
      <c r="C261" s="2" t="s">
        <v>3500</v>
      </c>
      <c r="D261" s="92">
        <v>5600</v>
      </c>
      <c r="E261" s="92">
        <f t="shared" si="11"/>
        <v>109600</v>
      </c>
      <c r="K261" s="92" t="str">
        <f t="shared" si="12"/>
        <v/>
      </c>
    </row>
    <row r="262" spans="1:11" x14ac:dyDescent="0.15">
      <c r="A262" s="103">
        <v>44907</v>
      </c>
      <c r="B262" s="2" t="s">
        <v>1521</v>
      </c>
      <c r="C262" s="2" t="s">
        <v>3501</v>
      </c>
      <c r="D262" s="92">
        <v>2400</v>
      </c>
      <c r="E262" s="92">
        <f t="shared" si="11"/>
        <v>112000</v>
      </c>
      <c r="K262" s="92" t="str">
        <f t="shared" si="12"/>
        <v/>
      </c>
    </row>
    <row r="263" spans="1:11" x14ac:dyDescent="0.15">
      <c r="A263" s="103">
        <v>44923</v>
      </c>
      <c r="B263" s="2" t="s">
        <v>1510</v>
      </c>
      <c r="C263" s="2" t="s">
        <v>3502</v>
      </c>
      <c r="D263" s="92">
        <v>52800</v>
      </c>
      <c r="E263" s="92">
        <f t="shared" si="11"/>
        <v>164800</v>
      </c>
      <c r="K263" s="92" t="str">
        <f t="shared" si="12"/>
        <v/>
      </c>
    </row>
    <row r="264" spans="1:11" x14ac:dyDescent="0.15">
      <c r="A264" s="103">
        <v>44923</v>
      </c>
      <c r="B264" s="2" t="s">
        <v>1510</v>
      </c>
      <c r="C264" s="2" t="s">
        <v>3503</v>
      </c>
      <c r="D264" s="92">
        <v>22400</v>
      </c>
      <c r="E264" s="92">
        <f t="shared" si="11"/>
        <v>187200</v>
      </c>
      <c r="K264" s="92" t="str">
        <f t="shared" si="12"/>
        <v/>
      </c>
    </row>
    <row r="265" spans="1:11" x14ac:dyDescent="0.15">
      <c r="A265" s="103">
        <v>44923</v>
      </c>
      <c r="B265" s="2" t="s">
        <v>1510</v>
      </c>
      <c r="C265" s="2" t="s">
        <v>3504</v>
      </c>
      <c r="D265" s="92">
        <v>10400</v>
      </c>
      <c r="E265" s="92">
        <f t="shared" si="11"/>
        <v>197600</v>
      </c>
      <c r="K265" s="92" t="str">
        <f t="shared" ref="K265:K328" si="13">IF(J265="","",J265+K264)</f>
        <v/>
      </c>
    </row>
    <row r="266" spans="1:11" x14ac:dyDescent="0.15">
      <c r="A266" s="103">
        <v>44924</v>
      </c>
      <c r="B266" s="2" t="s">
        <v>1510</v>
      </c>
      <c r="C266" s="2" t="s">
        <v>3505</v>
      </c>
      <c r="D266" s="92">
        <v>69800</v>
      </c>
      <c r="E266" s="92">
        <f t="shared" si="11"/>
        <v>267400</v>
      </c>
      <c r="K266" s="92" t="str">
        <f t="shared" si="13"/>
        <v/>
      </c>
    </row>
    <row r="267" spans="1:11" x14ac:dyDescent="0.15">
      <c r="A267" s="103">
        <v>44924</v>
      </c>
      <c r="B267" s="2" t="s">
        <v>1510</v>
      </c>
      <c r="C267" s="2" t="s">
        <v>3506</v>
      </c>
      <c r="D267" s="92">
        <v>45200</v>
      </c>
      <c r="E267" s="92">
        <f t="shared" si="11"/>
        <v>312600</v>
      </c>
      <c r="K267" s="92" t="str">
        <f t="shared" si="13"/>
        <v/>
      </c>
    </row>
    <row r="268" spans="1:11" x14ac:dyDescent="0.15">
      <c r="A268" s="103">
        <v>44958</v>
      </c>
      <c r="B268" s="2" t="s">
        <v>1537</v>
      </c>
      <c r="C268" s="2" t="s">
        <v>3508</v>
      </c>
      <c r="D268" s="92">
        <v>76800</v>
      </c>
      <c r="E268" s="92">
        <f t="shared" si="11"/>
        <v>389400</v>
      </c>
      <c r="K268" s="92" t="str">
        <f t="shared" si="13"/>
        <v/>
      </c>
    </row>
    <row r="269" spans="1:11" x14ac:dyDescent="0.15">
      <c r="A269" s="103">
        <v>44963</v>
      </c>
      <c r="B269" s="2" t="s">
        <v>1521</v>
      </c>
      <c r="C269" s="2" t="s">
        <v>3509</v>
      </c>
      <c r="D269" s="92">
        <v>11200</v>
      </c>
      <c r="E269" s="92">
        <f t="shared" si="11"/>
        <v>400600</v>
      </c>
      <c r="K269" s="92" t="str">
        <f t="shared" si="13"/>
        <v/>
      </c>
    </row>
    <row r="270" spans="1:11" x14ac:dyDescent="0.15">
      <c r="A270" s="103">
        <v>44970</v>
      </c>
      <c r="B270" s="2" t="s">
        <v>3510</v>
      </c>
      <c r="C270" s="2" t="s">
        <v>3511</v>
      </c>
      <c r="D270" s="92">
        <v>61800</v>
      </c>
      <c r="E270" s="92">
        <f t="shared" si="11"/>
        <v>462400</v>
      </c>
      <c r="K270" s="92" t="str">
        <f t="shared" si="13"/>
        <v/>
      </c>
    </row>
    <row r="271" spans="1:11" x14ac:dyDescent="0.15">
      <c r="A271" s="103">
        <v>44986</v>
      </c>
      <c r="B271" s="2" t="s">
        <v>1521</v>
      </c>
      <c r="C271" s="2" t="s">
        <v>3512</v>
      </c>
      <c r="D271" s="92">
        <v>4600</v>
      </c>
      <c r="E271" s="92">
        <f t="shared" si="11"/>
        <v>467000</v>
      </c>
      <c r="K271" s="92" t="str">
        <f t="shared" si="13"/>
        <v/>
      </c>
    </row>
    <row r="272" spans="1:11" x14ac:dyDescent="0.15">
      <c r="A272" s="103">
        <v>44986</v>
      </c>
      <c r="B272" s="2" t="s">
        <v>1510</v>
      </c>
      <c r="C272" s="2" t="s">
        <v>3513</v>
      </c>
      <c r="D272" s="92">
        <v>29600</v>
      </c>
      <c r="E272" s="92">
        <f t="shared" si="11"/>
        <v>496600</v>
      </c>
      <c r="K272" s="92" t="str">
        <f t="shared" si="13"/>
        <v/>
      </c>
    </row>
    <row r="273" spans="1:11" x14ac:dyDescent="0.15">
      <c r="A273" s="103">
        <v>44993</v>
      </c>
      <c r="B273" s="2" t="s">
        <v>3196</v>
      </c>
      <c r="C273" s="2" t="s">
        <v>3514</v>
      </c>
      <c r="D273" s="92">
        <v>2200</v>
      </c>
      <c r="E273" s="92">
        <f t="shared" si="11"/>
        <v>498800</v>
      </c>
      <c r="K273" s="92" t="str">
        <f t="shared" si="13"/>
        <v/>
      </c>
    </row>
    <row r="274" spans="1:11" x14ac:dyDescent="0.15">
      <c r="A274" s="103" t="s">
        <v>3586</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4" t="s">
        <v>388</v>
      </c>
      <c r="B5" s="1385"/>
      <c r="C5" s="1385"/>
      <c r="D5" s="1385"/>
      <c r="E5" s="1386"/>
      <c r="G5" s="1387" t="s">
        <v>767</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4" t="s">
        <v>389</v>
      </c>
      <c r="B5" s="1385"/>
      <c r="C5" s="1385"/>
      <c r="D5" s="1385"/>
      <c r="E5" s="1386"/>
      <c r="G5" s="1387" t="s">
        <v>768</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3516</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3515</v>
      </c>
      <c r="D220" s="92">
        <v>10000</v>
      </c>
      <c r="E220" s="92">
        <f t="shared" si="12"/>
        <v>190000</v>
      </c>
      <c r="K220" s="92" t="str">
        <f t="shared" si="13"/>
        <v/>
      </c>
    </row>
    <row r="221" spans="1:11" x14ac:dyDescent="0.15">
      <c r="A221" s="103">
        <v>44693</v>
      </c>
      <c r="B221" t="s">
        <v>3516</v>
      </c>
      <c r="D221" s="92">
        <v>35000</v>
      </c>
      <c r="E221" s="92">
        <f t="shared" si="12"/>
        <v>225000</v>
      </c>
      <c r="K221" s="92" t="str">
        <f t="shared" si="13"/>
        <v/>
      </c>
    </row>
    <row r="222" spans="1:11" x14ac:dyDescent="0.15">
      <c r="A222" s="103">
        <v>44697</v>
      </c>
      <c r="B222" t="s">
        <v>3517</v>
      </c>
      <c r="D222" s="92">
        <v>40000</v>
      </c>
      <c r="E222" s="92">
        <f t="shared" si="12"/>
        <v>265000</v>
      </c>
      <c r="K222" s="92" t="str">
        <f t="shared" si="13"/>
        <v/>
      </c>
    </row>
    <row r="223" spans="1:11" x14ac:dyDescent="0.15">
      <c r="A223" s="103">
        <v>44699</v>
      </c>
      <c r="B223" t="s">
        <v>3518</v>
      </c>
      <c r="D223" s="92">
        <v>20000</v>
      </c>
      <c r="E223" s="92">
        <f t="shared" si="12"/>
        <v>285000</v>
      </c>
      <c r="K223" s="92" t="str">
        <f t="shared" si="13"/>
        <v/>
      </c>
    </row>
    <row r="224" spans="1:11" x14ac:dyDescent="0.15">
      <c r="A224" s="103">
        <v>44700</v>
      </c>
      <c r="B224" t="s">
        <v>3519</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3520</v>
      </c>
      <c r="D226" s="92">
        <v>20000</v>
      </c>
      <c r="E226" s="92">
        <f t="shared" si="12"/>
        <v>365000</v>
      </c>
      <c r="K226" s="92" t="str">
        <f t="shared" si="13"/>
        <v/>
      </c>
    </row>
    <row r="227" spans="1:11" x14ac:dyDescent="0.15">
      <c r="A227" s="103">
        <v>44860</v>
      </c>
      <c r="B227" t="s">
        <v>3521</v>
      </c>
      <c r="D227" s="92">
        <v>35000</v>
      </c>
      <c r="E227" s="92">
        <f t="shared" si="12"/>
        <v>400000</v>
      </c>
      <c r="K227" s="92" t="str">
        <f t="shared" si="13"/>
        <v/>
      </c>
    </row>
    <row r="228" spans="1:11" x14ac:dyDescent="0.15">
      <c r="A228" s="103">
        <v>44867</v>
      </c>
      <c r="B228" t="s">
        <v>3522</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3523</v>
      </c>
      <c r="D230" s="92">
        <v>30000</v>
      </c>
      <c r="E230" s="92">
        <f t="shared" si="12"/>
        <v>455000</v>
      </c>
      <c r="K230" s="92" t="str">
        <f t="shared" si="13"/>
        <v/>
      </c>
    </row>
    <row r="231" spans="1:11" x14ac:dyDescent="0.15">
      <c r="A231" s="103">
        <v>44886</v>
      </c>
      <c r="B231" t="s">
        <v>3524</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3586</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4" t="s">
        <v>760</v>
      </c>
      <c r="B5" s="1385"/>
      <c r="C5" s="1385"/>
      <c r="D5" s="1385"/>
      <c r="E5" s="1386"/>
      <c r="G5" s="1387" t="s">
        <v>761</v>
      </c>
      <c r="H5" s="1388"/>
      <c r="I5" s="1388"/>
      <c r="J5" s="1388"/>
      <c r="K5" s="1389"/>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3491</v>
      </c>
      <c r="D345" s="92">
        <v>50000</v>
      </c>
      <c r="E345" s="92">
        <f>IF(D345="","",D345)</f>
        <v>50000</v>
      </c>
      <c r="G345" s="103">
        <v>44925</v>
      </c>
      <c r="H345" t="s">
        <v>1510</v>
      </c>
      <c r="I345" t="s">
        <v>3507</v>
      </c>
      <c r="J345" s="92">
        <v>10000</v>
      </c>
      <c r="K345" s="92">
        <f>IF(J345="","",J345)</f>
        <v>10000</v>
      </c>
    </row>
    <row r="346" spans="1:11" ht="13.5" x14ac:dyDescent="0.15">
      <c r="A346" s="103">
        <v>44732</v>
      </c>
      <c r="B346" t="s">
        <v>2822</v>
      </c>
      <c r="C346" t="s">
        <v>3525</v>
      </c>
      <c r="D346" s="92">
        <v>30000</v>
      </c>
      <c r="E346" s="92">
        <f t="shared" si="13"/>
        <v>80000</v>
      </c>
      <c r="K346" s="92" t="str">
        <f t="shared" si="14"/>
        <v/>
      </c>
    </row>
    <row r="347" spans="1:11" ht="13.5" x14ac:dyDescent="0.15">
      <c r="A347" s="103">
        <v>44746</v>
      </c>
      <c r="B347" t="s">
        <v>2615</v>
      </c>
      <c r="C347" t="s">
        <v>3492</v>
      </c>
      <c r="D347" s="92">
        <v>50000</v>
      </c>
      <c r="E347" s="92">
        <f t="shared" si="13"/>
        <v>130000</v>
      </c>
      <c r="K347" s="92" t="str">
        <f t="shared" si="14"/>
        <v/>
      </c>
    </row>
    <row r="348" spans="1:11" ht="13.5" x14ac:dyDescent="0.15">
      <c r="A348" s="103">
        <v>44746</v>
      </c>
      <c r="B348" t="s">
        <v>2615</v>
      </c>
      <c r="C348" t="s">
        <v>3526</v>
      </c>
      <c r="D348" s="92">
        <v>50000</v>
      </c>
      <c r="E348" s="92">
        <f t="shared" si="13"/>
        <v>180000</v>
      </c>
      <c r="K348" s="92" t="str">
        <f t="shared" si="14"/>
        <v/>
      </c>
    </row>
    <row r="349" spans="1:11" ht="13.5" x14ac:dyDescent="0.15">
      <c r="A349" s="103">
        <v>44758</v>
      </c>
      <c r="B349" t="s">
        <v>2615</v>
      </c>
      <c r="C349" t="s">
        <v>3527</v>
      </c>
      <c r="D349" s="92">
        <v>10000</v>
      </c>
      <c r="E349" s="92">
        <f t="shared" si="13"/>
        <v>190000</v>
      </c>
      <c r="K349" s="92" t="str">
        <f t="shared" si="14"/>
        <v/>
      </c>
    </row>
    <row r="350" spans="1:11" ht="13.5" x14ac:dyDescent="0.15">
      <c r="A350" s="103">
        <v>44806</v>
      </c>
      <c r="B350" t="s">
        <v>1521</v>
      </c>
      <c r="C350" t="s">
        <v>3495</v>
      </c>
      <c r="D350" s="92">
        <v>50000</v>
      </c>
      <c r="E350" s="92">
        <f t="shared" si="13"/>
        <v>240000</v>
      </c>
    </row>
    <row r="351" spans="1:11" ht="13.5" x14ac:dyDescent="0.15">
      <c r="A351" s="103">
        <v>44824</v>
      </c>
      <c r="B351" t="s">
        <v>1521</v>
      </c>
      <c r="C351" t="s">
        <v>3528</v>
      </c>
      <c r="D351" s="92">
        <v>50000</v>
      </c>
      <c r="E351" s="92">
        <f t="shared" si="13"/>
        <v>290000</v>
      </c>
    </row>
    <row r="352" spans="1:11" ht="13.5" x14ac:dyDescent="0.15">
      <c r="A352" s="103">
        <v>44851</v>
      </c>
      <c r="B352" t="s">
        <v>1521</v>
      </c>
      <c r="C352" t="s">
        <v>3497</v>
      </c>
      <c r="D352" s="92">
        <v>30000</v>
      </c>
      <c r="E352" s="92">
        <f t="shared" si="13"/>
        <v>320000</v>
      </c>
    </row>
    <row r="353" spans="1:11" ht="13.5" x14ac:dyDescent="0.15">
      <c r="A353" s="103">
        <v>44861</v>
      </c>
      <c r="B353" t="s">
        <v>1521</v>
      </c>
      <c r="C353" t="s">
        <v>3529</v>
      </c>
      <c r="D353" s="92">
        <v>10000</v>
      </c>
      <c r="E353" s="92">
        <f t="shared" si="13"/>
        <v>330000</v>
      </c>
      <c r="K353" s="92" t="str">
        <f>IF(J353="","",J353+K342)</f>
        <v/>
      </c>
    </row>
    <row r="354" spans="1:11" ht="13.5" x14ac:dyDescent="0.15">
      <c r="A354" s="103">
        <v>44866</v>
      </c>
      <c r="B354" t="s">
        <v>2987</v>
      </c>
      <c r="C354" t="s">
        <v>3530</v>
      </c>
      <c r="D354" s="92">
        <v>50000</v>
      </c>
      <c r="E354" s="92">
        <f t="shared" si="13"/>
        <v>380000</v>
      </c>
      <c r="K354" s="92" t="str">
        <f t="shared" ref="K354:K373" si="15">IF(J354="","",J354+K353)</f>
        <v/>
      </c>
    </row>
    <row r="355" spans="1:11" ht="13.5" x14ac:dyDescent="0.15">
      <c r="A355" s="103">
        <v>44893</v>
      </c>
      <c r="B355" t="s">
        <v>1563</v>
      </c>
      <c r="C355" t="s">
        <v>3500</v>
      </c>
      <c r="D355" s="92">
        <v>10000</v>
      </c>
      <c r="E355" s="92">
        <f t="shared" si="13"/>
        <v>390000</v>
      </c>
      <c r="K355" s="92" t="str">
        <f t="shared" si="15"/>
        <v/>
      </c>
    </row>
    <row r="356" spans="1:11" ht="13.5" x14ac:dyDescent="0.15">
      <c r="A356" s="103">
        <v>44899</v>
      </c>
      <c r="B356" t="s">
        <v>1521</v>
      </c>
      <c r="C356" t="s">
        <v>3531</v>
      </c>
      <c r="D356" s="92">
        <v>10000</v>
      </c>
      <c r="E356" s="92">
        <f t="shared" si="13"/>
        <v>400000</v>
      </c>
      <c r="K356" s="92" t="str">
        <f t="shared" si="15"/>
        <v/>
      </c>
    </row>
    <row r="357" spans="1:11" ht="13.5" x14ac:dyDescent="0.15">
      <c r="A357" s="103">
        <v>44907</v>
      </c>
      <c r="B357" t="s">
        <v>1521</v>
      </c>
      <c r="C357" t="s">
        <v>3532</v>
      </c>
      <c r="D357" s="92">
        <v>10000</v>
      </c>
      <c r="E357" s="92">
        <f t="shared" si="13"/>
        <v>410000</v>
      </c>
      <c r="K357" s="92" t="str">
        <f t="shared" si="15"/>
        <v/>
      </c>
    </row>
    <row r="358" spans="1:11" ht="13.5" x14ac:dyDescent="0.15">
      <c r="A358" s="103">
        <v>44925</v>
      </c>
      <c r="B358" t="s">
        <v>1510</v>
      </c>
      <c r="C358" t="s">
        <v>3533</v>
      </c>
      <c r="D358" s="92">
        <v>20000</v>
      </c>
      <c r="E358" s="92">
        <f t="shared" si="13"/>
        <v>430000</v>
      </c>
      <c r="K358" s="92" t="str">
        <f t="shared" si="15"/>
        <v/>
      </c>
    </row>
    <row r="359" spans="1:11" ht="13.5" x14ac:dyDescent="0.15">
      <c r="A359" s="103">
        <v>44925</v>
      </c>
      <c r="B359" t="s">
        <v>1510</v>
      </c>
      <c r="C359" t="s">
        <v>3503</v>
      </c>
      <c r="D359" s="92">
        <v>10000</v>
      </c>
      <c r="E359" s="92">
        <f t="shared" si="13"/>
        <v>440000</v>
      </c>
      <c r="K359" s="92" t="str">
        <f t="shared" si="15"/>
        <v/>
      </c>
    </row>
    <row r="360" spans="1:11" ht="13.5" x14ac:dyDescent="0.15">
      <c r="A360" s="103">
        <v>44925</v>
      </c>
      <c r="B360" t="s">
        <v>1510</v>
      </c>
      <c r="C360" t="s">
        <v>3504</v>
      </c>
      <c r="D360" s="92">
        <v>10000</v>
      </c>
      <c r="E360" s="92">
        <f t="shared" si="13"/>
        <v>450000</v>
      </c>
      <c r="K360" s="92" t="str">
        <f t="shared" si="15"/>
        <v/>
      </c>
    </row>
    <row r="361" spans="1:11" ht="13.5" x14ac:dyDescent="0.15">
      <c r="A361" s="103">
        <v>44925</v>
      </c>
      <c r="B361" t="s">
        <v>1510</v>
      </c>
      <c r="C361" t="s">
        <v>3534</v>
      </c>
      <c r="D361" s="92">
        <v>30000</v>
      </c>
      <c r="E361" s="92">
        <f t="shared" si="13"/>
        <v>480000</v>
      </c>
      <c r="K361" s="92" t="str">
        <f t="shared" si="15"/>
        <v/>
      </c>
    </row>
    <row r="362" spans="1:11" ht="13.5" x14ac:dyDescent="0.15">
      <c r="A362" s="103">
        <v>44925</v>
      </c>
      <c r="B362" t="s">
        <v>1510</v>
      </c>
      <c r="C362" t="s">
        <v>3506</v>
      </c>
      <c r="D362" s="92">
        <v>30000</v>
      </c>
      <c r="E362" s="92">
        <f t="shared" ref="E362:E363" si="16">IF(D362="","",D362+361:361)</f>
        <v>510000</v>
      </c>
      <c r="K362" s="92" t="str">
        <f t="shared" si="15"/>
        <v/>
      </c>
    </row>
    <row r="363" spans="1:11" ht="13.5" x14ac:dyDescent="0.15">
      <c r="A363" s="103">
        <v>44925</v>
      </c>
      <c r="B363" t="s">
        <v>1510</v>
      </c>
      <c r="C363" t="s">
        <v>3513</v>
      </c>
      <c r="D363" s="92">
        <v>10000</v>
      </c>
      <c r="E363" s="92">
        <f t="shared" si="16"/>
        <v>520000</v>
      </c>
      <c r="K363" s="92" t="str">
        <f t="shared" si="15"/>
        <v/>
      </c>
    </row>
    <row r="364" spans="1:11" ht="13.5" x14ac:dyDescent="0.15">
      <c r="A364" s="103">
        <v>44958</v>
      </c>
      <c r="B364" t="s">
        <v>1537</v>
      </c>
      <c r="C364" t="s">
        <v>3535</v>
      </c>
      <c r="D364" s="92">
        <v>30000</v>
      </c>
      <c r="E364" s="92">
        <f t="shared" ref="E364:E389" si="17">IF(D364="","",D364+E363)</f>
        <v>550000</v>
      </c>
      <c r="K364" s="92" t="str">
        <f t="shared" si="15"/>
        <v/>
      </c>
    </row>
    <row r="365" spans="1:11" ht="13.5" x14ac:dyDescent="0.15">
      <c r="A365" s="103">
        <v>44963</v>
      </c>
      <c r="B365" t="s">
        <v>1521</v>
      </c>
      <c r="C365" t="s">
        <v>3509</v>
      </c>
      <c r="D365" s="92">
        <v>30000</v>
      </c>
      <c r="E365" s="92">
        <f t="shared" si="17"/>
        <v>580000</v>
      </c>
      <c r="K365" s="92" t="str">
        <f t="shared" si="15"/>
        <v/>
      </c>
    </row>
    <row r="366" spans="1:11" ht="13.5" x14ac:dyDescent="0.15">
      <c r="A366" s="103">
        <v>44970</v>
      </c>
      <c r="B366" t="s">
        <v>3510</v>
      </c>
      <c r="C366" t="s">
        <v>3511</v>
      </c>
      <c r="D366" s="92">
        <v>10000</v>
      </c>
      <c r="E366" s="92">
        <f t="shared" si="17"/>
        <v>590000</v>
      </c>
      <c r="K366" s="92" t="str">
        <f t="shared" si="15"/>
        <v/>
      </c>
    </row>
    <row r="367" spans="1:11" ht="13.5" x14ac:dyDescent="0.15">
      <c r="A367" s="103">
        <v>44986</v>
      </c>
      <c r="B367" t="s">
        <v>1521</v>
      </c>
      <c r="C367" t="s">
        <v>3512</v>
      </c>
      <c r="D367" s="92">
        <v>50000</v>
      </c>
      <c r="E367" s="92">
        <f t="shared" si="17"/>
        <v>640000</v>
      </c>
      <c r="K367" s="92" t="str">
        <f t="shared" si="15"/>
        <v/>
      </c>
    </row>
    <row r="368" spans="1:11" ht="13.5" x14ac:dyDescent="0.15">
      <c r="A368" s="103">
        <v>44993</v>
      </c>
      <c r="B368" t="s">
        <v>2615</v>
      </c>
      <c r="C368" t="s">
        <v>3536</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3586</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4" t="s">
        <v>3353</v>
      </c>
      <c r="B7" s="1385"/>
      <c r="C7" s="1385"/>
      <c r="D7" s="1385"/>
      <c r="E7" s="1386"/>
      <c r="G7" s="1387" t="s">
        <v>3354</v>
      </c>
      <c r="H7" s="1388"/>
      <c r="I7" s="1388"/>
      <c r="J7" s="1388"/>
      <c r="K7" s="1389"/>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3537</v>
      </c>
      <c r="D102" s="92">
        <v>10000</v>
      </c>
      <c r="E102" s="92">
        <f t="shared" si="3"/>
        <v>110000</v>
      </c>
      <c r="G102" s="103">
        <v>44748</v>
      </c>
      <c r="H102" t="s">
        <v>3220</v>
      </c>
      <c r="I102" t="s">
        <v>3538</v>
      </c>
      <c r="J102" s="92">
        <v>10000</v>
      </c>
      <c r="K102" s="92">
        <f t="shared" si="2"/>
        <v>110000</v>
      </c>
    </row>
    <row r="103" spans="1:11" x14ac:dyDescent="0.15">
      <c r="A103" s="103">
        <v>44924</v>
      </c>
      <c r="B103" t="s">
        <v>1510</v>
      </c>
      <c r="C103" t="s">
        <v>3539</v>
      </c>
      <c r="D103" s="92">
        <v>30000</v>
      </c>
      <c r="E103" s="92">
        <f t="shared" si="3"/>
        <v>140000</v>
      </c>
      <c r="G103" s="103">
        <v>44936</v>
      </c>
      <c r="H103" t="s">
        <v>1510</v>
      </c>
      <c r="I103" t="s">
        <v>3540</v>
      </c>
      <c r="J103" s="92">
        <v>30000</v>
      </c>
      <c r="K103" s="92">
        <f t="shared" si="2"/>
        <v>140000</v>
      </c>
    </row>
    <row r="104" spans="1:11" x14ac:dyDescent="0.15">
      <c r="A104" s="103">
        <v>44970</v>
      </c>
      <c r="B104" t="s">
        <v>3510</v>
      </c>
      <c r="C104" t="s">
        <v>3541</v>
      </c>
      <c r="D104" s="92">
        <v>10000</v>
      </c>
      <c r="E104" s="92">
        <f t="shared" si="3"/>
        <v>150000</v>
      </c>
      <c r="G104" s="103">
        <v>44981</v>
      </c>
      <c r="H104" t="s">
        <v>548</v>
      </c>
      <c r="I104" t="s">
        <v>3542</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3586</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90" t="s">
        <v>390</v>
      </c>
      <c r="B5" s="1391"/>
      <c r="C5" s="1391"/>
      <c r="D5" s="1391"/>
      <c r="E5" s="1392"/>
      <c r="G5" s="1390" t="s">
        <v>769</v>
      </c>
      <c r="H5" s="1391"/>
      <c r="I5" s="1391"/>
      <c r="J5" s="1391"/>
      <c r="K5" s="1392"/>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3586</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3" t="s">
        <v>397</v>
      </c>
      <c r="B6" s="1394"/>
      <c r="C6" s="1394"/>
      <c r="D6" s="1394"/>
      <c r="E6" s="1395"/>
      <c r="G6" s="1396" t="s">
        <v>2459</v>
      </c>
      <c r="H6" s="1397"/>
      <c r="I6" s="1397"/>
      <c r="J6" s="1397"/>
      <c r="K6" s="1398"/>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3549</v>
      </c>
      <c r="D97" s="92">
        <v>200000</v>
      </c>
      <c r="E97" s="92">
        <f>IF(D97="","",D97)</f>
        <v>200000</v>
      </c>
      <c r="K97" s="92" t="str">
        <f t="shared" si="4"/>
        <v/>
      </c>
    </row>
    <row r="98" spans="1:11" x14ac:dyDescent="0.15">
      <c r="A98" s="103">
        <v>44900</v>
      </c>
      <c r="B98" s="2" t="s">
        <v>3518</v>
      </c>
      <c r="C98" t="s">
        <v>3543</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3586</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3" t="s">
        <v>398</v>
      </c>
      <c r="B5" s="1394"/>
      <c r="C5" s="1394"/>
      <c r="D5" s="1394"/>
      <c r="E5" s="1395"/>
      <c r="G5" s="1393" t="s">
        <v>2471</v>
      </c>
      <c r="H5" s="1394"/>
      <c r="I5" s="1394"/>
      <c r="J5" s="1394"/>
      <c r="K5" s="139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3544</v>
      </c>
      <c r="D72" s="92">
        <v>50000</v>
      </c>
      <c r="E72" s="92">
        <f>IF(D72="","",D72)</f>
        <v>50000</v>
      </c>
      <c r="K72" s="92" t="str">
        <f t="shared" si="11"/>
        <v/>
      </c>
    </row>
    <row r="73" spans="1:11" x14ac:dyDescent="0.15">
      <c r="A73" s="103">
        <v>44847</v>
      </c>
      <c r="B73" t="s">
        <v>548</v>
      </c>
      <c r="C73" t="s">
        <v>3545</v>
      </c>
      <c r="D73" s="92">
        <v>50000</v>
      </c>
      <c r="E73" s="92">
        <f t="shared" ref="E73:E85" si="12">IF(D73="","",D73+E72)</f>
        <v>100000</v>
      </c>
      <c r="K73" s="92" t="str">
        <f t="shared" si="11"/>
        <v/>
      </c>
    </row>
    <row r="74" spans="1:11" x14ac:dyDescent="0.15">
      <c r="A74" s="103">
        <v>44847</v>
      </c>
      <c r="B74" t="s">
        <v>548</v>
      </c>
      <c r="C74" t="s">
        <v>3546</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3586</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3488</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90" t="s">
        <v>399</v>
      </c>
      <c r="B6" s="1391"/>
      <c r="C6" s="1391"/>
      <c r="D6" s="1391"/>
      <c r="E6" s="1392"/>
      <c r="G6" s="1390" t="s">
        <v>770</v>
      </c>
      <c r="H6" s="1391"/>
      <c r="I6" s="1391"/>
      <c r="J6" s="1391"/>
      <c r="K6" s="1392"/>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3547</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3586</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45323.701744791666</v>
      </c>
    </row>
    <row r="3" spans="1:18" ht="14.25" thickBot="1" x14ac:dyDescent="0.2">
      <c r="A3" s="737"/>
      <c r="B3" s="738">
        <v>26</v>
      </c>
      <c r="C3" s="654">
        <v>262</v>
      </c>
      <c r="D3" s="653" t="s">
        <v>2436</v>
      </c>
      <c r="E3" s="2"/>
      <c r="H3" s="768"/>
      <c r="I3" s="769" t="s">
        <v>2447</v>
      </c>
      <c r="J3" s="770">
        <f>Q5-R5</f>
        <v>0</v>
      </c>
    </row>
    <row r="4" spans="1:18" x14ac:dyDescent="0.15">
      <c r="F4" s="1402" t="s">
        <v>2475</v>
      </c>
      <c r="G4" s="1403"/>
      <c r="H4" s="1404"/>
      <c r="I4" s="1404"/>
      <c r="J4" s="1405"/>
      <c r="L4" s="1399" t="s">
        <v>2476</v>
      </c>
      <c r="M4" s="1400"/>
      <c r="N4" s="1400"/>
      <c r="O4" s="1400"/>
      <c r="P4" s="1401"/>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3586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70" t="s">
        <v>381</v>
      </c>
      <c r="C3" s="1415" t="s">
        <v>382</v>
      </c>
      <c r="D3" s="1415" t="s">
        <v>383</v>
      </c>
      <c r="E3" s="1417" t="s">
        <v>384</v>
      </c>
      <c r="H3" s="62"/>
      <c r="I3" s="62"/>
      <c r="J3" s="62"/>
      <c r="L3" s="566"/>
    </row>
    <row r="4" spans="2:12" s="59" customFormat="1" ht="24" customHeight="1" x14ac:dyDescent="0.15">
      <c r="B4" s="1414"/>
      <c r="C4" s="1416"/>
      <c r="D4" s="1416"/>
      <c r="E4" s="1418"/>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70" t="s">
        <v>395</v>
      </c>
      <c r="C14" s="1415" t="s">
        <v>396</v>
      </c>
      <c r="D14" s="1415" t="s">
        <v>383</v>
      </c>
      <c r="E14" s="1417" t="s">
        <v>384</v>
      </c>
    </row>
    <row r="15" spans="2:12" ht="24" customHeight="1" x14ac:dyDescent="0.15">
      <c r="B15" s="1414"/>
      <c r="C15" s="1416"/>
      <c r="D15" s="1416"/>
      <c r="E15" s="1418"/>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7"/>
    </row>
    <row r="25" spans="2:6" ht="24" customHeight="1" x14ac:dyDescent="0.15">
      <c r="B25" s="94" t="s">
        <v>404</v>
      </c>
      <c r="C25" s="89"/>
      <c r="D25" s="89"/>
      <c r="E25" s="89">
        <f>SUM(E23+E13-E21)</f>
        <v>5401204</v>
      </c>
      <c r="F25" s="1377"/>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70" t="s">
        <v>381</v>
      </c>
      <c r="C34" s="1415" t="s">
        <v>382</v>
      </c>
      <c r="D34" s="1415" t="s">
        <v>383</v>
      </c>
      <c r="E34" s="1417" t="s">
        <v>384</v>
      </c>
      <c r="F34" s="59"/>
    </row>
    <row r="35" spans="2:6" ht="24" customHeight="1" x14ac:dyDescent="0.15">
      <c r="B35" s="1414"/>
      <c r="C35" s="1416"/>
      <c r="D35" s="1416"/>
      <c r="E35" s="1418"/>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70" t="s">
        <v>395</v>
      </c>
      <c r="C45" s="1415" t="s">
        <v>396</v>
      </c>
      <c r="D45" s="1415" t="s">
        <v>383</v>
      </c>
      <c r="E45" s="1417" t="s">
        <v>384</v>
      </c>
    </row>
    <row r="46" spans="2:6" ht="24" customHeight="1" x14ac:dyDescent="0.15">
      <c r="B46" s="1414"/>
      <c r="C46" s="1416"/>
      <c r="D46" s="1416"/>
      <c r="E46" s="1418"/>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7"/>
    </row>
    <row r="56" spans="2:6" ht="24" customHeight="1" x14ac:dyDescent="0.15">
      <c r="B56" s="94" t="s">
        <v>404</v>
      </c>
      <c r="C56" s="89"/>
      <c r="D56" s="89"/>
      <c r="E56" s="89">
        <f>SUM(E54+E44-E52)</f>
        <v>6411939</v>
      </c>
      <c r="F56" s="1377"/>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70" t="s">
        <v>381</v>
      </c>
      <c r="C65" s="1415" t="s">
        <v>382</v>
      </c>
      <c r="D65" s="1415" t="s">
        <v>383</v>
      </c>
      <c r="E65" s="1417" t="s">
        <v>384</v>
      </c>
      <c r="F65" s="59"/>
    </row>
    <row r="66" spans="2:6" ht="24" customHeight="1" x14ac:dyDescent="0.15">
      <c r="B66" s="1414"/>
      <c r="C66" s="1416"/>
      <c r="D66" s="1416"/>
      <c r="E66" s="1418"/>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70" t="s">
        <v>395</v>
      </c>
      <c r="C76" s="1415" t="s">
        <v>396</v>
      </c>
      <c r="D76" s="1415" t="s">
        <v>383</v>
      </c>
      <c r="E76" s="1417" t="s">
        <v>384</v>
      </c>
    </row>
    <row r="77" spans="2:6" ht="24" customHeight="1" x14ac:dyDescent="0.15">
      <c r="B77" s="1414"/>
      <c r="C77" s="1416"/>
      <c r="D77" s="1416"/>
      <c r="E77" s="1418"/>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7"/>
    </row>
    <row r="87" spans="2:6" ht="24" customHeight="1" x14ac:dyDescent="0.15">
      <c r="B87" s="94" t="s">
        <v>404</v>
      </c>
      <c r="C87" s="89"/>
      <c r="D87" s="89"/>
      <c r="E87" s="89">
        <f>SUM(E85+E75-E83)</f>
        <v>6093357</v>
      </c>
      <c r="F87" s="1377"/>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70" t="s">
        <v>381</v>
      </c>
      <c r="C96" s="1415" t="s">
        <v>382</v>
      </c>
      <c r="D96" s="1415" t="s">
        <v>383</v>
      </c>
      <c r="E96" s="1417" t="s">
        <v>384</v>
      </c>
      <c r="F96" s="59"/>
    </row>
    <row r="97" spans="2:6" ht="24" customHeight="1" x14ac:dyDescent="0.15">
      <c r="B97" s="1414"/>
      <c r="C97" s="1416"/>
      <c r="D97" s="1416"/>
      <c r="E97" s="1418"/>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70" t="s">
        <v>395</v>
      </c>
      <c r="C107" s="1415" t="s">
        <v>396</v>
      </c>
      <c r="D107" s="1415" t="s">
        <v>383</v>
      </c>
      <c r="E107" s="1417" t="s">
        <v>384</v>
      </c>
    </row>
    <row r="108" spans="2:6" ht="24" customHeight="1" x14ac:dyDescent="0.15">
      <c r="B108" s="1414"/>
      <c r="C108" s="1416"/>
      <c r="D108" s="1416"/>
      <c r="E108" s="1418"/>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7"/>
    </row>
    <row r="118" spans="2:12" ht="24" customHeight="1" x14ac:dyDescent="0.15">
      <c r="B118" s="94" t="s">
        <v>404</v>
      </c>
      <c r="C118" s="89"/>
      <c r="D118" s="89"/>
      <c r="E118" s="89">
        <f>SUM(E116+E106-E114)</f>
        <v>7419671</v>
      </c>
      <c r="F118" s="1377"/>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5" t="s">
        <v>381</v>
      </c>
      <c r="C127" s="1378" t="s">
        <v>382</v>
      </c>
      <c r="D127" s="1378" t="s">
        <v>383</v>
      </c>
      <c r="E127" s="1380" t="s">
        <v>384</v>
      </c>
      <c r="G127" s="412" t="s">
        <v>1714</v>
      </c>
    </row>
    <row r="128" spans="2:12" ht="24" customHeight="1" x14ac:dyDescent="0.15">
      <c r="B128" s="1376"/>
      <c r="C128" s="1379"/>
      <c r="D128" s="1379"/>
      <c r="E128" s="1381"/>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5" t="s">
        <v>395</v>
      </c>
      <c r="C137" s="1378" t="s">
        <v>396</v>
      </c>
      <c r="D137" s="1378" t="s">
        <v>383</v>
      </c>
      <c r="E137" s="1380" t="s">
        <v>384</v>
      </c>
      <c r="G137" s="538" t="s">
        <v>1656</v>
      </c>
      <c r="H137" s="543">
        <v>57200</v>
      </c>
      <c r="I137" s="543">
        <v>10000</v>
      </c>
      <c r="J137" s="543">
        <v>30000</v>
      </c>
      <c r="K137" s="544">
        <f t="shared" si="5"/>
        <v>97200</v>
      </c>
      <c r="L137" s="570" t="s">
        <v>1736</v>
      </c>
    </row>
    <row r="138" spans="2:12" ht="24" customHeight="1" x14ac:dyDescent="0.15">
      <c r="B138" s="1376"/>
      <c r="C138" s="1379"/>
      <c r="D138" s="1379"/>
      <c r="E138" s="1381"/>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5" t="s">
        <v>381</v>
      </c>
      <c r="C157" s="1378" t="s">
        <v>382</v>
      </c>
      <c r="D157" s="1378" t="s">
        <v>383</v>
      </c>
      <c r="E157" s="1380" t="s">
        <v>384</v>
      </c>
      <c r="G157" s="412" t="s">
        <v>1865</v>
      </c>
    </row>
    <row r="158" spans="2:12" ht="24" customHeight="1" x14ac:dyDescent="0.15">
      <c r="B158" s="1376"/>
      <c r="C158" s="1379"/>
      <c r="D158" s="1379"/>
      <c r="E158" s="1381"/>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5" t="s">
        <v>395</v>
      </c>
      <c r="C168" s="1378" t="s">
        <v>396</v>
      </c>
      <c r="D168" s="1378" t="s">
        <v>383</v>
      </c>
      <c r="E168" s="1380" t="s">
        <v>384</v>
      </c>
      <c r="G168" s="539"/>
      <c r="H168" s="545">
        <f>SUM(H159:H167)</f>
        <v>10400</v>
      </c>
      <c r="I168" s="545">
        <f>SUM(I159:I167)</f>
        <v>30000</v>
      </c>
      <c r="J168" s="627">
        <f>SUM(J159:J167)</f>
        <v>110000</v>
      </c>
      <c r="K168" s="624">
        <f>SUM(H168:J168)</f>
        <v>150400</v>
      </c>
    </row>
    <row r="169" spans="2:12" ht="24" customHeight="1" x14ac:dyDescent="0.15">
      <c r="B169" s="1376"/>
      <c r="C169" s="1379"/>
      <c r="D169" s="1379"/>
      <c r="E169" s="1381"/>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5" t="s">
        <v>381</v>
      </c>
      <c r="C188" s="1378" t="s">
        <v>382</v>
      </c>
      <c r="D188" s="1378" t="s">
        <v>383</v>
      </c>
      <c r="E188" s="1380" t="s">
        <v>384</v>
      </c>
      <c r="G188" s="412" t="s">
        <v>2316</v>
      </c>
    </row>
    <row r="189" spans="2:12" ht="24" customHeight="1" x14ac:dyDescent="0.15">
      <c r="B189" s="1376"/>
      <c r="C189" s="1379"/>
      <c r="D189" s="1379"/>
      <c r="E189" s="1381"/>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5" t="s">
        <v>395</v>
      </c>
      <c r="C199" s="1378" t="s">
        <v>396</v>
      </c>
      <c r="D199" s="1378" t="s">
        <v>383</v>
      </c>
      <c r="E199" s="1380" t="s">
        <v>384</v>
      </c>
      <c r="G199" s="511" t="s">
        <v>2314</v>
      </c>
      <c r="H199" s="543" t="s">
        <v>2404</v>
      </c>
      <c r="I199" s="543">
        <v>10000</v>
      </c>
      <c r="J199" s="626">
        <v>30000</v>
      </c>
      <c r="K199" s="696">
        <f t="shared" si="8"/>
        <v>40000</v>
      </c>
      <c r="L199" s="570" t="s">
        <v>1736</v>
      </c>
    </row>
    <row r="200" spans="2:14" ht="24" customHeight="1" x14ac:dyDescent="0.15">
      <c r="B200" s="1376"/>
      <c r="C200" s="1379"/>
      <c r="D200" s="1379"/>
      <c r="E200" s="1381"/>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5" t="s">
        <v>2579</v>
      </c>
      <c r="C221" s="1378" t="s">
        <v>382</v>
      </c>
      <c r="D221" s="1378" t="s">
        <v>383</v>
      </c>
      <c r="E221" s="1380" t="s">
        <v>384</v>
      </c>
      <c r="G221" s="412" t="s">
        <v>2759</v>
      </c>
    </row>
    <row r="222" spans="2:12" ht="24" customHeight="1" x14ac:dyDescent="0.15">
      <c r="B222" s="1376"/>
      <c r="C222" s="1379"/>
      <c r="D222" s="1379"/>
      <c r="E222" s="1381"/>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5" t="s">
        <v>2580</v>
      </c>
      <c r="C234" s="1382" t="s">
        <v>2530</v>
      </c>
      <c r="D234" s="1378"/>
      <c r="E234" s="1380" t="s">
        <v>384</v>
      </c>
      <c r="G234" s="511"/>
      <c r="H234" s="552"/>
      <c r="I234" s="552"/>
      <c r="J234" s="552"/>
      <c r="K234" s="867"/>
      <c r="L234" s="577"/>
    </row>
    <row r="235" spans="2:12" ht="24" customHeight="1" x14ac:dyDescent="0.15">
      <c r="B235" s="1376"/>
      <c r="C235" s="1383"/>
      <c r="D235" s="1379"/>
      <c r="E235" s="1381"/>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5" t="s">
        <v>2579</v>
      </c>
      <c r="C275" s="1378" t="s">
        <v>382</v>
      </c>
      <c r="D275" s="1378" t="s">
        <v>383</v>
      </c>
      <c r="E275" s="1380" t="s">
        <v>384</v>
      </c>
      <c r="G275" s="412" t="s">
        <v>2780</v>
      </c>
    </row>
    <row r="276" spans="2:12" ht="24" customHeight="1" x14ac:dyDescent="0.15">
      <c r="B276" s="1376"/>
      <c r="C276" s="1379"/>
      <c r="D276" s="1379"/>
      <c r="E276" s="1381"/>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5" t="s">
        <v>2580</v>
      </c>
      <c r="C288" s="1382" t="s">
        <v>2530</v>
      </c>
      <c r="D288" s="1378"/>
      <c r="E288" s="1380" t="s">
        <v>384</v>
      </c>
      <c r="G288" s="511"/>
      <c r="H288" s="552"/>
      <c r="I288" s="552"/>
      <c r="J288" s="552"/>
      <c r="K288" s="867"/>
      <c r="L288" s="577"/>
    </row>
    <row r="289" spans="2:12" ht="24" customHeight="1" x14ac:dyDescent="0.15">
      <c r="B289" s="1376"/>
      <c r="C289" s="1383"/>
      <c r="D289" s="1379"/>
      <c r="E289" s="1381"/>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5" t="s">
        <v>2579</v>
      </c>
      <c r="C329" s="1378" t="s">
        <v>382</v>
      </c>
      <c r="D329" s="1378" t="s">
        <v>383</v>
      </c>
      <c r="E329" s="1380" t="s">
        <v>384</v>
      </c>
    </row>
    <row r="330" spans="2:5" ht="24" customHeight="1" x14ac:dyDescent="0.15">
      <c r="B330" s="1376"/>
      <c r="C330" s="1379"/>
      <c r="D330" s="1379"/>
      <c r="E330" s="1381"/>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5" t="s">
        <v>2580</v>
      </c>
      <c r="C342" s="1382" t="s">
        <v>2530</v>
      </c>
      <c r="D342" s="1378"/>
      <c r="E342" s="1380" t="s">
        <v>384</v>
      </c>
    </row>
    <row r="343" spans="2:5" ht="24" customHeight="1" x14ac:dyDescent="0.15">
      <c r="B343" s="1376"/>
      <c r="C343" s="1383"/>
      <c r="D343" s="1379"/>
      <c r="E343" s="1381"/>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5" t="s">
        <v>2579</v>
      </c>
      <c r="C383" s="1378" t="s">
        <v>382</v>
      </c>
      <c r="D383" s="1378" t="s">
        <v>383</v>
      </c>
      <c r="E383" s="1380" t="s">
        <v>384</v>
      </c>
      <c r="G383" s="1375" t="s">
        <v>2579</v>
      </c>
      <c r="H383" s="1378" t="s">
        <v>382</v>
      </c>
      <c r="I383" s="1378" t="s">
        <v>383</v>
      </c>
      <c r="J383" s="1380" t="s">
        <v>384</v>
      </c>
    </row>
    <row r="384" spans="2:10" ht="24" customHeight="1" x14ac:dyDescent="0.15">
      <c r="B384" s="1376"/>
      <c r="C384" s="1379"/>
      <c r="D384" s="1379"/>
      <c r="E384" s="1381"/>
      <c r="G384" s="1376"/>
      <c r="H384" s="1379"/>
      <c r="I384" s="1379"/>
      <c r="J384" s="1381"/>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5" t="s">
        <v>2580</v>
      </c>
      <c r="C396" s="1382" t="s">
        <v>2530</v>
      </c>
      <c r="D396" s="1378"/>
      <c r="E396" s="1380" t="s">
        <v>384</v>
      </c>
      <c r="G396" s="1375" t="s">
        <v>2580</v>
      </c>
      <c r="H396" s="1382" t="s">
        <v>2530</v>
      </c>
      <c r="I396" s="1378"/>
      <c r="J396" s="1380" t="s">
        <v>384</v>
      </c>
    </row>
    <row r="397" spans="2:10" ht="24" customHeight="1" x14ac:dyDescent="0.15">
      <c r="B397" s="1376"/>
      <c r="C397" s="1383"/>
      <c r="D397" s="1379"/>
      <c r="E397" s="1381"/>
      <c r="G397" s="1376"/>
      <c r="H397" s="1383"/>
      <c r="I397" s="1379"/>
      <c r="J397" s="1381"/>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3577</v>
      </c>
    </row>
    <row r="440" spans="2:10" ht="24" customHeight="1" x14ac:dyDescent="0.15">
      <c r="B440" s="417">
        <v>44301</v>
      </c>
      <c r="C440" s="419" t="s">
        <v>1511</v>
      </c>
      <c r="D440" s="418">
        <v>44651</v>
      </c>
      <c r="E440" s="62"/>
    </row>
    <row r="441" spans="2:10" ht="24" customHeight="1" x14ac:dyDescent="0.15">
      <c r="B441" s="1406" t="s">
        <v>2579</v>
      </c>
      <c r="C441" s="1408" t="s">
        <v>382</v>
      </c>
      <c r="D441" s="1408" t="s">
        <v>383</v>
      </c>
      <c r="E441" s="1410" t="s">
        <v>384</v>
      </c>
    </row>
    <row r="442" spans="2:10" ht="24" customHeight="1" x14ac:dyDescent="0.15">
      <c r="B442" s="1407"/>
      <c r="C442" s="1409"/>
      <c r="D442" s="1409"/>
      <c r="E442" s="1411"/>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6" t="s">
        <v>2580</v>
      </c>
      <c r="C454" s="1412" t="s">
        <v>2530</v>
      </c>
      <c r="D454" s="1408"/>
      <c r="E454" s="1410" t="s">
        <v>384</v>
      </c>
    </row>
    <row r="455" spans="2:5" ht="24" customHeight="1" x14ac:dyDescent="0.15">
      <c r="B455" s="1407"/>
      <c r="C455" s="1413"/>
      <c r="D455" s="1409"/>
      <c r="E455" s="1411"/>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3569</v>
      </c>
    </row>
    <row r="2" spans="1:15" ht="9" customHeight="1" x14ac:dyDescent="0.15"/>
    <row r="3" spans="1:15" ht="24" customHeight="1" x14ac:dyDescent="0.15">
      <c r="B3" s="1234" t="s">
        <v>3568</v>
      </c>
      <c r="C3" s="1233"/>
      <c r="D3" s="1231" t="s">
        <v>3567</v>
      </c>
      <c r="E3" s="1231" t="s">
        <v>3566</v>
      </c>
      <c r="F3" s="1232" t="s">
        <v>3565</v>
      </c>
      <c r="G3" s="1231" t="s">
        <v>3564</v>
      </c>
      <c r="H3" s="1230" t="s">
        <v>3563</v>
      </c>
      <c r="I3" s="1229" t="s">
        <v>3562</v>
      </c>
    </row>
    <row r="4" spans="1:15" ht="24" customHeight="1" x14ac:dyDescent="0.15">
      <c r="B4" s="1228" t="s">
        <v>3561</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3560</v>
      </c>
      <c r="C5" s="1221">
        <v>2012</v>
      </c>
      <c r="D5" s="1218">
        <v>745000</v>
      </c>
      <c r="E5" s="1218">
        <v>320000</v>
      </c>
      <c r="F5" s="1218">
        <v>755200</v>
      </c>
      <c r="G5" s="1220">
        <f t="shared" si="0"/>
        <v>3776</v>
      </c>
      <c r="H5" s="1219">
        <f t="shared" si="1"/>
        <v>1820200</v>
      </c>
      <c r="I5" s="1218">
        <v>830000</v>
      </c>
    </row>
    <row r="6" spans="1:15" ht="24" customHeight="1" x14ac:dyDescent="0.15">
      <c r="B6" s="1222" t="s">
        <v>3559</v>
      </c>
      <c r="C6" s="1221">
        <v>2013</v>
      </c>
      <c r="D6" s="1218">
        <v>745000</v>
      </c>
      <c r="E6" s="1218">
        <v>280000</v>
      </c>
      <c r="F6" s="1218">
        <v>704200</v>
      </c>
      <c r="G6" s="1220">
        <f t="shared" si="0"/>
        <v>3521</v>
      </c>
      <c r="H6" s="1219">
        <f t="shared" si="1"/>
        <v>1729200</v>
      </c>
      <c r="I6" s="1218">
        <v>849000</v>
      </c>
    </row>
    <row r="7" spans="1:15" ht="24" customHeight="1" x14ac:dyDescent="0.15">
      <c r="B7" s="1222" t="s">
        <v>3558</v>
      </c>
      <c r="C7" s="1221">
        <v>2014</v>
      </c>
      <c r="D7" s="1218">
        <v>745000</v>
      </c>
      <c r="E7" s="1218">
        <v>280000</v>
      </c>
      <c r="F7" s="1218">
        <v>702800</v>
      </c>
      <c r="G7" s="1220">
        <f t="shared" si="0"/>
        <v>3514</v>
      </c>
      <c r="H7" s="1219">
        <f t="shared" si="1"/>
        <v>1727800</v>
      </c>
      <c r="I7" s="1218">
        <v>750000</v>
      </c>
    </row>
    <row r="8" spans="1:15" ht="24" customHeight="1" x14ac:dyDescent="0.15">
      <c r="B8" s="1222" t="s">
        <v>3557</v>
      </c>
      <c r="C8" s="1221">
        <v>2015</v>
      </c>
      <c r="D8" s="1218">
        <v>745000</v>
      </c>
      <c r="E8" s="1218">
        <v>270000</v>
      </c>
      <c r="F8" s="1218">
        <v>741000</v>
      </c>
      <c r="G8" s="1220">
        <f t="shared" si="0"/>
        <v>3705</v>
      </c>
      <c r="H8" s="1219">
        <f t="shared" si="1"/>
        <v>1756000</v>
      </c>
      <c r="I8" s="1218">
        <v>870000</v>
      </c>
    </row>
    <row r="9" spans="1:15" ht="24" customHeight="1" x14ac:dyDescent="0.15">
      <c r="B9" s="1222" t="s">
        <v>3556</v>
      </c>
      <c r="C9" s="1221">
        <v>2016</v>
      </c>
      <c r="D9" s="1218">
        <v>745000</v>
      </c>
      <c r="E9" s="1218">
        <v>280000</v>
      </c>
      <c r="F9" s="1218">
        <v>779800</v>
      </c>
      <c r="G9" s="1220">
        <f t="shared" si="0"/>
        <v>3899</v>
      </c>
      <c r="H9" s="1219">
        <f t="shared" si="1"/>
        <v>1804800</v>
      </c>
      <c r="I9" s="1218">
        <v>880000</v>
      </c>
    </row>
    <row r="10" spans="1:15" ht="24" customHeight="1" x14ac:dyDescent="0.15">
      <c r="B10" s="1222" t="s">
        <v>3555</v>
      </c>
      <c r="C10" s="1221">
        <v>2017</v>
      </c>
      <c r="D10" s="1218">
        <v>745000</v>
      </c>
      <c r="E10" s="1218">
        <v>280000</v>
      </c>
      <c r="F10" s="1218">
        <v>800600</v>
      </c>
      <c r="G10" s="1220">
        <f t="shared" si="0"/>
        <v>4003</v>
      </c>
      <c r="H10" s="1219">
        <f t="shared" si="1"/>
        <v>1825600</v>
      </c>
      <c r="I10" s="1218">
        <v>900000</v>
      </c>
    </row>
    <row r="11" spans="1:15" ht="24" customHeight="1" x14ac:dyDescent="0.15">
      <c r="B11" s="1222" t="s">
        <v>3554</v>
      </c>
      <c r="C11" s="1221">
        <v>2018</v>
      </c>
      <c r="D11" s="1218">
        <v>745000</v>
      </c>
      <c r="E11" s="1218">
        <v>260000</v>
      </c>
      <c r="F11" s="1218">
        <v>701000</v>
      </c>
      <c r="G11" s="1220">
        <f t="shared" si="0"/>
        <v>3505</v>
      </c>
      <c r="H11" s="1219">
        <f t="shared" si="1"/>
        <v>1706000</v>
      </c>
      <c r="I11" s="1218">
        <v>850000</v>
      </c>
    </row>
    <row r="12" spans="1:15" ht="24" customHeight="1" x14ac:dyDescent="0.15">
      <c r="B12" s="1222" t="s">
        <v>3553</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3552</v>
      </c>
      <c r="C13" s="1221">
        <v>2020</v>
      </c>
      <c r="D13" s="1218">
        <v>745000</v>
      </c>
      <c r="E13" s="1218">
        <v>50000</v>
      </c>
      <c r="F13" s="1218">
        <v>162000</v>
      </c>
      <c r="G13" s="1220">
        <f t="shared" si="0"/>
        <v>810</v>
      </c>
      <c r="H13" s="1219">
        <f t="shared" si="1"/>
        <v>957000</v>
      </c>
      <c r="I13" s="1218">
        <v>100000</v>
      </c>
    </row>
    <row r="14" spans="1:15" ht="24" customHeight="1" x14ac:dyDescent="0.15">
      <c r="B14" s="1222" t="s">
        <v>3551</v>
      </c>
      <c r="C14" s="1221">
        <v>2021</v>
      </c>
      <c r="D14" s="1218">
        <v>745000</v>
      </c>
      <c r="E14" s="1218">
        <v>0</v>
      </c>
      <c r="F14" s="1218">
        <v>147000</v>
      </c>
      <c r="G14" s="1220">
        <f t="shared" si="0"/>
        <v>735</v>
      </c>
      <c r="H14" s="1219">
        <f t="shared" si="1"/>
        <v>892000</v>
      </c>
      <c r="I14" s="1218">
        <v>250000</v>
      </c>
    </row>
    <row r="15" spans="1:15" ht="24" customHeight="1" x14ac:dyDescent="0.15">
      <c r="B15" s="1222" t="s">
        <v>3550</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2024-02-01T07:52:11Z</dcterms:modified>
</cp:coreProperties>
</file>