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13_ncr:1_{41D390EB-455B-47AC-A62B-89F7C47D8AAB}" xr6:coauthVersionLast="47" xr6:coauthVersionMax="47" xr10:uidLastSave="{00000000-0000-0000-0000-000000000000}"/>
  <bookViews>
    <workbookView xWindow="2460" yWindow="340" windowWidth="13920" windowHeight="98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1">担当者名簿!$A$2:$L$37</definedName>
    <definedName name="tes" localSheetId="7">#REF!</definedName>
    <definedName name="tes">#REF!</definedName>
  </definedNames>
  <calcPr calcId="191029"/>
</workbook>
</file>

<file path=xl/calcChain.xml><?xml version="1.0" encoding="utf-8"?>
<calcChain xmlns="http://schemas.openxmlformats.org/spreadsheetml/2006/main">
  <c r="G18" i="46" l="1"/>
  <c r="H18" i="46"/>
  <c r="E669" i="28"/>
  <c r="D669" i="28"/>
  <c r="E668" i="28"/>
  <c r="D668" i="28"/>
  <c r="C661" i="28"/>
  <c r="E660" i="28"/>
  <c r="D659" i="28"/>
  <c r="D655" i="28"/>
  <c r="E649" i="28"/>
  <c r="E648" i="28"/>
  <c r="E650" i="28" s="1"/>
  <c r="E643" i="28"/>
  <c r="E642" i="28"/>
  <c r="E641" i="28"/>
  <c r="E640" i="28"/>
  <c r="E639" i="28"/>
  <c r="E638" i="28"/>
  <c r="E637" i="28"/>
  <c r="E636" i="28"/>
  <c r="D658" i="28" s="1"/>
  <c r="E635" i="28"/>
  <c r="E634" i="28"/>
  <c r="E633" i="28"/>
  <c r="E632" i="28"/>
  <c r="E644" i="28" s="1"/>
  <c r="E631" i="28"/>
  <c r="D654" i="28" s="1"/>
  <c r="E626" i="28"/>
  <c r="E625" i="28"/>
  <c r="E656" i="28" s="1"/>
  <c r="E624" i="28"/>
  <c r="E623" i="28"/>
  <c r="E622" i="28"/>
  <c r="E657" i="28" s="1"/>
  <c r="E621" i="28"/>
  <c r="E620" i="28"/>
  <c r="E619" i="28"/>
  <c r="E618" i="28"/>
  <c r="E628" i="28" s="1"/>
  <c r="E111" i="16"/>
  <c r="E112" i="16"/>
  <c r="E400" i="15"/>
  <c r="E401" i="15"/>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X4" i="24"/>
  <c r="W4" i="24"/>
  <c r="V4" i="24"/>
  <c r="U4" i="24"/>
  <c r="T4" i="24"/>
  <c r="S4" i="24"/>
  <c r="R4" i="24"/>
  <c r="Q4" i="24"/>
  <c r="P4" i="24"/>
  <c r="O4" i="24"/>
  <c r="N4" i="24"/>
  <c r="M4" i="24"/>
  <c r="L4" i="24"/>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L1600" i="1"/>
  <c r="L1601" i="1"/>
  <c r="L1602" i="1"/>
  <c r="L1603" i="1"/>
  <c r="L1604" i="1"/>
  <c r="L1605" i="1" s="1"/>
  <c r="L1606" i="1" s="1"/>
  <c r="L1607" i="1" s="1"/>
  <c r="L1608" i="1" s="1"/>
  <c r="L1609" i="1" s="1"/>
  <c r="L1610" i="1" s="1"/>
  <c r="L1611" i="1" s="1"/>
  <c r="L1612" i="1" s="1"/>
  <c r="L1613" i="1" s="1"/>
  <c r="L1614" i="1" s="1"/>
  <c r="L1615" i="1" s="1"/>
  <c r="L1616" i="1" s="1"/>
  <c r="L1617" i="1" s="1"/>
  <c r="L1618" i="1" s="1"/>
  <c r="L1619" i="1" s="1"/>
  <c r="L1620" i="1" s="1"/>
  <c r="L1621" i="1" s="1"/>
  <c r="L1622" i="1" s="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E662" i="28" l="1"/>
  <c r="E665" i="28" s="1"/>
  <c r="N2" i="24"/>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K144" i="20"/>
  <c r="E145" i="20"/>
  <c r="K145" i="20"/>
  <c r="E146" i="20"/>
  <c r="E147" i="20" s="1"/>
  <c r="E148" i="20" s="1"/>
  <c r="E149" i="20" s="1"/>
  <c r="E150" i="20" s="1"/>
  <c r="E151" i="20" s="1"/>
  <c r="E152" i="20" s="1"/>
  <c r="E153" i="20" s="1"/>
  <c r="E154" i="20" s="1"/>
  <c r="E155" i="20" s="1"/>
  <c r="E156" i="20" s="1"/>
  <c r="E157" i="20" s="1"/>
  <c r="E158" i="20" s="1"/>
  <c r="K146" i="20"/>
  <c r="K147" i="20"/>
  <c r="K148" i="20"/>
  <c r="K149" i="20"/>
  <c r="K150" i="20"/>
  <c r="K151" i="20"/>
  <c r="K152" i="20"/>
  <c r="K153" i="20"/>
  <c r="K154" i="20"/>
  <c r="K155" i="20"/>
  <c r="K156" i="20"/>
  <c r="K157"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5" i="19"/>
  <c r="K85" i="19"/>
  <c r="E86" i="19"/>
  <c r="E87" i="19" s="1"/>
  <c r="E88" i="19" s="1"/>
  <c r="E89" i="19" s="1"/>
  <c r="E90" i="19" s="1"/>
  <c r="K86" i="19"/>
  <c r="K87" i="19"/>
  <c r="K88" i="19"/>
  <c r="K89"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K108" i="18"/>
  <c r="E109" i="18"/>
  <c r="K109" i="18"/>
  <c r="E110" i="18"/>
  <c r="E111" i="18" s="1"/>
  <c r="E112" i="18" s="1"/>
  <c r="K110" i="18"/>
  <c r="K111"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K259" i="14"/>
  <c r="E260" i="14"/>
  <c r="E261" i="14" s="1"/>
  <c r="E262" i="14" s="1"/>
  <c r="E263" i="14" s="1"/>
  <c r="E264" i="14" s="1"/>
  <c r="E265" i="14" s="1"/>
  <c r="E266" i="14" s="1"/>
  <c r="E267" i="14" s="1"/>
  <c r="E268" i="14" s="1"/>
  <c r="E269" i="14" s="1"/>
  <c r="E270" i="14" s="1"/>
  <c r="E271" i="14" s="1"/>
  <c r="E272" i="14" s="1"/>
  <c r="E273" i="14" s="1"/>
  <c r="E274" i="14" s="1"/>
  <c r="E275" i="14" s="1"/>
  <c r="E276" i="14" s="1"/>
  <c r="K260" i="14"/>
  <c r="K261" i="14"/>
  <c r="K262" i="14"/>
  <c r="K263" i="14"/>
  <c r="K264" i="14"/>
  <c r="K265" i="14"/>
  <c r="K266" i="14"/>
  <c r="K267" i="14"/>
  <c r="K268" i="14"/>
  <c r="K269" i="14"/>
  <c r="K270" i="14"/>
  <c r="K271" i="14"/>
  <c r="K272" i="14"/>
  <c r="K273" i="14"/>
  <c r="K274" i="14"/>
  <c r="K275"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2" i="12" s="1"/>
  <c r="E303" i="12" s="1"/>
  <c r="E304" i="12" s="1"/>
  <c r="E305" i="12" s="1"/>
  <c r="E306" i="12" s="1"/>
  <c r="E307" i="12" s="1"/>
  <c r="E308" i="12" s="1"/>
  <c r="E309" i="12" s="1"/>
  <c r="E310" i="12" s="1"/>
  <c r="E311" i="12" s="1"/>
  <c r="E312" i="12" s="1"/>
  <c r="E313" i="12" s="1"/>
  <c r="E314" i="12" s="1"/>
  <c r="E315" i="12" s="1"/>
  <c r="E316" i="12" s="1"/>
  <c r="E317" i="12" s="1"/>
  <c r="E318" i="12" s="1"/>
  <c r="E319" i="12" s="1"/>
  <c r="E320" i="12" s="1"/>
  <c r="E321" i="12" s="1"/>
  <c r="E322" i="12" s="1"/>
  <c r="E323" i="12" s="1"/>
  <c r="E324" i="12" s="1"/>
  <c r="E325" i="12" s="1"/>
  <c r="E326" i="12" s="1"/>
  <c r="E327" i="12" s="1"/>
  <c r="E328" i="12" s="1"/>
  <c r="E329" i="12" s="1"/>
  <c r="K294" i="12"/>
  <c r="K295" i="12"/>
  <c r="K296" i="12"/>
  <c r="K297" i="12"/>
  <c r="K298" i="12"/>
  <c r="K299" i="12"/>
  <c r="K300"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82" i="24"/>
  <c r="N354" i="24"/>
  <c r="E30" i="28"/>
  <c r="E262" i="28"/>
  <c r="E370" i="28"/>
  <c r="D367" i="28"/>
  <c r="O36" i="2"/>
  <c r="N44" i="2"/>
  <c r="O43" i="2"/>
  <c r="N40" i="2"/>
  <c r="D260" i="28"/>
  <c r="E366" i="28"/>
  <c r="N1056" i="24"/>
  <c r="N974" i="24" s="1"/>
  <c r="N890" i="24" s="1"/>
  <c r="N810" i="24"/>
  <c r="N576"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alcChain>
</file>

<file path=xl/sharedStrings.xml><?xml version="1.0" encoding="utf-8"?>
<sst xmlns="http://schemas.openxmlformats.org/spreadsheetml/2006/main" count="13362" uniqueCount="3831">
  <si>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</si>
  <si>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</si>
  <si>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</si>
  <si>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</si>
  <si>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</si>
  <si>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</si>
  <si>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</si>
  <si>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</si>
  <si>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</si>
  <si>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</si>
  <si>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</si>
  <si>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</si>
  <si>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</si>
  <si>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</si>
  <si>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</si>
  <si>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</si>
  <si>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</si>
  <si>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</si>
  <si>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</si>
  <si>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</si>
  <si>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</si>
  <si>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</si>
  <si>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</si>
  <si>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</si>
  <si>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</si>
  <si>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</si>
  <si>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</si>
  <si>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</si>
  <si>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</si>
  <si>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</si>
  <si>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</si>
  <si>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</si>
  <si>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</si>
  <si>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</si>
  <si>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</si>
  <si>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</si>
  <si>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</si>
  <si>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</si>
  <si>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</si>
  <si>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</si>
  <si>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</si>
  <si>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</si>
  <si>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</si>
  <si>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</si>
  <si>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</si>
  <si>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</si>
  <si>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</si>
  <si>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</si>
  <si>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</si>
  <si>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</si>
  <si>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</si>
  <si>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</si>
  <si>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</si>
  <si>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</si>
  <si>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</si>
  <si>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</si>
  <si>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</si>
  <si>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</si>
  <si>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</si>
  <si>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</si>
  <si>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</si>
  <si>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</si>
  <si>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</si>
  <si>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</si>
  <si>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</si>
  <si>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</si>
  <si>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</si>
  <si>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</si>
  <si>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</si>
  <si>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</si>
  <si>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</si>
  <si>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</si>
  <si>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</si>
  <si>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</si>
  <si>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</si>
  <si>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</si>
  <si>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</si>
  <si>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</si>
  <si>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</si>
  <si>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</si>
  <si>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</si>
  <si>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</si>
  <si>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</si>
  <si>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</si>
  <si>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</si>
  <si>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</si>
  <si>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</si>
  <si>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</si>
  <si>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</si>
  <si>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</si>
  <si>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</si>
  <si>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</si>
  <si>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</si>
  <si>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</si>
  <si>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</si>
  <si>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</si>
  <si>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</si>
  <si>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</si>
  <si>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</si>
  <si>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</si>
  <si>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</si>
  <si>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</si>
  <si>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</si>
  <si>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</si>
  <si>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</si>
  <si>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</si>
  <si>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</si>
  <si>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</si>
  <si>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</si>
  <si>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</si>
  <si>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</si>
  <si>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</si>
  <si>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</si>
  <si>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</si>
  <si>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</si>
  <si>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</si>
  <si>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</si>
  <si>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</si>
  <si>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</si>
  <si>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</si>
  <si>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</si>
  <si>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</si>
  <si>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</si>
  <si>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</si>
  <si>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</si>
  <si>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</si>
  <si>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</si>
  <si>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</si>
  <si>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</si>
  <si>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</si>
  <si>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</si>
  <si>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</si>
  <si>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</si>
  <si>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</si>
  <si>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</si>
  <si>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</si>
  <si>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</si>
  <si>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</si>
  <si>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</si>
  <si>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</si>
  <si>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</si>
  <si>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</si>
  <si>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</si>
  <si>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</si>
  <si>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</si>
  <si>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</si>
  <si>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</si>
  <si>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</si>
  <si>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</si>
  <si>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</si>
  <si>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</si>
  <si>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</si>
  <si>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</si>
  <si>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</si>
  <si>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</si>
  <si>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</si>
  <si>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</si>
  <si>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</si>
  <si>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</si>
  <si>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</si>
  <si>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</si>
  <si>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</si>
  <si>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</si>
  <si>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</si>
  <si>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</si>
  <si>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</si>
  <si>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</si>
  <si>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</si>
  <si>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</si>
  <si>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</si>
  <si>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</si>
  <si>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</si>
  <si>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</si>
  <si>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</si>
  <si>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</si>
  <si>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</si>
  <si>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</si>
  <si>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</si>
  <si>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</si>
  <si>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</si>
  <si>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</si>
  <si>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</si>
  <si>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</si>
  <si>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</si>
  <si>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</si>
  <si>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</si>
  <si>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</si>
  <si>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</si>
  <si>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</si>
  <si>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</si>
  <si>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</si>
  <si>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</si>
  <si>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</si>
  <si>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</si>
  <si>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</si>
  <si>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</si>
  <si>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</si>
  <si>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</si>
  <si>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</si>
  <si>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</si>
  <si>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</si>
  <si>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</si>
  <si>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</si>
  <si>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</si>
  <si>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</si>
  <si>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</si>
  <si>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</si>
  <si>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</si>
  <si>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</si>
  <si>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</si>
  <si>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</si>
  <si>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</si>
  <si>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</si>
  <si>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</si>
  <si>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</si>
  <si>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</si>
  <si>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</si>
  <si>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</si>
  <si>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</si>
  <si>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</si>
  <si>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</si>
  <si>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</si>
  <si>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</si>
  <si>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</si>
  <si>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</si>
  <si>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</si>
  <si>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</si>
  <si>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</si>
  <si>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</si>
  <si>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</si>
  <si>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</si>
  <si>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</si>
  <si>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</si>
  <si>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</si>
  <si>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</si>
  <si>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</si>
  <si>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</si>
  <si>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</si>
  <si>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</si>
  <si>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</si>
  <si>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</si>
  <si>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</si>
  <si>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</si>
  <si>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</si>
  <si>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</si>
  <si>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</si>
  <si>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</si>
  <si>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</si>
  <si>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</si>
  <si>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</si>
  <si>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</si>
  <si>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</si>
  <si>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</si>
  <si>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</si>
  <si>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</si>
  <si>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</si>
  <si>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</si>
  <si>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</si>
  <si>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</si>
  <si>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</si>
  <si>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</si>
  <si>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</si>
  <si>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</si>
  <si>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</si>
  <si>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</si>
  <si>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</si>
  <si>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</si>
  <si>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</si>
  <si>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</si>
  <si>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</si>
  <si>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</si>
  <si>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</si>
  <si>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</si>
  <si>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</si>
  <si>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</si>
  <si>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</si>
  <si>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</si>
  <si>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</si>
  <si>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</si>
  <si>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</si>
  <si>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</si>
  <si>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</si>
  <si>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</si>
  <si>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</si>
  <si>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</si>
  <si>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</si>
  <si>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</si>
  <si>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</si>
  <si>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</si>
  <si>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</si>
  <si>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</si>
  <si>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</si>
  <si>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</si>
  <si>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</si>
  <si>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</si>
  <si>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</si>
  <si>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</si>
  <si>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</si>
  <si>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</si>
  <si>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</si>
  <si>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</si>
  <si>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</si>
  <si>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</si>
  <si>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</si>
  <si>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</si>
  <si>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</si>
  <si>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</si>
  <si>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</si>
  <si>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</si>
  <si>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</si>
  <si>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</si>
  <si>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</si>
  <si>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</si>
  <si>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</si>
  <si>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</si>
  <si>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</si>
  <si>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</si>
  <si>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</si>
  <si>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</si>
  <si>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</si>
  <si>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</si>
  <si>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</si>
  <si>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</si>
  <si>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</si>
  <si>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</si>
  <si>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</si>
  <si>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</si>
  <si>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</si>
  <si>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</si>
  <si>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</si>
  <si>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</si>
  <si>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</si>
  <si>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</si>
  <si>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</si>
  <si>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</si>
  <si>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</si>
  <si>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</si>
  <si>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</si>
  <si>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</si>
  <si>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</si>
  <si>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</si>
  <si>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</si>
  <si>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</si>
  <si>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</si>
  <si>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</si>
  <si>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</si>
  <si>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</si>
  <si>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</si>
  <si>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</si>
  <si>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</si>
  <si>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</si>
  <si>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</si>
  <si>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</si>
  <si>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</si>
  <si>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</si>
  <si>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</si>
  <si>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</si>
  <si>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</si>
  <si>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</si>
  <si>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</si>
  <si>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</si>
  <si>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</si>
  <si>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</si>
  <si>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</si>
  <si>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</si>
  <si>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</si>
  <si>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</si>
  <si>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</si>
  <si>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</si>
  <si>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</si>
  <si>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</si>
  <si>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</si>
  <si>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</si>
  <si>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</si>
  <si>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</si>
  <si>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</si>
  <si>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</si>
  <si>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</si>
  <si>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</si>
  <si>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</si>
  <si>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</si>
  <si>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</si>
  <si>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</si>
  <si>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</si>
  <si>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</si>
  <si>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</si>
  <si>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</si>
  <si>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</si>
  <si>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</si>
  <si>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</si>
  <si>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</si>
  <si>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</si>
  <si>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</si>
  <si>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</si>
  <si>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</si>
  <si>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</si>
  <si>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</si>
  <si>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</si>
  <si>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</si>
  <si>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</si>
  <si>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</si>
  <si>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</si>
  <si>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</si>
  <si>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</si>
  <si>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</si>
  <si>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</si>
  <si>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</si>
  <si>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</si>
  <si>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</si>
  <si>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</si>
  <si>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</si>
  <si>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</si>
  <si>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</si>
  <si>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</si>
  <si>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</si>
  <si>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</si>
  <si>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</si>
  <si>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</si>
  <si>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</si>
  <si>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</si>
  <si>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</si>
  <si>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</si>
  <si>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</si>
  <si>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</si>
  <si>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</si>
  <si>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</si>
  <si>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</si>
  <si>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</si>
  <si>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</si>
  <si>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</si>
  <si>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</si>
  <si>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</si>
  <si>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</si>
  <si>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</si>
  <si>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</si>
  <si>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</si>
  <si>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</si>
  <si>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</si>
  <si>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</si>
  <si>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</si>
  <si>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</si>
  <si>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</si>
  <si>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</si>
  <si>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</si>
  <si>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</si>
  <si>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</si>
  <si>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</si>
  <si>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</si>
  <si>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</si>
  <si>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</si>
  <si>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</si>
  <si>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</si>
  <si>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</si>
  <si>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</si>
  <si>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</si>
  <si>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</si>
  <si>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</si>
  <si>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</si>
  <si>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</si>
  <si>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</si>
  <si>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</si>
  <si>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</si>
  <si>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</si>
  <si>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</si>
  <si>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</si>
  <si>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</si>
  <si>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</si>
  <si>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</si>
  <si>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</si>
  <si>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</si>
  <si>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</si>
  <si>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</si>
  <si>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</si>
  <si>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</si>
  <si>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</si>
  <si>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</si>
  <si>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</si>
  <si>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</si>
  <si>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</si>
  <si>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</si>
  <si>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</si>
  <si>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</si>
  <si>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</si>
  <si>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</si>
  <si>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</si>
  <si>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</si>
  <si>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</si>
  <si>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</si>
  <si>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</si>
  <si>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</si>
  <si>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</si>
  <si>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</si>
  <si>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</si>
  <si>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</si>
  <si>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</si>
  <si>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</si>
  <si>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</si>
  <si>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</si>
  <si>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</si>
  <si>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</si>
  <si>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</si>
  <si>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</si>
  <si>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</si>
  <si>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</si>
  <si>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</si>
  <si>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</si>
  <si>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</si>
  <si>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</si>
  <si>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</si>
  <si>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</si>
  <si>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</si>
  <si>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</si>
  <si>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</si>
  <si>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</si>
  <si>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</si>
  <si>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</si>
  <si>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</si>
  <si>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</si>
  <si>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</si>
  <si>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</si>
  <si>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</si>
  <si>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</si>
  <si>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</si>
  <si>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</si>
  <si>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</si>
  <si>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</si>
  <si>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</si>
  <si>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</si>
  <si>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</si>
  <si>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</si>
  <si>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</si>
  <si>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</si>
  <si>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</si>
  <si>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</si>
  <si>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</si>
  <si>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</si>
  <si>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</si>
  <si>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</si>
  <si>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</si>
  <si>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</si>
  <si>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</si>
  <si>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</si>
  <si>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</si>
  <si>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</si>
  <si>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</si>
  <si>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</si>
  <si>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</si>
  <si>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</si>
  <si>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</si>
  <si>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</si>
  <si>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</si>
  <si>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</si>
  <si>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</si>
  <si>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</si>
  <si>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</si>
  <si>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</si>
  <si>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</si>
  <si>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</si>
  <si>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</si>
  <si>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</si>
  <si>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</si>
  <si>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</si>
  <si>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</si>
  <si>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</si>
  <si>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</si>
  <si>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</si>
  <si>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</si>
  <si>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</si>
  <si>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</si>
  <si>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</si>
  <si>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</si>
  <si>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</si>
  <si>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</si>
  <si>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</si>
  <si>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</si>
  <si>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</si>
  <si>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</si>
  <si>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</si>
  <si>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</si>
  <si>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</si>
  <si>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</si>
  <si>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</si>
  <si>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</si>
  <si>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</si>
  <si>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</si>
  <si>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</si>
  <si>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</si>
  <si>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</si>
  <si>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</si>
  <si>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</si>
  <si>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</si>
  <si>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</si>
  <si>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</si>
  <si>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</si>
  <si>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</si>
  <si>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</si>
  <si>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</si>
  <si>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</si>
  <si>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</si>
  <si>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</si>
  <si>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</si>
  <si>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</si>
  <si>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</si>
  <si>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</si>
  <si>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</si>
  <si>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</si>
  <si>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</si>
  <si>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</si>
  <si>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</si>
  <si>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</si>
  <si>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</si>
  <si>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</si>
  <si>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</si>
  <si>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</si>
  <si>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</si>
  <si>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</si>
  <si>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</si>
  <si>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</si>
  <si>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</si>
  <si>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</si>
  <si>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</si>
  <si>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</si>
  <si>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</si>
  <si>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</si>
  <si>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</si>
  <si>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</si>
  <si>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</si>
  <si>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</si>
  <si>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</si>
  <si>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</si>
  <si>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</si>
  <si>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</si>
  <si>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</si>
  <si>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</si>
  <si>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</si>
  <si>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</si>
  <si>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</si>
  <si>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</si>
  <si>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</si>
  <si>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</si>
  <si>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</si>
  <si>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</si>
  <si>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</si>
  <si>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</si>
  <si>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</si>
  <si>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</si>
  <si>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</si>
  <si>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</si>
  <si>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</si>
  <si>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</si>
  <si>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</si>
  <si>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</si>
  <si>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</si>
  <si>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</si>
  <si>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</si>
  <si>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</si>
  <si>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</si>
  <si>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</si>
  <si>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</si>
  <si>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</si>
  <si>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</si>
  <si>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</si>
  <si>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</si>
  <si>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</si>
  <si>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</si>
  <si>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</si>
  <si>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</si>
  <si>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</si>
  <si>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</si>
  <si>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</si>
  <si>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</si>
  <si>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</si>
  <si>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</si>
  <si>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</si>
  <si>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</si>
  <si>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</si>
  <si>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</si>
  <si>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</si>
  <si>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</si>
  <si>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</si>
  <si>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</si>
  <si>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</si>
  <si>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</si>
  <si>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</si>
  <si>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</si>
  <si>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</si>
  <si>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</si>
  <si>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</si>
  <si>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</si>
  <si>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</si>
  <si>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</si>
  <si>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</si>
  <si>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</si>
  <si>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</si>
  <si>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</si>
  <si>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</si>
  <si>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</si>
  <si>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</si>
  <si>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</si>
  <si>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</si>
  <si>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</si>
  <si>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</si>
  <si>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</si>
  <si>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</si>
  <si>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</si>
  <si>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</si>
  <si>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</si>
  <si>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</si>
  <si>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</si>
  <si>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</si>
  <si>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</si>
  <si>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</si>
  <si>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</si>
  <si>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</si>
  <si>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</si>
  <si>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</si>
  <si>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</si>
  <si>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</si>
  <si>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</si>
  <si>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</si>
  <si>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</si>
  <si>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</si>
  <si>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</si>
  <si>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</si>
  <si>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</si>
  <si>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</si>
  <si>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</si>
  <si>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</si>
  <si>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</si>
  <si>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</si>
  <si>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</si>
  <si>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</si>
  <si>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</si>
  <si>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</si>
  <si>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</si>
  <si>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</si>
  <si>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</si>
  <si>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</si>
  <si>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</si>
  <si>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</si>
  <si>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</si>
  <si>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</si>
  <si>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</si>
  <si>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</si>
  <si>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</si>
  <si>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</si>
  <si>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</si>
  <si>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</si>
  <si>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</si>
  <si>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</si>
  <si>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</si>
  <si>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</si>
  <si>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</si>
  <si>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</si>
  <si>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</si>
  <si>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</si>
  <si>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</si>
  <si>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</si>
  <si>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</si>
  <si>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</si>
  <si>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</si>
  <si>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</si>
  <si>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</si>
  <si>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</si>
  <si>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</si>
  <si>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</si>
  <si>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</si>
  <si>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</si>
  <si>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</si>
  <si>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</si>
  <si>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</si>
  <si>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</si>
  <si>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</si>
  <si>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</si>
  <si>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</si>
  <si>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</si>
  <si>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</si>
  <si>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</si>
  <si>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</si>
  <si>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</si>
  <si>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</si>
  <si>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</si>
  <si>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</si>
  <si>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</si>
  <si>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</si>
  <si>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</si>
  <si>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</si>
  <si>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</si>
  <si>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</si>
  <si>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</si>
  <si>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</si>
  <si>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</si>
  <si>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</si>
  <si>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</si>
  <si>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</si>
  <si>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</si>
  <si>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</si>
  <si>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</si>
  <si>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</si>
  <si>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</si>
  <si>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</si>
  <si>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</si>
  <si>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</si>
  <si>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</si>
  <si>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</si>
  <si>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</si>
  <si>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</si>
  <si>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</si>
  <si>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</si>
  <si>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</si>
  <si>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</si>
  <si>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</si>
  <si>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</si>
  <si>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</si>
  <si>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</si>
  <si>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</si>
  <si>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</si>
  <si>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</si>
  <si>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</si>
  <si>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</si>
  <si>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</si>
  <si>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</si>
  <si>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</si>
  <si>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</si>
  <si>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</si>
  <si>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</si>
  <si>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</si>
  <si>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</si>
  <si>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</si>
  <si>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</si>
  <si>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</si>
  <si>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</si>
  <si>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</si>
  <si>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</si>
  <si>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</si>
  <si>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</si>
  <si>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</si>
  <si>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</si>
  <si>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</si>
  <si>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</si>
  <si>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</si>
  <si>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</si>
  <si>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</si>
  <si>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</si>
  <si>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</si>
  <si>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</si>
  <si>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</si>
  <si>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</si>
  <si>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</si>
  <si>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</si>
  <si>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</si>
  <si>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</si>
  <si>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</si>
  <si>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</si>
  <si>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</si>
  <si>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</si>
  <si>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</si>
  <si>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</si>
  <si>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</si>
  <si>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</si>
  <si>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</si>
  <si>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</si>
  <si>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</si>
  <si>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</si>
  <si>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</si>
  <si>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</si>
  <si>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</si>
  <si>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</si>
  <si>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</si>
  <si>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</si>
  <si>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</si>
  <si>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</si>
  <si>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</si>
  <si>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</si>
  <si>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</si>
  <si>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</si>
  <si>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</si>
  <si>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</si>
  <si>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</si>
  <si>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</si>
  <si>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</si>
  <si>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</si>
  <si>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</si>
  <si>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</si>
  <si>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</si>
  <si>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</si>
  <si>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</si>
  <si>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</si>
  <si>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</si>
  <si>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</si>
  <si>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</si>
  <si>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</si>
  <si>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</si>
  <si>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</si>
  <si>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</si>
  <si>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</si>
  <si>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</si>
  <si>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</si>
  <si>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</si>
  <si>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</si>
  <si>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</si>
  <si>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</si>
  <si>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</si>
  <si>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</si>
  <si>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</si>
  <si>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</si>
  <si>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</si>
  <si>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</si>
  <si>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</si>
  <si>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</si>
  <si>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</si>
  <si>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</si>
  <si>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</si>
  <si>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</si>
  <si>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</si>
  <si>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</si>
  <si>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</si>
  <si>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</si>
  <si>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</si>
  <si>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</si>
  <si>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</si>
  <si>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</si>
  <si>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</si>
  <si>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</si>
  <si>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</si>
  <si>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</si>
  <si>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</si>
  <si>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</si>
  <si>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</si>
  <si>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</si>
  <si>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</si>
  <si>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</si>
  <si>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</si>
  <si>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</si>
  <si>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</si>
  <si>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</si>
  <si>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</si>
  <si>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</si>
  <si>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</si>
  <si>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</si>
  <si>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</si>
  <si>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</si>
  <si>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</si>
  <si>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</si>
  <si>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</si>
  <si>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</si>
  <si>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</si>
  <si>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</si>
  <si>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</si>
  <si>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</si>
  <si>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</si>
  <si>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</si>
  <si>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</si>
  <si>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</si>
  <si>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</si>
  <si>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</si>
  <si>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</si>
  <si>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</si>
  <si>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</si>
  <si>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</si>
  <si>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</si>
  <si>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</si>
  <si>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</si>
  <si>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</si>
  <si>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</si>
  <si>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</si>
  <si>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</si>
  <si>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</si>
  <si>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</si>
  <si>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</si>
  <si>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</si>
  <si>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</si>
  <si>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</si>
  <si>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</si>
  <si>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</si>
  <si>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</si>
  <si>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</si>
  <si>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</si>
  <si>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</si>
  <si>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</si>
  <si>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</si>
  <si>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</si>
  <si>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</si>
  <si>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</si>
  <si>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</si>
  <si>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</si>
  <si>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</si>
  <si>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</si>
  <si>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</si>
  <si>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</si>
  <si>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</si>
  <si>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</si>
  <si>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</si>
  <si>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</si>
  <si>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</si>
  <si>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</si>
  <si>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</si>
  <si>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</si>
  <si>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</si>
  <si>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</si>
  <si>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</si>
  <si>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</si>
  <si>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</si>
  <si>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</si>
  <si>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</si>
  <si>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</si>
  <si>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</si>
  <si>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</si>
  <si>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</si>
  <si>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</si>
  <si>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</si>
  <si>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</si>
  <si>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</si>
  <si>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</si>
  <si>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</si>
  <si>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</si>
  <si>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</si>
  <si>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</si>
  <si>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</si>
  <si>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</si>
  <si>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</si>
  <si>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</si>
  <si>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</si>
  <si>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</si>
  <si>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</si>
  <si>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</si>
  <si>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</si>
  <si>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</si>
  <si>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</si>
  <si>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</si>
  <si>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</si>
  <si>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</si>
  <si>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</si>
  <si>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</si>
  <si>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</si>
  <si>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</si>
  <si>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</si>
  <si>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</si>
  <si>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</si>
  <si>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</si>
  <si>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</si>
  <si>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</si>
  <si>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</si>
  <si>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</si>
  <si>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</si>
  <si>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</si>
  <si>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</si>
  <si>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</si>
  <si>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</si>
  <si>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</si>
  <si>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</si>
  <si>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</si>
  <si>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</si>
  <si>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</si>
  <si>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</si>
  <si>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</si>
  <si>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</si>
  <si>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</si>
  <si>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</si>
  <si>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</si>
  <si>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</si>
  <si>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</si>
  <si>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</si>
  <si>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</si>
  <si>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</si>
  <si>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</si>
  <si>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</si>
  <si>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</si>
  <si>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</si>
  <si>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</si>
  <si>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</si>
  <si>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</si>
  <si>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</si>
  <si>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</si>
  <si>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</si>
  <si>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</si>
  <si>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</si>
  <si>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</si>
  <si>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</si>
  <si>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</si>
  <si>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</si>
  <si>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</si>
  <si>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</si>
  <si>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</si>
  <si>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</si>
  <si>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</si>
  <si>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</si>
  <si>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</si>
  <si>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</si>
  <si>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</si>
  <si>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</si>
  <si>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</si>
  <si>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</si>
  <si>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</si>
  <si>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</si>
  <si>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</si>
  <si>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</si>
  <si>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</si>
  <si>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</si>
  <si>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</si>
  <si>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</si>
  <si>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</si>
  <si>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</si>
  <si>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</si>
  <si>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</si>
  <si>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</si>
  <si>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</si>
  <si>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</si>
  <si>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</si>
  <si>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</si>
  <si>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</si>
  <si>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</si>
  <si>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</si>
  <si>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</si>
  <si>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</si>
  <si>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</si>
  <si>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</si>
  <si>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</si>
  <si>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</si>
  <si>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</si>
  <si>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</si>
  <si>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</si>
  <si>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</si>
  <si>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</si>
  <si>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</si>
  <si>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</si>
  <si>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</si>
  <si>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</si>
  <si>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</si>
  <si>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</si>
  <si>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</si>
  <si>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</si>
  <si>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</si>
  <si>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</si>
  <si>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</si>
  <si>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</si>
  <si>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</si>
  <si>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</si>
  <si>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</si>
  <si>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</si>
  <si>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</si>
  <si>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</si>
  <si>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</si>
  <si>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</si>
  <si>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</si>
  <si>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</si>
  <si>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</si>
  <si>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</si>
  <si>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</si>
  <si>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</si>
  <si>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</si>
  <si>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</si>
  <si>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</si>
  <si>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</si>
  <si>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</si>
  <si>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</si>
  <si>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</si>
  <si>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</si>
  <si>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</si>
  <si>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</si>
  <si>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</si>
  <si>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</si>
  <si>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</si>
  <si>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</si>
  <si>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</si>
  <si>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</si>
  <si>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</si>
  <si>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</si>
  <si>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</si>
  <si>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</si>
  <si>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</si>
  <si>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</si>
  <si>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</si>
  <si>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</si>
  <si>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</si>
  <si>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</si>
  <si>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</si>
  <si>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</si>
  <si>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</si>
  <si>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</si>
  <si>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</si>
  <si>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</si>
  <si>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</si>
  <si>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</si>
  <si>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</si>
  <si>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</si>
  <si>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</si>
  <si>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</si>
  <si>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</si>
  <si>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</si>
  <si>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</si>
  <si>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</si>
  <si>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</si>
  <si>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</si>
  <si>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</si>
  <si>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</si>
  <si>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</si>
  <si>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</si>
  <si>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</si>
  <si>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</si>
  <si>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</si>
  <si>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</si>
  <si>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</si>
  <si>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</si>
  <si>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</si>
  <si>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</si>
  <si>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</si>
  <si>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</si>
  <si>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</si>
  <si>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</si>
  <si>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</si>
  <si>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</si>
  <si>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</si>
  <si>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</si>
  <si>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</si>
  <si>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</si>
  <si>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</si>
  <si>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</si>
  <si>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</si>
  <si>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</si>
  <si>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</si>
  <si>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</si>
  <si>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</si>
  <si>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</si>
  <si>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</si>
  <si>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</si>
  <si>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</si>
  <si>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</si>
  <si>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</si>
  <si>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</si>
  <si>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</si>
  <si>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</si>
  <si>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</si>
  <si>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</si>
  <si>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</si>
  <si>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</si>
  <si>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</si>
  <si>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</si>
  <si>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</si>
  <si>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</si>
  <si>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</si>
  <si>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</si>
  <si>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</si>
  <si>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</si>
  <si>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</si>
  <si>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</si>
  <si>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</si>
  <si>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</si>
  <si>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</si>
  <si>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</si>
  <si>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</si>
  <si>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</si>
  <si>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</si>
  <si>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</si>
  <si>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</si>
  <si>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</si>
  <si>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</si>
  <si>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</si>
  <si>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</si>
  <si>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</si>
  <si>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</si>
  <si>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</si>
  <si>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</si>
  <si>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</si>
  <si>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</si>
  <si>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</si>
  <si>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</si>
  <si>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</si>
  <si>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</si>
  <si>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</si>
  <si>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</si>
  <si>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</si>
  <si>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</si>
  <si>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</si>
  <si>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</si>
  <si>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</si>
  <si>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</si>
  <si>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</si>
  <si>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</si>
  <si>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</si>
  <si>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</si>
  <si>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</si>
  <si>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</si>
  <si>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</si>
  <si>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</si>
  <si>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</si>
  <si>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</si>
  <si>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</si>
  <si>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</si>
  <si>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</si>
  <si>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</si>
  <si>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</si>
  <si>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</si>
  <si>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</si>
  <si>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</si>
  <si>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</si>
  <si>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</si>
  <si>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</si>
  <si>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</si>
  <si>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</si>
  <si>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</si>
  <si>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</si>
  <si>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</si>
  <si>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</si>
  <si>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</si>
  <si>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</si>
  <si>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</si>
  <si>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</si>
  <si>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</si>
  <si>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</si>
  <si>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</si>
  <si>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</si>
  <si>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</si>
  <si>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</si>
  <si>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</si>
  <si>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</si>
  <si>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</si>
  <si>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</si>
  <si>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</si>
  <si>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</si>
  <si>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</si>
  <si>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</si>
  <si>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</si>
  <si>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</si>
  <si>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</si>
  <si>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</si>
  <si>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</si>
  <si>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</si>
  <si>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</si>
  <si>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</si>
  <si>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</si>
  <si>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</si>
  <si>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</si>
  <si>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</si>
  <si>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</si>
  <si>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</si>
  <si>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</si>
  <si>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</si>
  <si>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</si>
  <si>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</si>
  <si>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</si>
  <si>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</si>
  <si>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</si>
  <si>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</si>
  <si>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</si>
  <si>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</si>
  <si>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</si>
  <si>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</si>
  <si>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</si>
  <si>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</si>
  <si>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</si>
  <si>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</si>
  <si>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</si>
  <si>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</si>
  <si>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</si>
  <si>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</si>
  <si>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</si>
  <si>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</si>
  <si>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</si>
  <si>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</si>
  <si>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</si>
  <si>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</si>
  <si>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</si>
  <si>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</si>
  <si>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</si>
  <si>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</si>
  <si>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</si>
  <si>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</si>
  <si>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</si>
  <si>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</si>
  <si>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</si>
  <si>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</si>
  <si>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</si>
  <si>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</si>
  <si>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</si>
  <si>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</si>
  <si>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</si>
  <si>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</si>
  <si>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</si>
  <si>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</si>
  <si>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</si>
  <si>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</si>
  <si>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</si>
  <si>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</si>
  <si>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</si>
  <si>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</si>
  <si>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</si>
  <si>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</si>
  <si>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</si>
  <si>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</si>
  <si>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</si>
  <si>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</si>
  <si>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</si>
  <si>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</si>
  <si>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</si>
  <si>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</si>
  <si>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</si>
  <si>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</si>
  <si>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</si>
  <si>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</si>
  <si>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</si>
  <si>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</si>
  <si>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</si>
  <si>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</si>
  <si>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</si>
  <si>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</si>
  <si>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</si>
  <si>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</si>
  <si>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</si>
  <si>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</si>
  <si>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</si>
  <si>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</si>
  <si>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</si>
  <si>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</si>
  <si>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</si>
  <si>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</si>
  <si>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</si>
  <si>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</si>
  <si>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</si>
  <si>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</si>
  <si>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</si>
  <si>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</si>
  <si>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</si>
  <si>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</si>
  <si>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</si>
  <si>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</si>
  <si>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</si>
  <si>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</si>
  <si>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</si>
  <si>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</si>
  <si>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</si>
  <si>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</si>
  <si>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</si>
  <si>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</si>
  <si>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</si>
  <si>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</si>
  <si>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</si>
  <si>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</si>
  <si>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</si>
  <si>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</si>
  <si>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</si>
  <si>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</si>
  <si>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</si>
  <si>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</si>
  <si>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</si>
  <si>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</si>
  <si>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</si>
  <si>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</si>
  <si>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</si>
  <si>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</si>
  <si>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</si>
  <si>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</si>
  <si>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</si>
  <si>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</si>
  <si>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</si>
  <si>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</si>
  <si>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</si>
  <si>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</si>
  <si>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</si>
  <si>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</si>
  <si>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</si>
  <si>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</si>
  <si>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</si>
  <si>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</si>
  <si>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</si>
  <si>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</si>
  <si>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</si>
  <si>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</si>
  <si>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</si>
  <si>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</si>
  <si>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</si>
  <si>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</si>
  <si>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</si>
  <si>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</si>
  <si>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</si>
  <si>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</si>
  <si>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</si>
  <si>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</si>
  <si>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</si>
  <si>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</si>
  <si>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</si>
  <si>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</si>
  <si>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</si>
  <si>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</si>
  <si>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</si>
  <si>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</si>
  <si>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</si>
  <si>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</si>
  <si>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</si>
  <si>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</si>
  <si>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</si>
  <si>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</si>
  <si>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</si>
  <si>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</si>
  <si>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</si>
  <si>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</si>
  <si>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</si>
  <si>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</si>
  <si>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</si>
  <si>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</si>
  <si>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</si>
  <si>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</si>
  <si>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</si>
  <si>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</si>
  <si>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</si>
  <si>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</si>
  <si>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</si>
  <si>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</si>
  <si>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</si>
  <si>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</si>
  <si>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</si>
  <si>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</si>
  <si>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</si>
  <si>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</si>
  <si>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</si>
  <si>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</si>
  <si>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</si>
  <si>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</si>
  <si>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</si>
  <si>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</si>
  <si>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</si>
  <si>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</si>
  <si>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</si>
  <si>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</si>
  <si>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</si>
  <si>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</si>
  <si>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</si>
  <si>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</si>
  <si>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</si>
  <si>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</si>
  <si>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</si>
  <si>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</si>
  <si>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</si>
  <si>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</si>
  <si>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</si>
  <si>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</si>
  <si>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</si>
  <si>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</si>
  <si>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</si>
  <si>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</si>
  <si>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</si>
  <si>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</si>
  <si>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</si>
  <si>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</si>
  <si>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</si>
  <si>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</si>
  <si>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</si>
  <si>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</si>
  <si>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</si>
  <si>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</si>
  <si>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</si>
  <si>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</si>
  <si>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</si>
  <si>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</si>
  <si>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</si>
  <si>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</si>
  <si>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</si>
  <si>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</si>
  <si>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</si>
  <si>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</si>
  <si>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</si>
  <si>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</si>
  <si>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</si>
  <si>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</si>
  <si>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</si>
  <si>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</si>
  <si>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</si>
  <si>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</si>
  <si>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</si>
  <si>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</si>
  <si>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</si>
  <si>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</si>
  <si>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</si>
  <si>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</si>
  <si>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</si>
  <si>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</si>
  <si>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</si>
  <si>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</si>
  <si>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</si>
  <si>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</si>
  <si>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</si>
  <si>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</si>
  <si>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</si>
  <si>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</si>
  <si>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</si>
  <si>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</si>
  <si>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</si>
  <si>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</si>
  <si>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</si>
  <si>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</si>
  <si>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</si>
  <si>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</si>
  <si>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</si>
  <si>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</si>
  <si>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</si>
  <si>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</si>
  <si>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</si>
  <si>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</si>
  <si>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</si>
  <si>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</si>
  <si>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</si>
  <si>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</si>
  <si>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</si>
  <si>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</si>
  <si>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</si>
  <si>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</si>
  <si>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</si>
  <si>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</si>
  <si>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</si>
  <si>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</si>
  <si>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</si>
  <si>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</si>
  <si>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</si>
  <si>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</si>
  <si>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</si>
  <si>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</si>
  <si>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</si>
  <si>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</si>
  <si>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</si>
  <si>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</si>
  <si>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</si>
  <si>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</si>
  <si>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</si>
  <si>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</si>
  <si>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</si>
  <si>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</si>
  <si>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</si>
  <si>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</si>
  <si>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</si>
  <si>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</si>
  <si>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</si>
  <si>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</si>
  <si>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</si>
  <si>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</si>
  <si>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</si>
  <si>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</si>
  <si>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</si>
  <si>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</si>
  <si>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</si>
  <si>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</si>
  <si>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</si>
  <si>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</si>
  <si>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</si>
  <si>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</si>
  <si>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</si>
  <si>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</si>
  <si>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</si>
  <si>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</si>
  <si>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</si>
  <si>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</si>
  <si>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</si>
  <si>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</si>
  <si>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</si>
  <si>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</si>
  <si>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</si>
  <si>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</si>
  <si>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</si>
  <si>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</si>
  <si>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</si>
  <si>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</si>
  <si>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</si>
  <si>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</si>
  <si>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</si>
  <si>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</si>
  <si>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</si>
  <si>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</si>
  <si>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</si>
  <si>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</si>
  <si>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</si>
  <si>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</si>
  <si>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</si>
  <si>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</si>
  <si>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</si>
  <si>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</si>
  <si>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</si>
  <si>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</si>
  <si>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</si>
  <si>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</si>
  <si>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</si>
  <si>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</si>
  <si>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</si>
  <si>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</si>
  <si>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</si>
  <si>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</si>
  <si>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</si>
  <si>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</si>
  <si>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</si>
  <si>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</si>
  <si>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</si>
  <si>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</si>
  <si>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</si>
  <si>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</si>
  <si>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</si>
  <si>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</si>
  <si>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</si>
  <si>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</si>
  <si>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</si>
  <si>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</si>
  <si>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</si>
  <si>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</si>
  <si>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</si>
  <si>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</si>
  <si>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</si>
  <si>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</si>
  <si>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</si>
  <si>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</si>
  <si>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</si>
  <si>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</si>
  <si>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</si>
  <si>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</si>
  <si>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</si>
  <si>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</si>
  <si>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</si>
  <si>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</si>
  <si>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</si>
  <si>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</si>
  <si>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</si>
  <si>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</si>
  <si>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</si>
  <si>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</si>
  <si>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</si>
  <si>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</si>
  <si>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</si>
  <si>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</si>
  <si>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</si>
  <si>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</si>
  <si>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</si>
  <si>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</si>
  <si>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</si>
  <si>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</si>
  <si>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</si>
  <si>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</si>
  <si>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</si>
  <si>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</si>
  <si>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</si>
  <si>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</si>
  <si>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</si>
  <si>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</si>
  <si>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</si>
  <si>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</si>
  <si>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</si>
  <si>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</si>
  <si>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</si>
  <si>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</si>
  <si>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</si>
  <si>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</si>
  <si>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</si>
  <si>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</si>
  <si>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</si>
  <si>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</si>
  <si>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</si>
  <si>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</si>
  <si>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</si>
  <si>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</si>
  <si>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</si>
  <si>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</si>
  <si>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</si>
  <si>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</si>
  <si>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</si>
  <si>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</si>
  <si>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</si>
  <si>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</si>
  <si>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</si>
  <si>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</si>
  <si>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</si>
  <si>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</si>
  <si>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</si>
  <si>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</si>
  <si>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</si>
  <si>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</si>
  <si>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</si>
  <si>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</si>
  <si>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</si>
  <si>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</si>
  <si>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</si>
  <si>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</si>
  <si>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</si>
  <si>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</si>
  <si>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</si>
  <si>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</si>
  <si>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</si>
  <si>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</si>
  <si>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</si>
  <si>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</si>
  <si>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</si>
  <si>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</si>
  <si>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</si>
  <si>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</si>
  <si>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</si>
  <si>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</si>
  <si>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</si>
  <si>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</si>
  <si>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</si>
  <si>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</si>
  <si>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</si>
  <si>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</si>
  <si>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</si>
  <si>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</si>
  <si>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</si>
  <si>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</si>
  <si>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</si>
  <si>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</si>
  <si>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</si>
  <si>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</si>
  <si>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</si>
  <si>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</si>
  <si>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</si>
  <si>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</si>
  <si>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</si>
  <si>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</si>
  <si>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</si>
  <si>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</si>
  <si>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</si>
  <si>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</si>
  <si>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</si>
  <si>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</si>
  <si>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</si>
  <si>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</si>
  <si>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</si>
  <si>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</si>
  <si>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</si>
  <si>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</si>
  <si>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</si>
  <si>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</si>
  <si>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</si>
  <si>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</si>
  <si>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</si>
  <si>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</si>
  <si>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</si>
  <si>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</si>
  <si>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</si>
  <si>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</si>
  <si>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</si>
  <si>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</si>
  <si>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</si>
  <si>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</si>
  <si>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</si>
  <si>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</si>
  <si>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</si>
  <si>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</si>
  <si>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</si>
  <si>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</si>
  <si>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</si>
  <si>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</si>
  <si>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</si>
  <si>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</si>
  <si>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</si>
  <si>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</si>
  <si>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</si>
  <si>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</si>
  <si>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</si>
  <si>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</si>
  <si>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</si>
  <si>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</si>
  <si>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</si>
  <si>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</si>
  <si>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</si>
  <si>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</si>
  <si>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</si>
  <si>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</si>
  <si>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</si>
  <si>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</si>
  <si>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</si>
  <si>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</si>
  <si>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</si>
  <si>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</si>
  <si>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</si>
  <si>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</si>
  <si>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</si>
  <si>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</si>
  <si>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</si>
  <si>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</si>
  <si>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</si>
  <si>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</si>
  <si>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</si>
  <si>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</si>
  <si>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</si>
  <si>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</si>
  <si>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</si>
  <si>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</si>
  <si>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</si>
  <si>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</si>
  <si>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</si>
  <si>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</si>
  <si>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</si>
  <si>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</si>
  <si>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</si>
  <si>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</si>
  <si>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</si>
  <si>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</si>
  <si>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</si>
  <si>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</si>
  <si>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</si>
  <si>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</si>
  <si>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</si>
  <si>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</si>
  <si>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</si>
  <si>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</si>
  <si>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</si>
  <si>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</si>
  <si>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</si>
  <si>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</si>
  <si>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</si>
  <si>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</si>
  <si>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</si>
  <si>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</si>
  <si>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</si>
  <si>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</si>
  <si>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</si>
  <si>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</si>
  <si>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</si>
  <si>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</si>
  <si>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</si>
  <si>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</si>
  <si>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</si>
  <si>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</si>
  <si>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</si>
  <si>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</si>
  <si>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</si>
  <si>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</si>
  <si>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</si>
  <si>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</si>
  <si>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</si>
  <si>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</si>
  <si>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</si>
  <si>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</si>
  <si>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</si>
  <si>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</si>
  <si>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</si>
  <si>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</si>
  <si>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</si>
  <si>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</si>
  <si>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</si>
  <si>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</si>
  <si>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</si>
  <si>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</si>
  <si>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</si>
  <si>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</si>
  <si>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</si>
  <si>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</si>
  <si>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</si>
  <si>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</si>
  <si>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</si>
  <si>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</si>
  <si>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</si>
  <si>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</si>
  <si>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</si>
  <si>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</si>
  <si>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</si>
  <si>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</si>
  <si>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</si>
  <si>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</si>
  <si>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</si>
  <si>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</si>
  <si>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</si>
  <si>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</si>
  <si>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</si>
  <si>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</si>
  <si>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</si>
  <si>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</si>
  <si>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</si>
  <si>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</si>
  <si>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</si>
  <si>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</si>
  <si>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</si>
  <si>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</si>
  <si>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</si>
  <si>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</si>
  <si>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</si>
  <si>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</si>
  <si>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</si>
  <si>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</si>
  <si>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</si>
  <si>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</si>
  <si>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</si>
  <si>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</si>
  <si>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</si>
  <si>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</si>
  <si>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</si>
  <si>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</si>
  <si>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</si>
  <si>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</si>
  <si>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</si>
  <si>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</si>
  <si>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</si>
  <si>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</si>
  <si>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</si>
  <si>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</si>
  <si>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</si>
  <si>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</si>
  <si>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</si>
  <si>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</si>
  <si>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</si>
  <si>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</si>
  <si>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</si>
  <si>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</si>
  <si>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</si>
  <si>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</si>
  <si>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</si>
  <si>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</si>
  <si>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</si>
  <si>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</si>
  <si>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</si>
  <si>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</si>
  <si>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</si>
  <si>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</si>
  <si>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</si>
  <si>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</si>
  <si>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</si>
  <si>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</si>
  <si>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</si>
  <si>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</si>
  <si>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</si>
  <si>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</si>
  <si>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</si>
  <si>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</si>
  <si>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</si>
  <si>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</si>
  <si>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</si>
  <si>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</si>
  <si>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</si>
  <si>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</si>
  <si>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</si>
  <si>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</si>
  <si>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</si>
  <si>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</si>
  <si>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</si>
  <si>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</si>
  <si>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</si>
  <si>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</si>
  <si>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</si>
  <si>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</si>
  <si>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</si>
  <si>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</si>
  <si>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</si>
  <si>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</si>
  <si>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</si>
  <si>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</si>
  <si>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</si>
  <si>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</si>
  <si>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</si>
  <si>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</si>
  <si>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</si>
  <si>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</si>
  <si>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</si>
  <si>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</si>
  <si>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</si>
  <si>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</si>
  <si>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</si>
  <si>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</si>
  <si>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</si>
  <si>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</si>
  <si>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</si>
  <si>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</si>
  <si>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</si>
  <si>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</si>
  <si>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</si>
  <si>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</si>
  <si>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</si>
  <si>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</si>
  <si>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</si>
  <si>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</si>
  <si>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</si>
  <si>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</si>
  <si>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</si>
  <si>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</si>
  <si>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</si>
  <si>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</si>
  <si>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</si>
  <si>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</si>
  <si>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</si>
  <si>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</si>
  <si>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</si>
  <si>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</si>
  <si>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</si>
  <si>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</si>
  <si>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</si>
  <si>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</si>
  <si>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</si>
  <si>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</si>
  <si>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</si>
  <si>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</si>
  <si>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</si>
  <si>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</si>
  <si>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</si>
  <si>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</si>
  <si>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</si>
  <si>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</si>
  <si>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</si>
  <si>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</si>
  <si>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</si>
  <si>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</si>
  <si>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</si>
  <si>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</si>
  <si>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</si>
  <si>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</si>
  <si>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</si>
  <si>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</si>
  <si>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</si>
  <si>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</si>
  <si>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</si>
  <si>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</si>
  <si>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</si>
  <si>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</si>
  <si>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</si>
  <si>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</si>
  <si>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</si>
  <si>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</si>
  <si>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</si>
  <si>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</si>
  <si>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</si>
  <si>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</si>
  <si>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</si>
  <si>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</si>
  <si>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</si>
  <si>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</si>
  <si>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</si>
  <si>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</si>
  <si>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</si>
  <si>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</si>
  <si>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</si>
  <si>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</si>
  <si>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</si>
  <si>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</si>
  <si>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</si>
  <si>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</si>
  <si>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</si>
  <si>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</si>
  <si>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</si>
  <si>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</si>
  <si>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</si>
  <si>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</si>
  <si>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</si>
  <si>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</si>
  <si>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</si>
  <si>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</si>
  <si>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</si>
  <si>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</si>
  <si>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</si>
  <si>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</si>
  <si>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</si>
  <si>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</si>
  <si>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</si>
  <si>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</si>
  <si>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</si>
  <si>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</si>
  <si>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</si>
  <si>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</si>
  <si>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</si>
  <si>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</si>
  <si>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</si>
  <si>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</si>
  <si>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</si>
  <si>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</si>
  <si>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</si>
  <si>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</si>
  <si>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</si>
  <si>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</si>
  <si>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</si>
  <si>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</si>
  <si>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</si>
  <si>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</si>
  <si>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</si>
  <si>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</si>
  <si>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</si>
  <si>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</si>
  <si>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</si>
  <si>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</si>
  <si>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</si>
  <si>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</si>
  <si>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</si>
  <si>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</si>
  <si>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</si>
  <si>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</si>
  <si>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</si>
  <si>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</si>
  <si>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</si>
  <si>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</si>
  <si>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</si>
  <si>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</si>
  <si>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</si>
  <si>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</si>
  <si>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</si>
  <si>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</si>
  <si>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</si>
  <si>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</si>
  <si>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</si>
  <si>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</si>
  <si>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</si>
  <si>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</si>
  <si>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</si>
  <si>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</si>
  <si>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</si>
  <si>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</si>
  <si>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</si>
  <si>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</si>
  <si>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</si>
  <si>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</si>
  <si>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</si>
  <si>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</si>
  <si>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</si>
  <si>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</si>
  <si>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</si>
  <si>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</si>
  <si>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</si>
  <si>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</si>
  <si>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</si>
  <si>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</si>
  <si>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</si>
  <si>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</si>
  <si>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</si>
  <si>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</si>
  <si>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</si>
  <si>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</si>
  <si>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</si>
  <si>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</si>
  <si>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</si>
  <si>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</si>
  <si>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</si>
  <si>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</si>
  <si>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</si>
  <si>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</si>
  <si>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</si>
  <si>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</si>
  <si>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</si>
  <si>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</si>
  <si>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</si>
  <si>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</si>
  <si>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</si>
  <si>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</si>
  <si>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</si>
  <si>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</si>
  <si>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</si>
  <si>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</si>
  <si>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</si>
  <si>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</si>
  <si>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</si>
  <si>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</si>
  <si>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</si>
  <si>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</si>
  <si>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</si>
  <si>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</si>
  <si>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</si>
  <si>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</si>
  <si>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</si>
  <si>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</si>
  <si>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</si>
  <si>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</si>
  <si>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</si>
  <si>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</si>
  <si>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</si>
  <si>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</si>
  <si>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</si>
  <si>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</si>
  <si>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</si>
  <si>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</si>
  <si>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</si>
  <si>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</si>
  <si>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</si>
  <si>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</si>
  <si>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</si>
  <si>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</si>
  <si>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</si>
  <si>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</si>
  <si>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</si>
  <si>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</si>
  <si>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</si>
  <si>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</si>
  <si>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</si>
  <si>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</si>
  <si>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</si>
  <si>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</si>
  <si>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</si>
  <si>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</si>
  <si>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</si>
  <si>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</si>
  <si>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</si>
  <si>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</si>
  <si>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</si>
  <si>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</si>
  <si>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</si>
  <si>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</si>
  <si>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</si>
  <si>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</si>
  <si>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</si>
  <si>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</si>
  <si>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</si>
  <si>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</si>
  <si>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</si>
  <si>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</si>
  <si>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</si>
  <si>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</si>
  <si>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</si>
  <si>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</si>
  <si>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</si>
  <si>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</si>
  <si>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</si>
  <si>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</si>
  <si>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</si>
  <si>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</si>
  <si>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</si>
  <si>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</si>
  <si>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</si>
  <si>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</si>
  <si>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</si>
  <si>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</si>
  <si>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</si>
  <si>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</si>
  <si>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</si>
  <si>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</si>
  <si>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</si>
  <si>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</si>
  <si>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</si>
  <si>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</si>
  <si>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</si>
  <si>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</si>
  <si>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</si>
  <si>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</si>
  <si>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</si>
  <si>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</si>
  <si>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</si>
  <si>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</si>
  <si>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</si>
  <si>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</si>
  <si>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</si>
  <si>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</si>
  <si>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</si>
  <si>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</si>
  <si>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</si>
  <si>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</si>
  <si>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</si>
  <si>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</si>
  <si>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</si>
  <si>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</si>
  <si>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</si>
  <si>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</si>
  <si>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</si>
  <si>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</si>
  <si>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</si>
  <si>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</si>
  <si>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</si>
  <si>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</si>
  <si>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</si>
  <si>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</si>
  <si>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</si>
  <si>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</si>
  <si>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</si>
  <si>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</si>
  <si>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</si>
  <si>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</si>
  <si>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</si>
  <si>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</si>
  <si>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</si>
  <si>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</si>
  <si>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</si>
  <si>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</si>
  <si>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</si>
  <si>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</si>
  <si>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</si>
  <si>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</si>
  <si>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</si>
  <si>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</si>
  <si>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</si>
  <si>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</si>
  <si>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</si>
  <si>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</si>
  <si>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</si>
  <si>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</si>
  <si>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</si>
  <si>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</si>
  <si>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</si>
  <si>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</si>
  <si>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</si>
  <si>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</si>
  <si>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</si>
  <si>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</si>
  <si>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</si>
  <si>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</si>
  <si>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</si>
  <si>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</si>
  <si>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</si>
  <si>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</si>
  <si>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</si>
  <si>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</si>
  <si>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</si>
  <si>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</si>
  <si>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</si>
  <si>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</si>
  <si>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</si>
  <si>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</si>
  <si>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</si>
  <si>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</si>
  <si>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</si>
  <si>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</si>
  <si>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</si>
  <si>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</si>
  <si>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</si>
  <si>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</si>
  <si>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</si>
  <si>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</si>
  <si>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</si>
  <si>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</si>
  <si>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</si>
  <si>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</si>
  <si>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</si>
  <si>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</si>
  <si>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</si>
  <si>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</si>
  <si>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</si>
  <si>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</si>
  <si>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</si>
  <si>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</si>
  <si>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</si>
  <si>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</si>
  <si>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</si>
  <si>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</si>
  <si>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</si>
  <si>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</si>
  <si>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</si>
  <si>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</si>
  <si>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</si>
  <si>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</si>
  <si>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</si>
  <si>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</si>
  <si>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</si>
  <si>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</si>
  <si>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</si>
  <si>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</si>
  <si>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</si>
  <si>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</si>
  <si>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</si>
  <si>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</si>
  <si>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</si>
  <si>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</si>
  <si>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</si>
  <si>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</si>
  <si>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</si>
  <si>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</si>
  <si>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</si>
  <si>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</si>
  <si>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</si>
  <si>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</si>
  <si>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</si>
  <si>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</si>
  <si>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</si>
  <si>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</si>
  <si>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</si>
  <si>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</si>
  <si>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</si>
  <si>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</si>
  <si>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</si>
  <si>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</si>
  <si>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</si>
  <si>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</si>
  <si>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</si>
  <si>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</si>
  <si>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</si>
  <si>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</si>
  <si>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</si>
  <si>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</si>
  <si>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</si>
  <si>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</si>
  <si>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</si>
  <si>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</si>
  <si>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</si>
  <si>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</si>
  <si>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</si>
  <si>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</si>
  <si>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</si>
  <si>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</si>
  <si>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</si>
  <si>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</si>
  <si>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</si>
  <si>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</si>
  <si>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</si>
  <si>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</si>
  <si>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</si>
  <si>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</si>
  <si>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</si>
  <si>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</si>
  <si>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</si>
  <si>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</si>
  <si>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</si>
  <si>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</si>
  <si>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</si>
  <si>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</si>
  <si>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</si>
  <si>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</si>
  <si>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</si>
  <si>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</si>
  <si>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</si>
  <si>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</si>
  <si>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</si>
  <si>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</si>
  <si>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</si>
  <si>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</si>
  <si>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</si>
  <si>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</si>
  <si>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</si>
  <si>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</si>
  <si>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</si>
  <si>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</si>
  <si>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</si>
  <si>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</si>
  <si>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</si>
  <si>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</si>
  <si>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</si>
  <si>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</si>
  <si>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</si>
  <si>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</si>
  <si>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</si>
  <si>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</si>
  <si>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</si>
  <si>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</si>
  <si>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</si>
  <si>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</si>
  <si>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</si>
  <si>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</si>
  <si>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</si>
  <si>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</si>
  <si>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</si>
  <si>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</si>
  <si>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</si>
  <si>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</si>
  <si>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</si>
  <si>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</si>
  <si>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</si>
  <si>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</si>
  <si>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</si>
  <si>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</si>
  <si>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</si>
  <si>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</si>
  <si>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</si>
  <si>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</si>
  <si>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</si>
  <si>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</si>
  <si>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</si>
  <si>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</si>
  <si>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</si>
  <si>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</si>
  <si>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</si>
  <si>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</si>
  <si>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</si>
  <si>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</si>
  <si>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</si>
  <si>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</si>
  <si>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</si>
  <si>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</si>
  <si>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</si>
  <si>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</si>
  <si>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</si>
  <si>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</si>
  <si>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</si>
  <si>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</si>
  <si>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</si>
  <si>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</si>
  <si>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</si>
  <si>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</si>
  <si>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</si>
  <si>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</si>
  <si>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</si>
  <si>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</si>
  <si>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</si>
  <si>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</si>
  <si>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</si>
  <si>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</si>
  <si>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</si>
  <si>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</si>
  <si>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</si>
  <si>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</si>
  <si>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</si>
  <si>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</si>
  <si>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</si>
  <si>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</si>
  <si>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</si>
  <si>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</si>
  <si>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</si>
  <si>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</si>
  <si>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</si>
  <si>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</si>
  <si>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</si>
  <si>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</si>
  <si>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</si>
  <si>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</si>
  <si>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</si>
  <si>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</si>
  <si>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</si>
  <si>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</si>
  <si>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</si>
  <si>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</si>
  <si>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</si>
  <si>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</si>
  <si>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</si>
  <si>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</si>
  <si>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</si>
  <si>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</si>
  <si>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</si>
  <si>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</si>
  <si>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</si>
  <si>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</si>
  <si>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</si>
  <si>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</si>
  <si>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</si>
  <si>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</si>
  <si>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</si>
  <si>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</si>
  <si>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</si>
  <si>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</si>
  <si>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</si>
  <si>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</si>
  <si>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</si>
  <si>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</si>
  <si>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</si>
  <si>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</si>
  <si>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</si>
  <si>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</si>
  <si>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</si>
  <si>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</si>
  <si>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</si>
  <si>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</si>
  <si>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</si>
  <si>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</si>
  <si>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</si>
  <si>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</si>
  <si>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</si>
  <si>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</si>
  <si>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</si>
  <si>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</si>
  <si>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</si>
  <si>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</si>
  <si>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</si>
  <si>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</si>
  <si>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</si>
  <si>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</si>
  <si>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</si>
  <si>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</si>
  <si>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</si>
  <si>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</si>
  <si>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</si>
  <si>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</si>
  <si>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</si>
  <si>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</si>
  <si>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</si>
  <si>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</si>
  <si>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</si>
  <si>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</si>
  <si>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</si>
  <si>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</si>
  <si>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</si>
  <si>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</si>
  <si>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</si>
  <si>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</si>
  <si>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</si>
  <si>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</si>
  <si>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</si>
  <si>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</si>
  <si>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</si>
  <si>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</si>
  <si>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</si>
  <si>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</si>
  <si>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</si>
  <si>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</si>
  <si>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</si>
  <si>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</si>
  <si>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</si>
  <si>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</si>
  <si>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</si>
  <si>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</si>
  <si>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</si>
  <si>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</si>
  <si>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</si>
  <si>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</si>
  <si>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</si>
  <si>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</si>
  <si>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</si>
  <si>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</si>
  <si>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</si>
  <si>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</si>
  <si>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</si>
  <si>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</si>
  <si>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</si>
  <si>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</si>
  <si>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</si>
  <si>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</si>
  <si>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</si>
  <si>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</si>
  <si>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</si>
  <si>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</si>
  <si>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</si>
  <si>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</si>
  <si>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</si>
  <si>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</si>
  <si>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</si>
  <si>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</si>
  <si>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</si>
  <si>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</si>
  <si>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</si>
  <si>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</si>
  <si>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</si>
  <si>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</si>
  <si>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</si>
  <si>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</si>
  <si>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</si>
  <si>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</si>
  <si>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</si>
  <si>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</si>
  <si>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</si>
  <si>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</si>
  <si>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</si>
  <si>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</si>
  <si>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</si>
  <si>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</si>
  <si>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</si>
  <si>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</si>
  <si>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</si>
  <si>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</si>
  <si>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</si>
  <si>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</si>
  <si>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</si>
  <si>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</si>
  <si>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</si>
  <si>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</si>
  <si>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</si>
  <si>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</si>
  <si>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</si>
  <si>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</si>
  <si>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</si>
  <si>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</si>
  <si>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</si>
  <si>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</si>
  <si>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</si>
  <si>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</si>
  <si>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</si>
  <si>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</si>
  <si>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</si>
  <si>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</si>
  <si>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</si>
  <si>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</si>
  <si>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</si>
  <si>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</si>
  <si>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</si>
  <si>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</si>
  <si>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</si>
  <si>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</si>
  <si>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</si>
  <si>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</si>
  <si>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</si>
  <si>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</si>
  <si>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</si>
  <si>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</si>
  <si>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</si>
  <si>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</si>
  <si>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</si>
  <si>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</si>
  <si>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</si>
  <si>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</si>
  <si>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</si>
  <si>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</si>
  <si>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</si>
  <si>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</si>
  <si>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</si>
  <si>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</si>
  <si>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</si>
  <si>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</si>
  <si>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</si>
  <si>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</si>
  <si>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</si>
  <si>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</si>
  <si>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</si>
  <si>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</si>
  <si>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</si>
  <si>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</si>
  <si>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</si>
  <si>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</si>
  <si>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</si>
  <si>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</si>
  <si>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</si>
  <si>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</si>
  <si>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</si>
  <si>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</si>
  <si>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</si>
  <si>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</si>
  <si>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</si>
  <si>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</si>
  <si>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</si>
  <si>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</si>
  <si>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</si>
  <si>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</si>
  <si>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</si>
  <si>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</si>
  <si>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</si>
  <si>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</si>
  <si>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</si>
  <si>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</si>
  <si>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</si>
  <si>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</si>
  <si>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</si>
  <si>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</si>
  <si>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</si>
  <si>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</si>
  <si>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</si>
  <si>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</si>
  <si>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</si>
  <si>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</si>
  <si>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</si>
  <si>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</si>
  <si>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</si>
  <si>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</si>
  <si>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</si>
  <si>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</si>
  <si>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</si>
  <si>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</si>
  <si>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</si>
  <si>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</si>
  <si>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</si>
  <si>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</si>
  <si>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</si>
  <si>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</si>
  <si>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</si>
  <si>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</si>
  <si>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</si>
  <si>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</si>
  <si>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</si>
  <si>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</si>
  <si>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</si>
  <si>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</si>
  <si>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</si>
  <si>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</si>
  <si>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</si>
  <si>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</si>
  <si>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</si>
  <si>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</si>
  <si>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</si>
  <si>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</si>
  <si>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</si>
  <si>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</si>
  <si>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</si>
  <si>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</si>
  <si>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</si>
  <si>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</si>
  <si>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</si>
  <si>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</si>
  <si>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</si>
  <si>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</si>
  <si>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</si>
  <si>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</si>
  <si>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</si>
  <si>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</si>
  <si>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</si>
  <si>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</si>
  <si>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</si>
  <si>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</si>
  <si>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</si>
  <si>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</si>
  <si>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</si>
  <si>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</si>
  <si>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</si>
  <si>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</si>
  <si>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</si>
  <si>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</si>
  <si>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</si>
  <si>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</si>
  <si>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</si>
  <si>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</si>
  <si>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</si>
  <si>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</si>
  <si>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</si>
  <si>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</si>
  <si>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</si>
  <si>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</si>
  <si>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</si>
  <si>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</si>
  <si>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</si>
  <si>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</si>
  <si>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</si>
  <si>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</si>
  <si>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</si>
  <si>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</si>
  <si>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</si>
  <si>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</si>
  <si>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</si>
  <si>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</si>
  <si>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</si>
  <si>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</si>
  <si>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</si>
  <si>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</si>
  <si>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</si>
  <si>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</si>
  <si>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</si>
  <si>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</si>
  <si>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</si>
  <si>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</si>
  <si>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</si>
  <si>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</si>
  <si>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</si>
  <si>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</si>
  <si>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</si>
  <si>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</si>
  <si>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</si>
  <si>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</si>
  <si>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</si>
  <si>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</si>
  <si>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</si>
  <si>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</si>
  <si>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</si>
  <si>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</si>
  <si>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</si>
  <si>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</si>
  <si>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</si>
  <si>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</si>
  <si>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</si>
  <si>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</si>
  <si>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</si>
  <si>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</si>
  <si>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</si>
  <si>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</si>
  <si>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</si>
  <si>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</si>
  <si>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</si>
  <si>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</si>
  <si>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</si>
  <si>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</si>
  <si>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</si>
  <si>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</si>
  <si>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</si>
  <si>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</si>
  <si>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</si>
  <si>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</si>
  <si>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</si>
  <si>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</si>
  <si>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</si>
  <si>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</si>
  <si>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</si>
  <si>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</si>
  <si>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</si>
  <si>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</si>
  <si>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</si>
  <si>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</si>
  <si>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</si>
  <si>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</si>
  <si>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</si>
  <si>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</si>
  <si>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</si>
  <si>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</si>
  <si>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</si>
  <si>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</si>
  <si>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</si>
  <si>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</si>
  <si>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</si>
  <si>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</si>
  <si>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</si>
  <si>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</si>
  <si>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</si>
  <si>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</si>
  <si>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</si>
  <si>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</si>
  <si>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</si>
  <si>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</si>
  <si>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</si>
  <si>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</si>
  <si>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</si>
  <si>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</si>
  <si>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</si>
  <si>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</si>
  <si>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</si>
  <si>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</si>
  <si>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</si>
  <si>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</si>
  <si>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</si>
  <si>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</si>
  <si>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</si>
  <si>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</si>
  <si>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</si>
  <si>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</si>
  <si>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</si>
  <si>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</si>
  <si>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</si>
  <si>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</si>
  <si>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</si>
  <si>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</si>
  <si>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</si>
  <si>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</si>
  <si>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</si>
  <si>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</si>
  <si>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</si>
  <si>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</si>
  <si>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</si>
  <si>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</si>
  <si>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</si>
  <si>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</si>
  <si>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</si>
  <si>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</si>
  <si>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</si>
  <si>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</si>
  <si>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</si>
  <si>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</si>
  <si>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</si>
  <si>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</si>
  <si>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</si>
  <si>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</si>
  <si>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</si>
  <si>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</si>
  <si>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</si>
  <si>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</si>
  <si>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</si>
  <si>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</si>
  <si>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</si>
  <si>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</si>
  <si>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</si>
  <si>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</si>
  <si>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</si>
  <si>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</si>
  <si>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</si>
  <si>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</si>
  <si>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</si>
  <si>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</si>
  <si>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</si>
  <si>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</si>
  <si>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</si>
  <si>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</si>
  <si>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</si>
  <si>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</si>
  <si>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</si>
  <si>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</si>
  <si>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</si>
  <si>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</si>
  <si>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</si>
  <si>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</si>
  <si>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</si>
  <si>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</si>
  <si>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</si>
  <si>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</si>
  <si>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</si>
  <si>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</si>
  <si>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</si>
  <si>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</si>
  <si>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</si>
  <si>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</si>
  <si>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</si>
  <si>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</si>
  <si>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</si>
  <si>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</si>
  <si>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</si>
  <si>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</si>
  <si>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</si>
  <si>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</si>
  <si>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</si>
  <si>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</si>
  <si>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</si>
  <si>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</si>
  <si>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</si>
  <si>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</si>
  <si>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</si>
  <si>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</si>
  <si>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</si>
  <si>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</si>
  <si>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</si>
  <si>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</si>
  <si>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</si>
  <si>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</si>
  <si>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</si>
  <si>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</si>
  <si>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</si>
  <si>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</si>
  <si>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</si>
  <si>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</si>
  <si>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</si>
  <si>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</si>
  <si>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</si>
  <si>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</si>
  <si>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</si>
  <si>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</si>
  <si>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</si>
  <si>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</si>
  <si>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</si>
  <si>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</si>
  <si>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</si>
  <si>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</si>
  <si>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</si>
  <si>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</si>
  <si>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</si>
  <si>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</si>
  <si>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</si>
  <si>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</si>
  <si>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</si>
  <si>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</si>
  <si>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</si>
  <si>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</si>
  <si>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</si>
  <si>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</si>
  <si>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</si>
  <si>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</si>
  <si>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</si>
  <si>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</si>
  <si>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</si>
  <si>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</si>
  <si>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</si>
  <si>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</si>
  <si>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</si>
  <si>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</si>
  <si>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</si>
  <si>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</si>
  <si>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</si>
  <si>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</si>
  <si>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</si>
  <si>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</si>
  <si>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</si>
  <si>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</si>
  <si>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</si>
  <si>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</si>
  <si>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</si>
  <si>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</si>
  <si>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</si>
  <si>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</si>
  <si>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</si>
  <si>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</si>
  <si>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</si>
  <si>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</si>
  <si>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</si>
  <si>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</si>
  <si>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</si>
  <si>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</si>
  <si>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</si>
  <si>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</si>
  <si>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</si>
  <si>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</si>
  <si>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</si>
  <si>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</si>
  <si>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</si>
  <si>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</si>
  <si>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</si>
  <si>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</si>
  <si>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</si>
  <si>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</si>
  <si>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</si>
  <si>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</si>
  <si>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</si>
  <si>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</si>
  <si>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</si>
  <si>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</si>
  <si>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</si>
  <si>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</si>
  <si>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</si>
  <si>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</si>
  <si>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</si>
  <si>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</si>
  <si>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</si>
  <si>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</si>
  <si>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</si>
  <si>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</si>
  <si>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</si>
  <si>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</si>
  <si>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</si>
  <si>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</si>
  <si>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</si>
  <si>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</si>
  <si>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</si>
  <si>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</si>
  <si>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</si>
  <si>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</si>
  <si>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</si>
  <si>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</si>
  <si>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</si>
  <si>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</si>
  <si>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</si>
  <si>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</si>
  <si>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</si>
  <si>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</si>
  <si>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</si>
  <si>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</si>
  <si>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</si>
  <si>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</si>
  <si>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</si>
  <si>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</si>
  <si>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</si>
  <si>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</si>
  <si>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</si>
  <si>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</si>
  <si>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</si>
  <si>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</si>
  <si>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</si>
  <si>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</si>
  <si>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</si>
  <si>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</si>
  <si>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</si>
  <si>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</si>
  <si>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</si>
  <si>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</si>
  <si>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</si>
  <si>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</si>
  <si>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</si>
  <si>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</si>
  <si>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</si>
  <si>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</si>
  <si>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</si>
  <si>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</si>
  <si>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</si>
  <si>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</si>
  <si>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</si>
  <si>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</si>
  <si>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</si>
  <si>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</si>
  <si>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</si>
  <si>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</si>
  <si>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</si>
  <si>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</si>
  <si>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</si>
  <si>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</si>
  <si>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</si>
  <si>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</si>
  <si>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</si>
  <si>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</si>
  <si>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</si>
  <si>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</si>
  <si>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</si>
  <si>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</si>
  <si>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</si>
  <si>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</si>
  <si>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</si>
  <si>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</si>
  <si>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</si>
  <si>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</si>
  <si>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</si>
  <si>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</si>
  <si>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</si>
  <si>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</si>
  <si>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</si>
  <si>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</si>
  <si>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</si>
  <si>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</si>
  <si>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</si>
  <si>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</si>
  <si>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</si>
  <si>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</si>
  <si>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</si>
  <si>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</si>
  <si>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</si>
  <si>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</si>
  <si>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</si>
  <si>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</si>
  <si>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</si>
  <si>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</si>
  <si>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</si>
  <si>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</si>
  <si>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</si>
  <si>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</si>
  <si>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</si>
  <si>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</si>
  <si>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</si>
  <si>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</si>
  <si>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</si>
  <si>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</si>
  <si>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</si>
  <si>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</si>
  <si>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</si>
  <si>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</si>
  <si>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</si>
  <si>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</si>
  <si>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</si>
  <si>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</si>
  <si>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</si>
  <si>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</si>
  <si>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</si>
  <si>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</si>
  <si>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</si>
  <si>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</si>
  <si>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</si>
  <si>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</si>
  <si>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</si>
  <si>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</si>
  <si>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</si>
  <si>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</si>
  <si>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</si>
  <si>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</si>
  <si>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</si>
  <si>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</si>
  <si>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</si>
  <si>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</si>
  <si>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</si>
  <si>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</si>
  <si>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</si>
  <si>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</si>
  <si>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</si>
  <si>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</si>
  <si>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</si>
  <si>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</si>
  <si>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</si>
  <si>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</si>
  <si>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</si>
  <si>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</si>
  <si>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</si>
  <si>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</si>
  <si>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</si>
  <si>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</si>
  <si>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</si>
  <si>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</si>
  <si>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</si>
  <si>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</si>
  <si>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</si>
  <si>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</si>
  <si>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</si>
  <si>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</si>
  <si>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</si>
  <si>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</si>
  <si>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</si>
  <si>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</si>
  <si>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</si>
  <si>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</si>
  <si>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</si>
  <si>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</si>
  <si>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</si>
  <si>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</si>
  <si>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</si>
  <si>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</si>
  <si>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</si>
  <si>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</si>
  <si>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</si>
  <si>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</si>
  <si>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</si>
  <si>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</si>
  <si>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</si>
  <si>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</si>
  <si>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</si>
  <si>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</si>
  <si>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</si>
  <si>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</si>
  <si>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</si>
  <si>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</si>
  <si>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</si>
  <si>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</si>
  <si>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</si>
  <si>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</si>
  <si>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</si>
  <si>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</si>
  <si>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</si>
  <si>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</si>
  <si>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</si>
  <si>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</si>
  <si>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</si>
  <si>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</si>
  <si>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</si>
  <si>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</si>
  <si>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</si>
  <si>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</si>
  <si>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</si>
  <si>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</si>
  <si>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</si>
  <si>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</si>
  <si>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</si>
  <si>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</si>
  <si>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</si>
  <si>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</si>
  <si>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</si>
  <si>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</si>
  <si>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</si>
  <si>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</si>
  <si>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</si>
  <si>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</si>
  <si>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</si>
  <si>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</si>
  <si>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</si>
  <si>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</si>
  <si>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</si>
  <si>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</si>
  <si>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</si>
  <si>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</si>
  <si>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</si>
  <si>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</si>
  <si>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</si>
  <si>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</si>
  <si>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</si>
  <si>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</si>
  <si>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</si>
  <si>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</si>
  <si>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</si>
  <si>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</si>
  <si>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</si>
  <si>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</si>
  <si>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</si>
  <si>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</si>
  <si>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</si>
  <si>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</si>
  <si>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</si>
  <si>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</si>
  <si>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</si>
  <si>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</si>
  <si>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</si>
  <si>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</si>
  <si>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</si>
  <si>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</si>
  <si>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</si>
  <si>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</si>
  <si>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</si>
  <si>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</si>
  <si>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</si>
  <si>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</si>
  <si>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</si>
  <si>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</si>
  <si>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</si>
  <si>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</si>
  <si>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</si>
  <si>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</si>
  <si>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</si>
  <si>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</si>
  <si>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</si>
  <si>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</si>
  <si>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</si>
  <si>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</si>
  <si>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</si>
  <si>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</si>
  <si>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</si>
  <si>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</si>
  <si>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</si>
  <si>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</si>
  <si>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</si>
  <si>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</si>
  <si>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</si>
  <si>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</si>
  <si>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</si>
  <si>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</si>
  <si>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</si>
  <si>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</si>
  <si>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</si>
  <si>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</si>
  <si>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</si>
  <si>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</si>
  <si>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</si>
  <si>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</si>
  <si>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</si>
  <si>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</si>
  <si>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</si>
  <si>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</si>
  <si>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</si>
  <si>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</si>
  <si>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</si>
  <si>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</si>
  <si>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</si>
  <si>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</si>
  <si>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</si>
  <si>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</si>
  <si>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</si>
  <si>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</si>
  <si>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</si>
  <si>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</si>
  <si>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</si>
  <si>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</si>
  <si>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</si>
  <si>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</si>
  <si>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</si>
  <si>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</si>
  <si>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</si>
  <si>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</si>
  <si>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</si>
  <si>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</si>
  <si>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</si>
  <si>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</si>
  <si>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</si>
  <si>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</si>
  <si>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</si>
  <si>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</si>
  <si>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</si>
  <si>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</si>
  <si>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</si>
  <si>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</si>
  <si>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</si>
  <si>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</si>
  <si>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</si>
  <si>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</si>
  <si>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</si>
  <si>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</si>
  <si>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</si>
  <si>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</si>
  <si>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</si>
  <si>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</si>
  <si>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</si>
  <si>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</si>
  <si>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</si>
  <si>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</si>
  <si>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</si>
  <si>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</si>
  <si>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</si>
  <si>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</si>
  <si>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</si>
  <si>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</si>
  <si>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</si>
  <si>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</si>
  <si>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</si>
  <si>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</si>
  <si>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</si>
  <si>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</si>
  <si>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</si>
  <si>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</si>
  <si>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</si>
  <si>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</si>
  <si>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</si>
  <si>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</si>
  <si>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</si>
  <si>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</si>
  <si>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</si>
  <si>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</si>
  <si>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</si>
  <si>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</si>
  <si>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</si>
  <si>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</si>
  <si>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</si>
  <si>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</si>
  <si>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</si>
  <si>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</si>
  <si>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</si>
  <si>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</si>
  <si>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</si>
  <si>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</si>
  <si>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</si>
  <si>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</si>
  <si>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</si>
  <si>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</si>
  <si>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</si>
  <si>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</si>
  <si>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</si>
  <si>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</si>
  <si>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</si>
  <si>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</si>
  <si>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</si>
  <si>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</si>
  <si>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</si>
  <si>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</si>
  <si>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</si>
  <si>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</si>
  <si>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</si>
  <si>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</si>
  <si>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</si>
  <si>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</si>
  <si>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</si>
  <si>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</si>
  <si>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</si>
  <si>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</si>
  <si>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</si>
  <si>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</si>
  <si>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</si>
  <si>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</si>
  <si>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</si>
  <si>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</si>
  <si>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</si>
  <si>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</si>
  <si>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</si>
  <si>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</si>
  <si>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</si>
  <si>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</si>
  <si>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</si>
  <si>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</si>
  <si>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</si>
  <si>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</si>
  <si>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</si>
  <si>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</si>
  <si>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</si>
  <si>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</si>
  <si>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</si>
  <si>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</si>
  <si>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</si>
  <si>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</si>
  <si>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</si>
  <si>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</si>
  <si>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</si>
  <si>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</si>
  <si>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</si>
  <si>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</si>
  <si>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</si>
  <si>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</si>
  <si>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</si>
  <si>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</si>
  <si>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</si>
  <si>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</si>
  <si>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</si>
  <si>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</si>
  <si>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</si>
  <si>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</si>
  <si>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</si>
  <si>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</si>
  <si>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</si>
  <si>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</si>
  <si>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</si>
  <si>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</si>
  <si>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</si>
  <si>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</si>
  <si>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</si>
  <si>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</si>
  <si>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</si>
  <si>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</si>
  <si>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</si>
  <si>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</si>
  <si>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</si>
  <si>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</si>
  <si>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</si>
  <si>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</si>
  <si>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</si>
  <si>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</si>
  <si>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</si>
  <si>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</si>
  <si>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</si>
  <si>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</si>
  <si>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</si>
  <si>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</si>
  <si>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</si>
  <si>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</si>
  <si>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</si>
  <si>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</si>
  <si>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</si>
  <si>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</si>
  <si>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</si>
  <si>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</si>
  <si>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</si>
  <si>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</si>
  <si>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</si>
  <si>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</si>
  <si>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</si>
  <si>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</si>
  <si>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</si>
  <si>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</si>
  <si>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</si>
  <si>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</si>
  <si>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</si>
  <si>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</si>
  <si>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</si>
  <si>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</si>
  <si>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</si>
  <si>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</si>
  <si>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</si>
  <si>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</si>
  <si>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</si>
  <si>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</si>
  <si>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</si>
  <si>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</si>
  <si>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</si>
  <si>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</si>
  <si>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</si>
  <si>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</si>
  <si>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</si>
  <si>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</si>
  <si>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</si>
  <si>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</si>
  <si>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</si>
  <si>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</si>
  <si>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</si>
  <si>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</si>
  <si>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</si>
  <si>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</si>
  <si>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</si>
  <si>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</si>
  <si>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</si>
  <si>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</si>
  <si>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</si>
  <si>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</si>
  <si>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</si>
  <si>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</si>
  <si>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</si>
  <si>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</si>
  <si>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</si>
  <si>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</si>
  <si>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</si>
  <si>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</si>
  <si>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</si>
  <si>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</si>
  <si>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</si>
  <si>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</si>
  <si>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</si>
  <si>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</si>
  <si>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</si>
  <si>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</si>
  <si>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</si>
  <si>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</si>
  <si>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</si>
  <si>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</si>
  <si>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</si>
  <si>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</si>
  <si>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</si>
  <si>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</si>
  <si>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</si>
  <si>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</si>
  <si>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</si>
  <si>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</si>
  <si>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</si>
  <si>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</si>
  <si>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</si>
  <si>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</si>
  <si>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</si>
  <si>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</si>
  <si>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</si>
  <si>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</si>
  <si>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</si>
  <si>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</si>
  <si>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</si>
  <si>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</si>
  <si>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</si>
  <si>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</si>
  <si>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</si>
  <si>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</si>
  <si>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</si>
  <si>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</si>
  <si>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</si>
  <si>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</si>
  <si>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</si>
  <si>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</si>
  <si>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</si>
  <si>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</si>
  <si>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</si>
  <si>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</si>
  <si>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</si>
  <si>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</si>
  <si>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</si>
  <si>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</si>
  <si>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</si>
  <si>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</si>
  <si>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</si>
  <si>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</si>
  <si>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</si>
  <si>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</si>
  <si>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</si>
  <si>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</si>
  <si>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</si>
  <si>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</si>
  <si>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</si>
  <si>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</si>
  <si>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</si>
  <si>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</si>
  <si>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</si>
  <si>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</si>
  <si>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</si>
  <si>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</si>
  <si>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</si>
  <si>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</si>
  <si>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</si>
  <si>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</si>
  <si>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</si>
  <si>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</si>
  <si>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</si>
  <si>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</si>
  <si>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</si>
  <si>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</si>
  <si>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</si>
  <si>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</si>
  <si>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</si>
  <si>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</si>
  <si>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</si>
  <si>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</si>
  <si>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</si>
  <si>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</si>
  <si>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</si>
  <si>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</si>
  <si>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</si>
  <si>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</si>
  <si>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</si>
  <si>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</si>
  <si>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</si>
  <si>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</si>
  <si>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</si>
  <si>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</si>
  <si>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</si>
  <si>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</si>
  <si>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</si>
  <si>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</si>
  <si>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</si>
  <si>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</si>
  <si>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</si>
  <si>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</si>
  <si>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</si>
  <si>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</si>
  <si>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</si>
  <si>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</si>
  <si>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</si>
  <si>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</si>
  <si>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</si>
  <si>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</si>
  <si>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</si>
  <si>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</si>
  <si>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</si>
  <si>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</si>
  <si>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</si>
  <si>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</si>
  <si>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</si>
  <si>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</si>
  <si>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</si>
  <si>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</si>
  <si>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</si>
  <si>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</si>
  <si>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</si>
  <si>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</si>
  <si>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</si>
  <si>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</si>
  <si>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</si>
  <si>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</si>
  <si>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</si>
  <si>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</si>
  <si>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</si>
  <si>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</si>
  <si>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</si>
  <si>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</si>
  <si>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</si>
  <si>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</si>
  <si>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</si>
  <si>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</si>
  <si>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</si>
  <si>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</si>
  <si>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</si>
  <si>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</si>
  <si>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</si>
  <si>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</si>
  <si>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</si>
  <si>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</si>
  <si>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</si>
  <si>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</si>
  <si>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</si>
  <si>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</si>
  <si>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</si>
  <si>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</si>
  <si>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</si>
  <si>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</si>
  <si>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</si>
  <si>
    <t>令和7年度分</t>
  </si>
  <si>
    <t>大井直幸　世界10ボール選手権　準優勝（2021）</t>
  </si>
  <si>
    <t>大井直幸　世界10ボール選手権　準優勝</t>
  </si>
  <si>
    <t>河原千尋　アジア女子9ボール選手権　3位</t>
  </si>
  <si>
    <t>梅田竜二　世界3C国別対抗選手権　3位</t>
  </si>
  <si>
    <t>宮下崇生　世界3C国別対抗選手権　3位</t>
  </si>
  <si>
    <t>梅田竜二　ＷＣＢＳチャンピオンシップ　準優勝</t>
  </si>
  <si>
    <t>西本優子　WCBSチャンピオンシップ　3位</t>
  </si>
  <si>
    <t>河原千尋　世界女子9ボール選手権　3位</t>
  </si>
  <si>
    <t>ミニテーブル購入助成</t>
  </si>
  <si>
    <t>第57回全日本選手権大会 男子、同女子</t>
  </si>
  <si>
    <t>第35回全日本プロ選手権　アダムジャパン杯</t>
  </si>
  <si>
    <t>7年度</t>
    <rPh sb="1" eb="3">
      <t>ネンド</t>
    </rPh>
    <phoneticPr fontId="3"/>
  </si>
  <si>
    <t>令和6年度決算</t>
    <rPh sb="0" eb="2">
      <t>レイワ</t>
    </rPh>
    <rPh sb="3" eb="7">
      <t>ネンドケッサン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</si>
</sst>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8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69">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38" fontId="0" fillId="0" borderId="136" xfId="1" applyFont="1" applyBorder="1" applyAlignment="1">
      <alignment horizontal="center"/>
    </xf>
    <xf numFmtId="14" fontId="0" fillId="0" borderId="136" xfId="1" applyNumberFormat="1"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1</xdr:col>
          <xdr:colOff>1174750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 x14ac:dyDescent="0.2"/>
  <cols>
    <col min="1" max="1" width="5.6328125" style="332" customWidth="1"/>
    <col min="2" max="2" width="3.7265625" style="332" customWidth="1"/>
    <col min="3" max="3" width="3.453125" style="332" customWidth="1"/>
    <col min="4" max="4" width="21.90625" style="332" customWidth="1"/>
    <col min="5" max="5" width="9.36328125" style="335" customWidth="1"/>
    <col min="6" max="6" width="13.453125" style="332" customWidth="1"/>
    <col min="7" max="7" width="37.453125" style="332" customWidth="1"/>
    <col min="8" max="8" width="30.36328125" style="332" customWidth="1"/>
    <col min="9" max="16384" width="9" style="332"/>
  </cols>
  <sheetData>
    <row r="1" spans="1:7" ht="19.5" customHeight="1" x14ac:dyDescent="0.2">
      <c r="F1" s="412">
        <f ca="1">NOW()</f>
        <v>45755.681056944442</v>
      </c>
      <c r="G1" s="411" t="s">
        <v>1395</v>
      </c>
    </row>
    <row r="2" spans="1:7" ht="20.25" customHeight="1" x14ac:dyDescent="0.2">
      <c r="F2" s="338"/>
      <c r="G2" s="339"/>
    </row>
    <row r="3" spans="1:7" ht="18.75" customHeight="1" x14ac:dyDescent="0.2">
      <c r="A3" s="332" t="s">
        <v>1689</v>
      </c>
      <c r="D3" s="1101" t="s">
        <v>3056</v>
      </c>
      <c r="F3" s="338"/>
      <c r="G3" s="339"/>
    </row>
    <row r="4" spans="1:7" ht="18.75" customHeight="1" x14ac:dyDescent="0.2">
      <c r="D4" s="1101"/>
      <c r="F4" s="338"/>
      <c r="G4" s="339"/>
    </row>
    <row r="6" spans="1:7" ht="14" x14ac:dyDescent="0.2">
      <c r="C6" s="335"/>
      <c r="D6" s="912" t="s">
        <v>2023</v>
      </c>
      <c r="F6" s="340"/>
    </row>
    <row r="8" spans="1:7" x14ac:dyDescent="0.2">
      <c r="D8" s="340" t="s">
        <v>3054</v>
      </c>
      <c r="E8" s="908"/>
      <c r="F8" s="340"/>
      <c r="G8" s="340"/>
    </row>
    <row r="9" spans="1:7" x14ac:dyDescent="0.2">
      <c r="D9" s="340"/>
      <c r="E9" s="908"/>
      <c r="F9" s="340"/>
      <c r="G9" s="340"/>
    </row>
    <row r="10" spans="1:7" x14ac:dyDescent="0.2">
      <c r="D10" s="340" t="s">
        <v>3640</v>
      </c>
      <c r="E10" s="908"/>
      <c r="F10" s="340"/>
      <c r="G10" s="340"/>
    </row>
    <row r="11" spans="1:7" x14ac:dyDescent="0.2">
      <c r="D11" s="340" t="s">
        <v>3642</v>
      </c>
    </row>
    <row r="13" spans="1:7" x14ac:dyDescent="0.2">
      <c r="D13" s="340" t="s">
        <v>3643</v>
      </c>
    </row>
    <row r="14" spans="1:7" x14ac:dyDescent="0.2">
      <c r="D14" s="340" t="s">
        <v>3639</v>
      </c>
      <c r="E14" s="908"/>
      <c r="F14" s="340"/>
      <c r="G14" s="340"/>
    </row>
    <row r="15" spans="1:7" x14ac:dyDescent="0.2">
      <c r="D15" s="340"/>
    </row>
    <row r="16" spans="1:7" x14ac:dyDescent="0.2">
      <c r="D16" s="340" t="s">
        <v>3116</v>
      </c>
      <c r="E16" s="332"/>
    </row>
    <row r="17" spans="2:7" x14ac:dyDescent="0.2">
      <c r="D17" s="340"/>
      <c r="E17" s="332"/>
    </row>
    <row r="18" spans="2:7" x14ac:dyDescent="0.2">
      <c r="E18" s="908"/>
      <c r="F18" s="340"/>
      <c r="G18" s="340"/>
    </row>
    <row r="19" spans="2:7" x14ac:dyDescent="0.2">
      <c r="D19" s="340"/>
      <c r="E19" s="908"/>
      <c r="F19" s="340"/>
      <c r="G19" s="340"/>
    </row>
    <row r="20" spans="2:7" x14ac:dyDescent="0.2">
      <c r="D20" s="340"/>
      <c r="E20" s="908"/>
      <c r="F20" s="340"/>
      <c r="G20" s="340"/>
    </row>
    <row r="21" spans="2:7" x14ac:dyDescent="0.2">
      <c r="B21" s="332" t="s">
        <v>1690</v>
      </c>
      <c r="D21" s="340"/>
      <c r="E21" s="908"/>
      <c r="F21" s="340"/>
      <c r="G21" s="702" t="s">
        <v>3114</v>
      </c>
    </row>
    <row r="22" spans="2:7" x14ac:dyDescent="0.2">
      <c r="D22" s="340"/>
      <c r="E22" s="908"/>
      <c r="F22" s="340"/>
      <c r="G22" s="702" t="s">
        <v>3342</v>
      </c>
    </row>
    <row r="23" spans="2:7" x14ac:dyDescent="0.2">
      <c r="D23" s="340"/>
      <c r="E23" s="908"/>
      <c r="F23" s="340"/>
      <c r="G23" s="702" t="s">
        <v>3115</v>
      </c>
    </row>
    <row r="24" spans="2:7" x14ac:dyDescent="0.2">
      <c r="D24" s="340"/>
      <c r="E24" s="908"/>
      <c r="F24" s="340"/>
      <c r="G24" s="702" t="s">
        <v>3343</v>
      </c>
    </row>
    <row r="25" spans="2:7" x14ac:dyDescent="0.2">
      <c r="D25" s="340"/>
      <c r="E25" s="908"/>
      <c r="F25" s="340"/>
      <c r="G25" s="702"/>
    </row>
    <row r="28" spans="2:7" x14ac:dyDescent="0.2">
      <c r="C28" s="909" t="s">
        <v>3055</v>
      </c>
      <c r="D28" s="910" t="s">
        <v>3229</v>
      </c>
      <c r="E28" s="909"/>
      <c r="F28" s="911"/>
    </row>
    <row r="29" spans="2:7" x14ac:dyDescent="0.2">
      <c r="D29" s="332" t="s">
        <v>3117</v>
      </c>
    </row>
    <row r="30" spans="2:7" x14ac:dyDescent="0.2">
      <c r="D30" s="332" t="s">
        <v>3120</v>
      </c>
    </row>
    <row r="31" spans="2:7" x14ac:dyDescent="0.2">
      <c r="D31" s="908"/>
    </row>
    <row r="32" spans="2:7" ht="16" customHeight="1" x14ac:dyDescent="0.2">
      <c r="D32" s="1047" t="s">
        <v>3282</v>
      </c>
      <c r="E32" s="950"/>
      <c r="F32" s="951"/>
      <c r="G32" s="951"/>
    </row>
    <row r="34" spans="4:12" x14ac:dyDescent="0.2">
      <c r="D34" s="913" t="s">
        <v>3066</v>
      </c>
    </row>
    <row r="35" spans="4:12" x14ac:dyDescent="0.2">
      <c r="D35" s="913" t="s">
        <v>3315</v>
      </c>
      <c r="F35" s="339"/>
    </row>
    <row r="36" spans="4:12" x14ac:dyDescent="0.2">
      <c r="D36" s="913"/>
      <c r="F36" s="339"/>
    </row>
    <row r="37" spans="4:12" x14ac:dyDescent="0.2">
      <c r="F37" s="1263" t="s">
        <v>3641</v>
      </c>
      <c r="G37" s="1264" t="s">
        <v>3314</v>
      </c>
    </row>
    <row r="39" spans="4:12" x14ac:dyDescent="0.2">
      <c r="L39" s="512"/>
    </row>
    <row r="499" spans="1:7" x14ac:dyDescent="0.2">
      <c r="A499" s="420"/>
    </row>
    <row r="500" spans="1:7" s="428" customFormat="1" ht="22.5" customHeight="1" x14ac:dyDescent="0.2">
      <c r="E500" s="429"/>
      <c r="G500" s="429"/>
    </row>
    <row r="501" spans="1:7" s="428" customFormat="1" ht="22.5" customHeight="1" x14ac:dyDescent="0.2">
      <c r="E501" s="429"/>
      <c r="G501" s="429"/>
    </row>
    <row r="502" spans="1:7" ht="23.25" customHeight="1" x14ac:dyDescent="0.2">
      <c r="D502" s="421"/>
    </row>
    <row r="503" spans="1:7" ht="23.25" customHeight="1" x14ac:dyDescent="0.2">
      <c r="D503" s="421"/>
    </row>
    <row r="504" spans="1:7" ht="23.25" customHeight="1" x14ac:dyDescent="0.2"/>
    <row r="505" spans="1:7" ht="23.25" customHeight="1" x14ac:dyDescent="0.2"/>
    <row r="506" spans="1:7" ht="23.25" customHeight="1" x14ac:dyDescent="0.2"/>
    <row r="507" spans="1:7" ht="23.25" customHeight="1" x14ac:dyDescent="0.2"/>
    <row r="508" spans="1:7" ht="23.25" customHeight="1" x14ac:dyDescent="0.2"/>
    <row r="509" spans="1:7" ht="23.25" customHeight="1" x14ac:dyDescent="0.2"/>
    <row r="510" spans="1:7" ht="23.25" customHeight="1" x14ac:dyDescent="0.3">
      <c r="D510" s="418"/>
    </row>
    <row r="511" spans="1:7" ht="39.75" customHeight="1" x14ac:dyDescent="0.3">
      <c r="D511" s="418"/>
    </row>
    <row r="512" spans="1:7" ht="27" customHeight="1" x14ac:dyDescent="0.25">
      <c r="D512" s="419"/>
    </row>
    <row r="513" spans="4:7" ht="17.25" customHeight="1" x14ac:dyDescent="0.25">
      <c r="D513" s="419"/>
    </row>
    <row r="514" spans="4:7" ht="20.25" customHeight="1" x14ac:dyDescent="0.25">
      <c r="D514" s="419"/>
      <c r="E514" s="332"/>
    </row>
    <row r="515" spans="4:7" ht="20.25" customHeight="1" x14ac:dyDescent="0.25">
      <c r="D515" s="419"/>
      <c r="E515" s="332"/>
    </row>
    <row r="516" spans="4:7" ht="20.25" customHeight="1" x14ac:dyDescent="0.25">
      <c r="D516" s="419"/>
      <c r="E516" s="332"/>
    </row>
    <row r="517" spans="4:7" ht="20.25" customHeight="1" x14ac:dyDescent="0.25">
      <c r="D517" s="419"/>
      <c r="E517" s="332"/>
    </row>
    <row r="518" spans="4:7" ht="20.25" customHeight="1" x14ac:dyDescent="0.25">
      <c r="D518" s="419"/>
      <c r="E518" s="332"/>
    </row>
    <row r="519" spans="4:7" ht="20.25" customHeight="1" x14ac:dyDescent="0.25">
      <c r="D519" s="419"/>
      <c r="E519" s="332"/>
    </row>
    <row r="520" spans="4:7" s="428" customFormat="1" ht="22.5" customHeight="1" x14ac:dyDescent="0.2">
      <c r="E520" s="332"/>
      <c r="G520" s="429"/>
    </row>
    <row r="521" spans="4:7" s="428" customFormat="1" ht="22.5" customHeight="1" x14ac:dyDescent="0.2">
      <c r="E521" s="332"/>
      <c r="G521" s="429"/>
    </row>
    <row r="522" spans="4:7" s="428" customFormat="1" ht="22.5" customHeight="1" x14ac:dyDescent="0.2">
      <c r="E522" s="332"/>
      <c r="G522" s="429"/>
    </row>
    <row r="523" spans="4:7" s="428" customFormat="1" ht="22.5" customHeight="1" x14ac:dyDescent="0.2">
      <c r="E523" s="332"/>
      <c r="G523" s="429"/>
    </row>
    <row r="524" spans="4:7" s="428" customFormat="1" ht="22.5" customHeight="1" x14ac:dyDescent="0.2">
      <c r="E524" s="332"/>
      <c r="G524" s="429"/>
    </row>
    <row r="525" spans="4:7" s="428" customFormat="1" ht="22.5" customHeight="1" x14ac:dyDescent="0.2">
      <c r="E525" s="332"/>
      <c r="G525" s="429"/>
    </row>
    <row r="526" spans="4:7" s="428" customFormat="1" ht="22.5" customHeight="1" x14ac:dyDescent="0.2">
      <c r="E526" s="332"/>
      <c r="G526" s="429"/>
    </row>
    <row r="527" spans="4:7" s="428" customFormat="1" ht="22.5" customHeight="1" x14ac:dyDescent="0.2">
      <c r="E527" s="332"/>
      <c r="G527" s="429"/>
    </row>
    <row r="528" spans="4:7" s="428" customFormat="1" ht="22.5" customHeight="1" x14ac:dyDescent="0.2">
      <c r="E528" s="332"/>
      <c r="G528" s="429"/>
    </row>
    <row r="529" spans="4:7" s="428" customFormat="1" ht="22.5" customHeight="1" x14ac:dyDescent="0.2">
      <c r="E529" s="332"/>
      <c r="G529" s="429"/>
    </row>
    <row r="530" spans="4:7" s="428" customFormat="1" ht="22.5" customHeight="1" x14ac:dyDescent="0.2">
      <c r="E530" s="332"/>
      <c r="G530" s="429"/>
    </row>
    <row r="531" spans="4:7" ht="23.25" customHeight="1" x14ac:dyDescent="0.2">
      <c r="D531" s="421"/>
    </row>
    <row r="532" spans="4:7" ht="23.25" customHeight="1" x14ac:dyDescent="0.2">
      <c r="D532" s="421"/>
    </row>
    <row r="533" spans="4:7" ht="23.25" customHeight="1" x14ac:dyDescent="0.2"/>
    <row r="534" spans="4:7" ht="23.25" customHeight="1" x14ac:dyDescent="0.2"/>
    <row r="535" spans="4:7" ht="23.25" customHeight="1" x14ac:dyDescent="0.2"/>
    <row r="536" spans="4:7" ht="23.25" customHeight="1" x14ac:dyDescent="0.2"/>
    <row r="537" spans="4:7" ht="23.25" customHeight="1" x14ac:dyDescent="0.3">
      <c r="D537" s="418"/>
    </row>
    <row r="538" spans="4:7" ht="39.75" customHeight="1" x14ac:dyDescent="0.3">
      <c r="D538" s="418"/>
    </row>
    <row r="539" spans="4:7" ht="20.25" customHeight="1" x14ac:dyDescent="0.25">
      <c r="D539" s="419"/>
    </row>
    <row r="540" spans="4:7" ht="23.25" customHeight="1" x14ac:dyDescent="0.2"/>
    <row r="541" spans="4:7" s="428" customFormat="1" ht="22.5" customHeight="1" x14ac:dyDescent="0.2">
      <c r="E541" s="429"/>
      <c r="G541" s="429"/>
    </row>
    <row r="542" spans="4:7" s="428" customFormat="1" ht="22.5" customHeight="1" x14ac:dyDescent="0.2">
      <c r="E542" s="429"/>
      <c r="G542" s="429"/>
    </row>
    <row r="543" spans="4:7" s="428" customFormat="1" ht="22.5" customHeight="1" x14ac:dyDescent="0.2">
      <c r="E543" s="429"/>
      <c r="G543" s="429"/>
    </row>
    <row r="544" spans="4:7" ht="23.25" customHeight="1" x14ac:dyDescent="0.2">
      <c r="D544" s="421"/>
    </row>
    <row r="545" spans="4:4" ht="23.25" customHeight="1" x14ac:dyDescent="0.2">
      <c r="D545" s="421"/>
    </row>
    <row r="546" spans="4:4" ht="23.25" customHeight="1" x14ac:dyDescent="0.3">
      <c r="D546" s="418"/>
    </row>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row r="556" spans="4:4" ht="23.25" customHeight="1" x14ac:dyDescent="0.2"/>
    <row r="557" spans="4:4" ht="23.25" customHeight="1" x14ac:dyDescent="0.2">
      <c r="D557" s="423"/>
    </row>
    <row r="558" spans="4:4" ht="23.25" customHeight="1" x14ac:dyDescent="0.2"/>
    <row r="559" spans="4:4" ht="23.25" customHeight="1" x14ac:dyDescent="0.2"/>
    <row r="560" spans="4:4"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5" ht="23.25" customHeight="1" x14ac:dyDescent="0.2"/>
    <row r="576" ht="23.25" customHeight="1" x14ac:dyDescent="0.2"/>
    <row r="577" spans="4:7" ht="23.25" customHeight="1" x14ac:dyDescent="0.2">
      <c r="E577" s="341"/>
    </row>
    <row r="578" spans="4:7" ht="23.25" customHeight="1" x14ac:dyDescent="0.2">
      <c r="E578" s="332"/>
    </row>
    <row r="579" spans="4:7" ht="23.25" customHeight="1" x14ac:dyDescent="0.2">
      <c r="E579" s="332"/>
    </row>
    <row r="580" spans="4:7" ht="23.25" customHeight="1" x14ac:dyDescent="0.2">
      <c r="E580" s="332"/>
    </row>
    <row r="581" spans="4:7" ht="23.25" customHeight="1" x14ac:dyDescent="0.2">
      <c r="E581" s="332"/>
    </row>
    <row r="582" spans="4:7" ht="23.25" customHeight="1" x14ac:dyDescent="0.2"/>
    <row r="583" spans="4:7" ht="23.25" customHeight="1" x14ac:dyDescent="0.2"/>
    <row r="584" spans="4:7" s="428" customFormat="1" ht="22.5" customHeight="1" x14ac:dyDescent="0.2">
      <c r="E584" s="429"/>
      <c r="G584" s="429"/>
    </row>
    <row r="585" spans="4:7" ht="23.25" customHeight="1" x14ac:dyDescent="0.2">
      <c r="D585" s="421"/>
    </row>
    <row r="586" spans="4:7" ht="23.25" customHeight="1" x14ac:dyDescent="0.2">
      <c r="D586" s="421"/>
    </row>
    <row r="587" spans="4:7" ht="23.25" customHeight="1" x14ac:dyDescent="0.3">
      <c r="D587" s="418"/>
    </row>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row r="597" spans="4:5" ht="23.25" customHeight="1" x14ac:dyDescent="0.2"/>
    <row r="598" spans="4:5" ht="23.25" customHeight="1" x14ac:dyDescent="0.2">
      <c r="D598" s="423"/>
    </row>
    <row r="599" spans="4:5" ht="23.25" customHeight="1" x14ac:dyDescent="0.2">
      <c r="D599" s="423"/>
    </row>
    <row r="600" spans="4:5" ht="23.25" customHeight="1" x14ac:dyDescent="0.2">
      <c r="D600" s="423"/>
    </row>
    <row r="601" spans="4:5" ht="23.25" customHeight="1" x14ac:dyDescent="0.2"/>
    <row r="602" spans="4:5" ht="23.25" customHeight="1" x14ac:dyDescent="0.2"/>
    <row r="603" spans="4:5" ht="23.25" customHeight="1" x14ac:dyDescent="0.2"/>
    <row r="604" spans="4:5" ht="23.25" customHeight="1" x14ac:dyDescent="0.2"/>
    <row r="605" spans="4:5" ht="23.25" customHeight="1" x14ac:dyDescent="0.2"/>
    <row r="606" spans="4:5" ht="23.25" customHeight="1" x14ac:dyDescent="0.2"/>
    <row r="607" spans="4:5" ht="23.25" customHeight="1" x14ac:dyDescent="0.2">
      <c r="E607" s="341"/>
    </row>
    <row r="608" spans="4:5" ht="23.25" customHeight="1" x14ac:dyDescent="0.2">
      <c r="E608" s="332"/>
    </row>
    <row r="609" spans="4:7" ht="23.25" customHeight="1" x14ac:dyDescent="0.2">
      <c r="E609" s="332"/>
    </row>
    <row r="610" spans="4:7" ht="23.25" customHeight="1" x14ac:dyDescent="0.2">
      <c r="E610" s="332"/>
    </row>
    <row r="611" spans="4:7" ht="23.25" customHeight="1" x14ac:dyDescent="0.2">
      <c r="E611" s="332"/>
    </row>
    <row r="612" spans="4:7" ht="23.25" customHeight="1" x14ac:dyDescent="0.2">
      <c r="E612" s="332"/>
    </row>
    <row r="613" spans="4:7" ht="23.25" customHeight="1" x14ac:dyDescent="0.2">
      <c r="E613" s="332"/>
    </row>
    <row r="614" spans="4:7" ht="23.25" customHeight="1" x14ac:dyDescent="0.2">
      <c r="E614" s="332"/>
    </row>
    <row r="615" spans="4:7" ht="23.25" customHeight="1" x14ac:dyDescent="0.2">
      <c r="E615" s="332"/>
    </row>
    <row r="616" spans="4:7" ht="23.25" customHeight="1" x14ac:dyDescent="0.2">
      <c r="E616" s="332"/>
    </row>
    <row r="617" spans="4:7" ht="23.25" customHeight="1" x14ac:dyDescent="0.2">
      <c r="E617" s="332"/>
    </row>
    <row r="618" spans="4:7" ht="23.25" customHeight="1" x14ac:dyDescent="0.3">
      <c r="D618" s="418"/>
    </row>
    <row r="619" spans="4:7" ht="39.75" customHeight="1" x14ac:dyDescent="0.3">
      <c r="D619" s="418"/>
    </row>
    <row r="620" spans="4:7" ht="20.25" customHeight="1" x14ac:dyDescent="0.25">
      <c r="D620" s="419"/>
    </row>
    <row r="621" spans="4:7" ht="13.5" customHeight="1" x14ac:dyDescent="0.2"/>
    <row r="622" spans="4:7" ht="22.5" customHeight="1" x14ac:dyDescent="0.2">
      <c r="E622" s="332"/>
    </row>
    <row r="623" spans="4:7" ht="23.25" customHeight="1" x14ac:dyDescent="0.2">
      <c r="E623" s="332"/>
    </row>
    <row r="624" spans="4:7" s="428" customFormat="1" ht="22.5" customHeight="1" x14ac:dyDescent="0.2">
      <c r="E624" s="429"/>
      <c r="G624" s="429"/>
    </row>
    <row r="625" spans="4:5" ht="23.25" customHeight="1" x14ac:dyDescent="0.2">
      <c r="D625" s="421"/>
    </row>
    <row r="626" spans="4:5" ht="23.25" customHeight="1" x14ac:dyDescent="0.2">
      <c r="D626" s="421"/>
    </row>
    <row r="627" spans="4:5" ht="23.25" customHeight="1" x14ac:dyDescent="0.2"/>
    <row r="628" spans="4:5" ht="23.25" customHeight="1" x14ac:dyDescent="0.2"/>
    <row r="629" spans="4:5" ht="23.25" customHeight="1" x14ac:dyDescent="0.2"/>
    <row r="630" spans="4:5" ht="23.25" customHeight="1" x14ac:dyDescent="0.2"/>
    <row r="631" spans="4:5" ht="23.25" customHeight="1" x14ac:dyDescent="0.3">
      <c r="D631" s="418"/>
    </row>
    <row r="632" spans="4:5" ht="39.75" customHeight="1" x14ac:dyDescent="0.3">
      <c r="D632" s="418"/>
    </row>
    <row r="633" spans="4:5" ht="20.25" customHeight="1" x14ac:dyDescent="0.25">
      <c r="D633" s="419"/>
    </row>
    <row r="634" spans="4:5" ht="13.5" customHeight="1" x14ac:dyDescent="0.2"/>
    <row r="635" spans="4:5" ht="22.5" customHeight="1" x14ac:dyDescent="0.2">
      <c r="E635" s="332"/>
    </row>
    <row r="636" spans="4:5" ht="22.5" customHeight="1" x14ac:dyDescent="0.2">
      <c r="E636" s="332"/>
    </row>
    <row r="637" spans="4:5" ht="22.5" customHeight="1" x14ac:dyDescent="0.2">
      <c r="E637" s="332"/>
    </row>
    <row r="638" spans="4:5" ht="22.5" customHeight="1" x14ac:dyDescent="0.2">
      <c r="E638" s="332"/>
    </row>
    <row r="639" spans="4:5" ht="22.5" customHeight="1" x14ac:dyDescent="0.2">
      <c r="E639" s="332"/>
    </row>
    <row r="640" spans="4:5" ht="23.25" customHeight="1" x14ac:dyDescent="0.3">
      <c r="D640" s="418"/>
    </row>
    <row r="641" spans="4:5" ht="39.75" customHeight="1" x14ac:dyDescent="0.3">
      <c r="D641" s="418"/>
    </row>
    <row r="642" spans="4:5" ht="20.25" customHeight="1" x14ac:dyDescent="0.25">
      <c r="D642" s="419"/>
    </row>
    <row r="643" spans="4:5" ht="13.5" customHeight="1" x14ac:dyDescent="0.2"/>
    <row r="644" spans="4:5" ht="22.5" customHeight="1" x14ac:dyDescent="0.2">
      <c r="E644" s="332"/>
    </row>
    <row r="645" spans="4:5" ht="22.5" customHeight="1" x14ac:dyDescent="0.2">
      <c r="E645" s="332"/>
    </row>
    <row r="646" spans="4:5" ht="22.5" customHeight="1" x14ac:dyDescent="0.2">
      <c r="E646" s="332"/>
    </row>
    <row r="647" spans="4:5" ht="23.25" customHeight="1" x14ac:dyDescent="0.2">
      <c r="E647" s="332"/>
    </row>
    <row r="648" spans="4:5" ht="23.25" customHeight="1" x14ac:dyDescent="0.2">
      <c r="E648" s="332"/>
    </row>
    <row r="649" spans="4:5" ht="23.25" customHeight="1" x14ac:dyDescent="0.2">
      <c r="E649" s="332"/>
    </row>
    <row r="650" spans="4:5" ht="23.25" customHeight="1" x14ac:dyDescent="0.2">
      <c r="E650" s="332"/>
    </row>
    <row r="651" spans="4:5" ht="23.25" customHeight="1" x14ac:dyDescent="0.2">
      <c r="E651" s="332"/>
    </row>
    <row r="652" spans="4:5" ht="23.25" customHeight="1" x14ac:dyDescent="0.2">
      <c r="E652" s="332"/>
    </row>
    <row r="653" spans="4:5" ht="23.25" customHeight="1" x14ac:dyDescent="0.2">
      <c r="E653" s="332"/>
    </row>
    <row r="654" spans="4:5" ht="23.25" customHeight="1" x14ac:dyDescent="0.2">
      <c r="E654" s="341"/>
    </row>
    <row r="655" spans="4:5" ht="23.25" customHeight="1" x14ac:dyDescent="0.2">
      <c r="E655" s="332"/>
    </row>
    <row r="656" spans="4:5" ht="23.25" customHeight="1" x14ac:dyDescent="0.2">
      <c r="E656" s="332"/>
    </row>
    <row r="657" spans="4:5" ht="23.25" customHeight="1" x14ac:dyDescent="0.2">
      <c r="E657" s="332"/>
    </row>
    <row r="658" spans="4:5" ht="39.75" customHeight="1" x14ac:dyDescent="0.3">
      <c r="D658" s="418"/>
    </row>
    <row r="659" spans="4:5" ht="20.25" customHeight="1" x14ac:dyDescent="0.25">
      <c r="D659" s="419"/>
    </row>
    <row r="660" spans="4:5" ht="13.5" customHeight="1" x14ac:dyDescent="0.2"/>
    <row r="661" spans="4:5" ht="22.5" customHeight="1" x14ac:dyDescent="0.2">
      <c r="E661" s="332"/>
    </row>
    <row r="662" spans="4:5" ht="22.5" customHeight="1" x14ac:dyDescent="0.2">
      <c r="E662" s="332"/>
    </row>
    <row r="663" spans="4:5" ht="22.5" customHeight="1" x14ac:dyDescent="0.2">
      <c r="E663" s="332"/>
    </row>
    <row r="664" spans="4:5" ht="23.25" customHeight="1" x14ac:dyDescent="0.2">
      <c r="E664" s="332"/>
    </row>
    <row r="665" spans="4:5" ht="23.25" customHeight="1" x14ac:dyDescent="0.2">
      <c r="E665" s="332"/>
    </row>
    <row r="666" spans="4:5" ht="23.25" customHeight="1" x14ac:dyDescent="0.2">
      <c r="E666" s="332"/>
    </row>
    <row r="667" spans="4:5" ht="23.25" customHeight="1" x14ac:dyDescent="0.2">
      <c r="E667" s="341"/>
    </row>
    <row r="668" spans="4:5" ht="23.25" customHeight="1" x14ac:dyDescent="0.2">
      <c r="E668" s="332"/>
    </row>
    <row r="669" spans="4:5" ht="23.25" customHeight="1" x14ac:dyDescent="0.2"/>
    <row r="670" spans="4:5" ht="23.25" customHeight="1" x14ac:dyDescent="0.2">
      <c r="E670" s="341"/>
    </row>
    <row r="671" spans="4:5" ht="23.25" customHeight="1" x14ac:dyDescent="0.2">
      <c r="E671" s="332"/>
    </row>
    <row r="672" spans="4:5" ht="23.25" customHeight="1" x14ac:dyDescent="0.2">
      <c r="E672" s="332"/>
    </row>
    <row r="673" spans="4:7" ht="23.25" customHeight="1" x14ac:dyDescent="0.2">
      <c r="E673" s="332"/>
    </row>
    <row r="674" spans="4:7" ht="23.25" customHeight="1" x14ac:dyDescent="0.2">
      <c r="E674" s="332"/>
    </row>
    <row r="675" spans="4:7" ht="23.25" customHeight="1" x14ac:dyDescent="0.2">
      <c r="E675" s="332"/>
    </row>
    <row r="676" spans="4:7" ht="23.25" customHeight="1" x14ac:dyDescent="0.2">
      <c r="E676" s="332"/>
    </row>
    <row r="677" spans="4:7" ht="24" customHeight="1" x14ac:dyDescent="0.2">
      <c r="E677" s="332"/>
    </row>
    <row r="678" spans="4:7" ht="23.25" customHeight="1" x14ac:dyDescent="0.3">
      <c r="D678" s="418"/>
      <c r="E678" s="332"/>
    </row>
    <row r="679" spans="4:7" ht="22.5" customHeight="1" x14ac:dyDescent="0.2">
      <c r="E679" s="332"/>
    </row>
    <row r="680" spans="4:7" ht="22.5" customHeight="1" x14ac:dyDescent="0.2">
      <c r="E680" s="332"/>
    </row>
    <row r="681" spans="4:7" ht="22.5" customHeight="1" x14ac:dyDescent="0.2">
      <c r="E681" s="332"/>
    </row>
    <row r="682" spans="4:7" ht="22.5" customHeight="1" x14ac:dyDescent="0.2">
      <c r="E682" s="332"/>
    </row>
    <row r="683" spans="4:7" ht="22.5" customHeight="1" x14ac:dyDescent="0.2">
      <c r="E683" s="332"/>
    </row>
    <row r="684" spans="4:7" ht="23.25" customHeight="1" x14ac:dyDescent="0.2">
      <c r="E684" s="332"/>
    </row>
    <row r="685" spans="4:7" x14ac:dyDescent="0.2">
      <c r="G685" s="335"/>
    </row>
    <row r="686" spans="4:7" ht="23.25" customHeight="1" x14ac:dyDescent="0.2">
      <c r="D686" s="421"/>
    </row>
    <row r="687" spans="4:7" ht="23.25" customHeight="1" x14ac:dyDescent="0.2">
      <c r="D687" s="421"/>
    </row>
    <row r="688" spans="4:7" ht="23.25" customHeight="1" x14ac:dyDescent="0.35">
      <c r="D688" s="457"/>
    </row>
    <row r="689" spans="4:4" ht="24" customHeight="1" x14ac:dyDescent="0.3">
      <c r="D689" s="477"/>
    </row>
    <row r="690" spans="4:4" ht="23.25" customHeight="1" x14ac:dyDescent="0.2"/>
    <row r="691" spans="4:4" ht="23.25" customHeight="1" x14ac:dyDescent="0.2">
      <c r="D691" s="421"/>
    </row>
    <row r="692" spans="4:4" ht="23.25" customHeight="1" x14ac:dyDescent="0.25">
      <c r="D692" s="419"/>
    </row>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row r="717" spans="5:5" ht="23.25" customHeight="1" x14ac:dyDescent="0.2"/>
    <row r="718" spans="5:5" ht="23.25" customHeight="1" x14ac:dyDescent="0.2">
      <c r="E718" s="341"/>
    </row>
    <row r="719" spans="5:5" ht="23.25" customHeight="1" x14ac:dyDescent="0.2">
      <c r="E719" s="332"/>
    </row>
    <row r="720" spans="5:5" ht="23.25" customHeight="1" x14ac:dyDescent="0.2">
      <c r="E720" s="332"/>
    </row>
    <row r="721" spans="4:8" ht="23.25" customHeight="1" x14ac:dyDescent="0.2">
      <c r="E721" s="332"/>
    </row>
    <row r="722" spans="4:8" ht="23.25" customHeight="1" x14ac:dyDescent="0.2">
      <c r="E722" s="332"/>
    </row>
    <row r="723" spans="4:8" ht="23.25" customHeight="1" x14ac:dyDescent="0.2"/>
    <row r="724" spans="4:8" ht="23.25" customHeight="1" x14ac:dyDescent="0.2">
      <c r="E724" s="341"/>
    </row>
    <row r="725" spans="4:8" ht="23.25" customHeight="1" x14ac:dyDescent="0.2">
      <c r="E725" s="332"/>
    </row>
    <row r="726" spans="4:8" ht="23.25" customHeight="1" x14ac:dyDescent="0.2">
      <c r="E726" s="332"/>
    </row>
    <row r="727" spans="4:8" ht="23.25" customHeight="1" x14ac:dyDescent="0.2">
      <c r="E727" s="332"/>
    </row>
    <row r="728" spans="4:8" ht="23.25" customHeight="1" x14ac:dyDescent="0.2"/>
    <row r="729" spans="4:8" ht="23.25" customHeight="1" x14ac:dyDescent="0.2"/>
    <row r="730" spans="4:8" ht="23.25" customHeight="1" x14ac:dyDescent="0.2"/>
    <row r="731" spans="4:8" ht="23.25" customHeight="1" x14ac:dyDescent="0.2">
      <c r="E731" s="341"/>
    </row>
    <row r="732" spans="4:8" ht="23.25" customHeight="1" x14ac:dyDescent="0.2">
      <c r="E732" s="332"/>
    </row>
    <row r="733" spans="4:8" ht="23.25" customHeight="1" x14ac:dyDescent="0.2">
      <c r="E733" s="332"/>
    </row>
    <row r="734" spans="4:8" ht="23.25" customHeight="1" x14ac:dyDescent="0.2"/>
    <row r="735" spans="4:8" ht="23.25" customHeight="1" x14ac:dyDescent="0.3">
      <c r="D735" s="418"/>
    </row>
    <row r="736" spans="4:8" ht="39.75" customHeight="1" x14ac:dyDescent="0.3">
      <c r="D736" s="418"/>
      <c r="H736" s="427"/>
    </row>
    <row r="737" spans="4:14" ht="19.5" customHeight="1" x14ac:dyDescent="0.25">
      <c r="D737" s="419"/>
      <c r="H737" s="427"/>
    </row>
    <row r="738" spans="4:14" ht="13.5" customHeight="1" x14ac:dyDescent="0.2">
      <c r="H738" s="427"/>
    </row>
    <row r="739" spans="4:14" ht="13.5" customHeight="1" x14ac:dyDescent="0.2">
      <c r="E739" s="332"/>
      <c r="H739" s="427"/>
    </row>
    <row r="740" spans="4:14" ht="13.5" customHeight="1" x14ac:dyDescent="0.2">
      <c r="E740" s="332"/>
      <c r="H740" s="427"/>
    </row>
    <row r="741" spans="4:14" ht="13.5" customHeight="1" x14ac:dyDescent="0.2">
      <c r="E741" s="332"/>
      <c r="H741" s="427"/>
    </row>
    <row r="742" spans="4:14" ht="13.5" customHeight="1" x14ac:dyDescent="0.2">
      <c r="E742" s="332"/>
      <c r="H742" s="427"/>
    </row>
    <row r="743" spans="4:14" ht="13.5" customHeight="1" x14ac:dyDescent="0.2">
      <c r="E743" s="332"/>
      <c r="H743" s="427"/>
    </row>
    <row r="744" spans="4:14" ht="13.5" customHeight="1" x14ac:dyDescent="0.2">
      <c r="E744" s="332"/>
      <c r="H744" s="427"/>
    </row>
    <row r="745" spans="4:14" ht="13.5" customHeight="1" x14ac:dyDescent="0.2">
      <c r="E745" s="332"/>
    </row>
    <row r="746" spans="4:14" ht="13.5" customHeight="1" x14ac:dyDescent="0.2">
      <c r="E746" s="332"/>
    </row>
    <row r="747" spans="4:14" ht="14.25" customHeight="1" x14ac:dyDescent="0.2">
      <c r="E747" s="332"/>
    </row>
    <row r="748" spans="4:14" ht="13.5" customHeight="1" x14ac:dyDescent="0.2">
      <c r="E748" s="332"/>
    </row>
    <row r="749" spans="4:14" ht="39.75" customHeight="1" x14ac:dyDescent="0.3">
      <c r="D749" s="418"/>
      <c r="E749" s="332"/>
    </row>
    <row r="750" spans="4:14" ht="19.5" customHeight="1" x14ac:dyDescent="0.25">
      <c r="D750" s="419"/>
      <c r="E750" s="332"/>
    </row>
    <row r="751" spans="4:14" ht="13.5" customHeight="1" x14ac:dyDescent="0.2">
      <c r="E751" s="332"/>
    </row>
    <row r="752" spans="4:14" ht="13.5" customHeight="1" x14ac:dyDescent="0.2">
      <c r="E752" s="332"/>
      <c r="N752" s="427"/>
    </row>
    <row r="753" spans="4:14" ht="13.5" customHeight="1" x14ac:dyDescent="0.2">
      <c r="E753" s="332"/>
      <c r="N753" s="427"/>
    </row>
    <row r="754" spans="4:14" ht="13.5" customHeight="1" x14ac:dyDescent="0.2">
      <c r="E754" s="332"/>
      <c r="N754" s="427"/>
    </row>
    <row r="755" spans="4:14" ht="22.5" customHeight="1" x14ac:dyDescent="0.2">
      <c r="E755" s="332" ph="1"/>
      <c r="N755" s="427"/>
    </row>
    <row r="756" spans="4:14" ht="13.5" customHeight="1" x14ac:dyDescent="0.2">
      <c r="E756" s="332"/>
      <c r="N756" s="427"/>
    </row>
    <row r="757" spans="4:14" ht="13.5" customHeight="1" x14ac:dyDescent="0.2">
      <c r="E757" s="332"/>
      <c r="N757" s="427"/>
    </row>
    <row r="758" spans="4:14" ht="23.25" customHeight="1" x14ac:dyDescent="0.2">
      <c r="E758" s="341" ph="1"/>
      <c r="N758" s="427"/>
    </row>
    <row r="759" spans="4:14" ht="19.5" customHeight="1" x14ac:dyDescent="0.2">
      <c r="E759" s="332"/>
      <c r="N759" s="427"/>
    </row>
    <row r="760" spans="4:14" ht="20.25" customHeight="1" x14ac:dyDescent="0.2">
      <c r="E760" s="332"/>
    </row>
    <row r="761" spans="4:14" ht="13.5" customHeight="1" x14ac:dyDescent="0.2">
      <c r="E761" s="341"/>
    </row>
    <row r="762" spans="4:14" ht="13.5" customHeight="1" x14ac:dyDescent="0.2">
      <c r="E762" s="332"/>
    </row>
    <row r="763" spans="4:14" ht="13.5" customHeight="1" x14ac:dyDescent="0.2">
      <c r="E763" s="341"/>
    </row>
    <row r="764" spans="4:14" ht="23.25" customHeight="1" x14ac:dyDescent="0.2">
      <c r="D764" s="421"/>
    </row>
    <row r="765" spans="4:14" ht="23.25" customHeight="1" x14ac:dyDescent="0.2">
      <c r="D765" s="421"/>
    </row>
    <row r="766" spans="4:14" ht="23.25" customHeight="1" x14ac:dyDescent="0.2"/>
    <row r="767" spans="4:14" ht="23.25" customHeight="1" x14ac:dyDescent="0.2"/>
    <row r="768" spans="4:14" ht="23.25" customHeight="1" x14ac:dyDescent="0.2"/>
    <row r="769" spans="4:6" ht="23.25" customHeight="1" x14ac:dyDescent="0.2"/>
    <row r="770" spans="4:6" ht="23.25" customHeight="1" x14ac:dyDescent="0.2"/>
    <row r="771" spans="4:6" ht="23.25" customHeight="1" x14ac:dyDescent="0.2">
      <c r="F771" s="332" t="s">
        <v>1659</v>
      </c>
    </row>
    <row r="772" spans="4:6" ht="23.25" customHeight="1" x14ac:dyDescent="0.2"/>
    <row r="773" spans="4:6" ht="23.25" customHeight="1" x14ac:dyDescent="0.2">
      <c r="E773" s="341"/>
    </row>
    <row r="774" spans="4:6" ht="23.25" customHeight="1" x14ac:dyDescent="0.2">
      <c r="E774" s="332"/>
    </row>
    <row r="775" spans="4:6" ht="23.25" customHeight="1" x14ac:dyDescent="0.2">
      <c r="E775" s="332"/>
    </row>
    <row r="776" spans="4:6" ht="23.25" customHeight="1" x14ac:dyDescent="0.2"/>
    <row r="777" spans="4:6" ht="23.25" customHeight="1" x14ac:dyDescent="0.3">
      <c r="D777" s="418"/>
    </row>
    <row r="778" spans="4:6" ht="39.75" customHeight="1" x14ac:dyDescent="0.3">
      <c r="D778" s="418"/>
    </row>
    <row r="779" spans="4:6" ht="19.5" customHeight="1" x14ac:dyDescent="0.25">
      <c r="D779" s="419"/>
    </row>
    <row r="780" spans="4:6" ht="13.5" customHeight="1" x14ac:dyDescent="0.2"/>
    <row r="781" spans="4:6" ht="13.5" customHeight="1" x14ac:dyDescent="0.2">
      <c r="E781" s="332"/>
    </row>
    <row r="782" spans="4:6" ht="13.5" customHeight="1" x14ac:dyDescent="0.2">
      <c r="E782" s="332"/>
    </row>
    <row r="783" spans="4:6" ht="13.5" customHeight="1" x14ac:dyDescent="0.2">
      <c r="E783" s="332"/>
    </row>
    <row r="784" spans="4:6" ht="13.5" customHeight="1" x14ac:dyDescent="0.2">
      <c r="E784" s="332"/>
    </row>
    <row r="785" spans="5:5" ht="13.5" customHeight="1" x14ac:dyDescent="0.2">
      <c r="E785" s="332"/>
    </row>
    <row r="786" spans="5:5" ht="13.5" customHeight="1" x14ac:dyDescent="0.2">
      <c r="E786" s="332"/>
    </row>
    <row r="787" spans="5:5" ht="13.5" customHeight="1" x14ac:dyDescent="0.2">
      <c r="E787" s="332"/>
    </row>
    <row r="788" spans="5:5" ht="13.5" customHeight="1" x14ac:dyDescent="0.2">
      <c r="E788" s="332"/>
    </row>
    <row r="789" spans="5:5" ht="13.5" customHeight="1" x14ac:dyDescent="0.2">
      <c r="E789" s="332"/>
    </row>
    <row r="790" spans="5:5" ht="13.5" customHeight="1" x14ac:dyDescent="0.2">
      <c r="E790" s="332"/>
    </row>
    <row r="791" spans="5:5" ht="13.5" customHeight="1" x14ac:dyDescent="0.2">
      <c r="E791" s="332"/>
    </row>
    <row r="792" spans="5:5" ht="13.5" customHeight="1" x14ac:dyDescent="0.2">
      <c r="E792" s="341"/>
    </row>
    <row r="793" spans="5:5" ht="13.5" customHeight="1" x14ac:dyDescent="0.2">
      <c r="E793" s="332"/>
    </row>
    <row r="794" spans="5:5" ht="13.5" customHeight="1" x14ac:dyDescent="0.2">
      <c r="E794" s="332"/>
    </row>
    <row r="795" spans="5:5" ht="13.5" customHeight="1" x14ac:dyDescent="0.2">
      <c r="E795" s="332"/>
    </row>
    <row r="796" spans="5:5" ht="13.5" customHeight="1" x14ac:dyDescent="0.2">
      <c r="E796" s="332"/>
    </row>
    <row r="797" spans="5:5" ht="13.5" customHeight="1" x14ac:dyDescent="0.2">
      <c r="E797" s="332"/>
    </row>
    <row r="798" spans="5:5" ht="13.5" customHeight="1" x14ac:dyDescent="0.2">
      <c r="E798" s="332"/>
    </row>
    <row r="799" spans="5:5" ht="13.5" customHeight="1" x14ac:dyDescent="0.2">
      <c r="E799" s="332"/>
    </row>
    <row r="800" spans="5:5" ht="13.5" customHeight="1" x14ac:dyDescent="0.2">
      <c r="E800" s="332"/>
    </row>
    <row r="801" spans="4:5" ht="14.25" customHeight="1" x14ac:dyDescent="0.2">
      <c r="E801" s="332"/>
    </row>
    <row r="802" spans="4:5" ht="13.5" customHeight="1" x14ac:dyDescent="0.2">
      <c r="E802" s="332"/>
    </row>
    <row r="803" spans="4:5" ht="39.75" customHeight="1" x14ac:dyDescent="0.3">
      <c r="D803" s="418"/>
      <c r="E803" s="332"/>
    </row>
    <row r="804" spans="4:5" ht="19.5" customHeight="1" x14ac:dyDescent="0.25">
      <c r="D804" s="419"/>
      <c r="E804" s="332"/>
    </row>
    <row r="805" spans="4:5" ht="13.5" customHeight="1" x14ac:dyDescent="0.2">
      <c r="E805" s="332"/>
    </row>
    <row r="806" spans="4:5" ht="13.5" customHeight="1" x14ac:dyDescent="0.2">
      <c r="E806" s="332"/>
    </row>
    <row r="807" spans="4:5" ht="13.5" customHeight="1" x14ac:dyDescent="0.2">
      <c r="E807" s="332"/>
    </row>
    <row r="808" spans="4:5" ht="13.5" customHeight="1" x14ac:dyDescent="0.2">
      <c r="E808" s="332"/>
    </row>
    <row r="809" spans="4:5" ht="13.5" customHeight="1" x14ac:dyDescent="0.2">
      <c r="E809" s="332"/>
    </row>
    <row r="810" spans="4:5" ht="13.5" customHeight="1" x14ac:dyDescent="0.2">
      <c r="E810" s="332"/>
    </row>
    <row r="811" spans="4:5" ht="13.5" customHeight="1" x14ac:dyDescent="0.2">
      <c r="E811" s="332"/>
    </row>
    <row r="812" spans="4:5" ht="13.5" customHeight="1" x14ac:dyDescent="0.2">
      <c r="E812" s="332"/>
    </row>
    <row r="813" spans="4:5" ht="13.5" customHeight="1" x14ac:dyDescent="0.2">
      <c r="E813" s="341"/>
    </row>
    <row r="814" spans="4:5" ht="13.5" customHeight="1" x14ac:dyDescent="0.2">
      <c r="E814" s="341"/>
    </row>
    <row r="815" spans="4:5" ht="13.5" customHeight="1" x14ac:dyDescent="0.2">
      <c r="E815" s="341"/>
    </row>
    <row r="816" spans="4:5" ht="13.5" customHeight="1" x14ac:dyDescent="0.2">
      <c r="E816" s="332"/>
    </row>
    <row r="817" spans="4:5" ht="13.5" customHeight="1" x14ac:dyDescent="0.2">
      <c r="E817" s="341"/>
    </row>
    <row r="818" spans="4:5" ht="13.5" customHeight="1" x14ac:dyDescent="0.2">
      <c r="E818" s="341"/>
    </row>
    <row r="819" spans="4:5" ht="13.5" customHeight="1" x14ac:dyDescent="0.2">
      <c r="E819" s="332"/>
    </row>
    <row r="820" spans="4:5" ht="13.5" customHeight="1" x14ac:dyDescent="0.2">
      <c r="E820" s="332"/>
    </row>
    <row r="821" spans="4:5" ht="13.5" customHeight="1" x14ac:dyDescent="0.2">
      <c r="E821" s="332"/>
    </row>
    <row r="822" spans="4:5" ht="13.5" customHeight="1" x14ac:dyDescent="0.2">
      <c r="E822" s="341"/>
    </row>
    <row r="823" spans="4:5" ht="13.5" customHeight="1" x14ac:dyDescent="0.2">
      <c r="E823" s="341"/>
    </row>
    <row r="824" spans="4:5" ht="13.5" customHeight="1" x14ac:dyDescent="0.2">
      <c r="E824" s="341"/>
    </row>
    <row r="825" spans="4:5" ht="13.5" customHeight="1" x14ac:dyDescent="0.2">
      <c r="E825" s="341"/>
    </row>
    <row r="826" spans="4:5" ht="13.5" customHeight="1" x14ac:dyDescent="0.2">
      <c r="E826" s="341"/>
    </row>
    <row r="827" spans="4:5" ht="13.5" customHeight="1" x14ac:dyDescent="0.2">
      <c r="E827" s="341"/>
    </row>
    <row r="828" spans="4:5" ht="39.75" customHeight="1" x14ac:dyDescent="0.3">
      <c r="D828" s="418"/>
    </row>
    <row r="829" spans="4:5" ht="19.5" customHeight="1" x14ac:dyDescent="0.25">
      <c r="D829" s="419"/>
    </row>
    <row r="830" spans="4:5" ht="13.5" customHeight="1" x14ac:dyDescent="0.2"/>
    <row r="831" spans="4:5" ht="13.5" customHeight="1" x14ac:dyDescent="0.2">
      <c r="E831" s="332"/>
    </row>
    <row r="832" spans="4:5" ht="13.5" customHeight="1" x14ac:dyDescent="0.2">
      <c r="E832" s="332"/>
    </row>
    <row r="833" spans="4:5" ht="13.5" customHeight="1" x14ac:dyDescent="0.2">
      <c r="E833" s="332"/>
    </row>
    <row r="834" spans="4:5" ht="13.5" customHeight="1" x14ac:dyDescent="0.2">
      <c r="E834" s="341"/>
    </row>
    <row r="835" spans="4:5" ht="23.25" customHeight="1" x14ac:dyDescent="0.2">
      <c r="D835" s="421"/>
      <c r="E835" s="332"/>
    </row>
    <row r="836" spans="4:5" ht="23.25" customHeight="1" x14ac:dyDescent="0.2">
      <c r="D836" s="421"/>
    </row>
    <row r="837" spans="4:5" ht="23.25" customHeight="1" x14ac:dyDescent="0.2"/>
    <row r="838" spans="4:5" ht="23.25" customHeight="1" x14ac:dyDescent="0.2"/>
    <row r="839" spans="4:5" ht="23.25" customHeight="1" x14ac:dyDescent="0.2"/>
    <row r="840" spans="4:5" ht="23.25" customHeight="1" x14ac:dyDescent="0.2">
      <c r="E840" s="341"/>
    </row>
    <row r="841" spans="4:5" ht="23.25" customHeight="1" x14ac:dyDescent="0.2">
      <c r="E841" s="332"/>
    </row>
    <row r="842" spans="4:5" ht="23.25" customHeight="1" x14ac:dyDescent="0.2">
      <c r="E842" s="332"/>
    </row>
    <row r="843" spans="4:5" ht="23.25" customHeight="1" x14ac:dyDescent="0.2"/>
    <row r="844" spans="4:5" ht="23.25" customHeight="1" x14ac:dyDescent="0.3">
      <c r="D844" s="418"/>
    </row>
    <row r="845" spans="4:5" ht="39.75" customHeight="1" x14ac:dyDescent="0.3">
      <c r="D845" s="418"/>
    </row>
    <row r="846" spans="4:5" ht="19.5" customHeight="1" x14ac:dyDescent="0.25">
      <c r="D846" s="419"/>
    </row>
    <row r="847" spans="4:5" ht="13.5" customHeight="1" x14ac:dyDescent="0.2"/>
    <row r="848" spans="4:5" ht="13.5" customHeight="1" x14ac:dyDescent="0.2">
      <c r="E848" s="332"/>
    </row>
    <row r="849" spans="5:5" ht="13.5" customHeight="1" x14ac:dyDescent="0.2">
      <c r="E849" s="332"/>
    </row>
    <row r="850" spans="5:5" ht="13.5" customHeight="1" x14ac:dyDescent="0.2">
      <c r="E850" s="332"/>
    </row>
    <row r="851" spans="5:5" ht="13.5" customHeight="1" x14ac:dyDescent="0.2">
      <c r="E851" s="332"/>
    </row>
    <row r="852" spans="5:5" ht="13.5" customHeight="1" x14ac:dyDescent="0.2">
      <c r="E852" s="332"/>
    </row>
    <row r="853" spans="5:5" ht="13.5" customHeight="1" x14ac:dyDescent="0.2">
      <c r="E853" s="332"/>
    </row>
    <row r="854" spans="5:5" ht="13.5" customHeight="1" x14ac:dyDescent="0.2">
      <c r="E854" s="332"/>
    </row>
    <row r="855" spans="5:5" ht="13.5" customHeight="1" x14ac:dyDescent="0.2">
      <c r="E855" s="332"/>
    </row>
    <row r="856" spans="5:5" ht="13.5" customHeight="1" x14ac:dyDescent="0.2">
      <c r="E856" s="332"/>
    </row>
    <row r="857" spans="5:5" ht="13.5" customHeight="1" x14ac:dyDescent="0.2">
      <c r="E857" s="332"/>
    </row>
    <row r="858" spans="5:5" ht="13.5" customHeight="1" x14ac:dyDescent="0.2">
      <c r="E858" s="332"/>
    </row>
    <row r="859" spans="5:5" ht="13.5" customHeight="1" x14ac:dyDescent="0.2">
      <c r="E859" s="332"/>
    </row>
    <row r="860" spans="5:5" ht="13.5" customHeight="1" x14ac:dyDescent="0.2">
      <c r="E860" s="332"/>
    </row>
    <row r="861" spans="5:5" ht="13.5" customHeight="1" x14ac:dyDescent="0.2">
      <c r="E861" s="332"/>
    </row>
    <row r="862" spans="5:5" ht="13.5" customHeight="1" x14ac:dyDescent="0.2">
      <c r="E862" s="332"/>
    </row>
    <row r="863" spans="5:5" ht="13.5" customHeight="1" x14ac:dyDescent="0.2">
      <c r="E863" s="332"/>
    </row>
    <row r="864" spans="5:5" ht="13.5" customHeight="1" x14ac:dyDescent="0.2">
      <c r="E864" s="332"/>
    </row>
    <row r="865" spans="4:5" ht="13.5" customHeight="1" x14ac:dyDescent="0.2">
      <c r="E865" s="341"/>
    </row>
    <row r="866" spans="4:5" ht="13.5" customHeight="1" x14ac:dyDescent="0.2">
      <c r="E866" s="332"/>
    </row>
    <row r="867" spans="4:5" ht="14.25" customHeight="1" x14ac:dyDescent="0.2">
      <c r="E867" s="332"/>
    </row>
    <row r="868" spans="4:5" ht="14.25" customHeight="1" x14ac:dyDescent="0.2">
      <c r="E868" s="332"/>
    </row>
    <row r="869" spans="4:5" ht="14.25" customHeight="1" x14ac:dyDescent="0.2">
      <c r="E869" s="332"/>
    </row>
    <row r="870" spans="4:5" ht="14.25" customHeight="1" x14ac:dyDescent="0.2">
      <c r="E870" s="332"/>
    </row>
    <row r="871" spans="4:5" ht="14.25" customHeight="1" x14ac:dyDescent="0.2">
      <c r="E871" s="332"/>
    </row>
    <row r="872" spans="4:5" ht="14.25" customHeight="1" x14ac:dyDescent="0.2">
      <c r="E872" s="332"/>
    </row>
    <row r="873" spans="4:5" ht="14.25" customHeight="1" x14ac:dyDescent="0.2">
      <c r="E873" s="332"/>
    </row>
    <row r="874" spans="4:5" ht="14.25" customHeight="1" x14ac:dyDescent="0.2">
      <c r="E874" s="332"/>
    </row>
    <row r="875" spans="4:5" ht="14.25" customHeight="1" x14ac:dyDescent="0.2">
      <c r="E875" s="332"/>
    </row>
    <row r="876" spans="4:5" ht="13.5" customHeight="1" x14ac:dyDescent="0.2">
      <c r="E876" s="332"/>
    </row>
    <row r="877" spans="4:5" ht="39.75" customHeight="1" x14ac:dyDescent="0.3">
      <c r="D877" s="418"/>
      <c r="E877" s="332"/>
    </row>
    <row r="878" spans="4:5" ht="19.5" customHeight="1" x14ac:dyDescent="0.25">
      <c r="D878" s="419"/>
      <c r="E878" s="332"/>
    </row>
    <row r="879" spans="4:5" ht="13.5" customHeight="1" x14ac:dyDescent="0.2">
      <c r="E879" s="332"/>
    </row>
    <row r="880" spans="4:5" ht="13.5" customHeight="1" x14ac:dyDescent="0.2">
      <c r="E880" s="332"/>
    </row>
    <row r="881" spans="5:5" ht="13.5" customHeight="1" x14ac:dyDescent="0.2">
      <c r="E881" s="332"/>
    </row>
    <row r="882" spans="5:5" ht="13.5" customHeight="1" x14ac:dyDescent="0.2">
      <c r="E882" s="332"/>
    </row>
    <row r="883" spans="5:5" ht="13.5" customHeight="1" x14ac:dyDescent="0.2">
      <c r="E883" s="332"/>
    </row>
    <row r="884" spans="5:5" ht="13.5" customHeight="1" x14ac:dyDescent="0.2">
      <c r="E884" s="332"/>
    </row>
    <row r="885" spans="5:5" ht="13.5" customHeight="1" x14ac:dyDescent="0.2">
      <c r="E885" s="332"/>
    </row>
    <row r="886" spans="5:5" ht="13.5" customHeight="1" x14ac:dyDescent="0.2">
      <c r="E886" s="332"/>
    </row>
    <row r="887" spans="5:5" ht="13.5" customHeight="1" x14ac:dyDescent="0.2">
      <c r="E887" s="332"/>
    </row>
    <row r="888" spans="5:5" ht="13.5" customHeight="1" x14ac:dyDescent="0.2">
      <c r="E888" s="332"/>
    </row>
    <row r="889" spans="5:5" ht="13.5" customHeight="1" x14ac:dyDescent="0.2">
      <c r="E889" s="332"/>
    </row>
    <row r="890" spans="5:5" ht="13.5" customHeight="1" x14ac:dyDescent="0.2">
      <c r="E890" s="341"/>
    </row>
    <row r="891" spans="5:5" ht="13.5" customHeight="1" x14ac:dyDescent="0.2">
      <c r="E891" s="341"/>
    </row>
    <row r="892" spans="5:5" ht="13.5" customHeight="1" x14ac:dyDescent="0.2">
      <c r="E892" s="341"/>
    </row>
    <row r="893" spans="5:5" ht="13.5" customHeight="1" x14ac:dyDescent="0.2">
      <c r="E893" s="332"/>
    </row>
    <row r="894" spans="5:5" ht="13.5" customHeight="1" x14ac:dyDescent="0.2">
      <c r="E894" s="341"/>
    </row>
    <row r="895" spans="5:5" ht="13.5" customHeight="1" x14ac:dyDescent="0.2">
      <c r="E895" s="341"/>
    </row>
    <row r="896" spans="5:5" ht="13.5" customHeight="1" x14ac:dyDescent="0.2">
      <c r="E896" s="332"/>
    </row>
    <row r="897" spans="4:5" ht="13.5" customHeight="1" x14ac:dyDescent="0.2">
      <c r="E897" s="341"/>
    </row>
    <row r="898" spans="4:5" ht="13.5" customHeight="1" x14ac:dyDescent="0.2">
      <c r="E898" s="341"/>
    </row>
    <row r="899" spans="4:5" ht="13.5" customHeight="1" x14ac:dyDescent="0.2">
      <c r="E899" s="341"/>
    </row>
    <row r="900" spans="4:5" ht="13.5" customHeight="1" x14ac:dyDescent="0.2">
      <c r="E900" s="341"/>
    </row>
    <row r="901" spans="4:5" ht="13.5" customHeight="1" x14ac:dyDescent="0.2">
      <c r="E901" s="341"/>
    </row>
    <row r="902" spans="4:5" ht="13.5" customHeight="1" x14ac:dyDescent="0.2">
      <c r="E902" s="341"/>
    </row>
    <row r="903" spans="4:5" ht="13.5" customHeight="1" x14ac:dyDescent="0.2">
      <c r="E903" s="341"/>
    </row>
    <row r="904" spans="4:5" ht="13.5" customHeight="1" x14ac:dyDescent="0.2">
      <c r="E904" s="341"/>
    </row>
    <row r="905" spans="4:5" ht="13.5" customHeight="1" x14ac:dyDescent="0.2">
      <c r="E905" s="341"/>
    </row>
    <row r="906" spans="4:5" ht="13.5" customHeight="1" x14ac:dyDescent="0.2">
      <c r="E906" s="341"/>
    </row>
    <row r="907" spans="4:5" ht="13.5" customHeight="1" x14ac:dyDescent="0.2">
      <c r="E907" s="341"/>
    </row>
    <row r="908" spans="4:5" ht="23.25" customHeight="1" x14ac:dyDescent="0.2">
      <c r="E908" s="332"/>
    </row>
    <row r="909" spans="4:5" ht="23.25" customHeight="1" x14ac:dyDescent="0.2">
      <c r="D909" s="421"/>
    </row>
    <row r="910" spans="4:5" ht="23.25" customHeight="1" x14ac:dyDescent="0.2"/>
    <row r="911" spans="4:5" ht="23.25" customHeight="1" x14ac:dyDescent="0.2"/>
    <row r="912" spans="4:5" ht="23.25" customHeight="1" x14ac:dyDescent="0.2"/>
    <row r="913" spans="4:4" ht="23.25" customHeight="1" x14ac:dyDescent="0.2"/>
    <row r="914" spans="4:4" ht="23.25" customHeight="1" x14ac:dyDescent="0.2"/>
    <row r="915" spans="4:4" ht="23.25" customHeight="1" x14ac:dyDescent="0.2"/>
    <row r="916" spans="4:4" ht="23.25" customHeight="1" x14ac:dyDescent="0.2"/>
    <row r="917" spans="4:4" ht="23.25" customHeight="1" x14ac:dyDescent="0.2"/>
    <row r="918" spans="4:4" ht="23.25" customHeight="1" x14ac:dyDescent="0.2"/>
    <row r="919" spans="4:4" ht="23.25" customHeight="1" x14ac:dyDescent="0.2"/>
    <row r="920" spans="4:4" ht="23.25" customHeight="1" x14ac:dyDescent="0.2"/>
    <row r="921" spans="4:4" ht="23.25" customHeight="1" x14ac:dyDescent="0.2"/>
    <row r="922" spans="4:4" ht="23.25" customHeight="1" x14ac:dyDescent="0.2"/>
    <row r="923" spans="4:4" ht="23.25" customHeight="1" x14ac:dyDescent="0.2"/>
    <row r="924" spans="4:4" ht="23.25" customHeight="1" x14ac:dyDescent="0.2"/>
    <row r="925" spans="4:4" ht="21.75" customHeight="1" x14ac:dyDescent="0.3">
      <c r="D925" s="418"/>
    </row>
    <row r="927" spans="4:4" ht="39" customHeight="1" x14ac:dyDescent="0.3">
      <c r="D927" s="418"/>
    </row>
    <row r="928" spans="4:4" ht="20.25" customHeight="1" x14ac:dyDescent="0.25">
      <c r="D928" s="419"/>
    </row>
    <row r="930" spans="4:9" x14ac:dyDescent="0.2">
      <c r="E930" s="332"/>
    </row>
    <row r="931" spans="4:9" x14ac:dyDescent="0.2">
      <c r="E931" s="332"/>
    </row>
    <row r="932" spans="4:9" x14ac:dyDescent="0.2">
      <c r="E932" s="332"/>
    </row>
    <row r="933" spans="4:9" x14ac:dyDescent="0.2">
      <c r="E933" s="332"/>
    </row>
    <row r="934" spans="4:9" x14ac:dyDescent="0.2">
      <c r="E934" s="332"/>
    </row>
    <row r="935" spans="4:9" x14ac:dyDescent="0.2">
      <c r="E935" s="332"/>
    </row>
    <row r="936" spans="4:9" ht="13.5" customHeight="1" x14ac:dyDescent="0.2">
      <c r="E936" s="332"/>
    </row>
    <row r="937" spans="4:9" ht="18.75" customHeight="1" x14ac:dyDescent="0.2">
      <c r="I937" s="423"/>
    </row>
    <row r="938" spans="4:9" ht="18.75" customHeight="1" x14ac:dyDescent="0.2">
      <c r="E938" s="332"/>
    </row>
    <row r="939" spans="4:9" x14ac:dyDescent="0.2">
      <c r="E939" s="332"/>
    </row>
    <row r="940" spans="4:9" ht="38.25" customHeight="1" x14ac:dyDescent="0.3">
      <c r="D940" s="418"/>
      <c r="I940" s="423"/>
    </row>
    <row r="941" spans="4:9" ht="19.5" customHeight="1" x14ac:dyDescent="0.25">
      <c r="D941" s="419"/>
    </row>
    <row r="943" spans="4:9" x14ac:dyDescent="0.2">
      <c r="E943" s="332"/>
    </row>
    <row r="944" spans="4:9" x14ac:dyDescent="0.2">
      <c r="E944" s="332"/>
    </row>
    <row r="945" spans="5:5" x14ac:dyDescent="0.2">
      <c r="E945" s="341"/>
    </row>
    <row r="946" spans="5:5" x14ac:dyDescent="0.2">
      <c r="E946" s="341"/>
    </row>
    <row r="947" spans="5:5" x14ac:dyDescent="0.2">
      <c r="E947" s="341"/>
    </row>
    <row r="948" spans="5:5" x14ac:dyDescent="0.2">
      <c r="E948" s="341"/>
    </row>
    <row r="949" spans="5:5" x14ac:dyDescent="0.2">
      <c r="E949" s="341"/>
    </row>
    <row r="950" spans="5:5" x14ac:dyDescent="0.2">
      <c r="E950" s="341"/>
    </row>
    <row r="951" spans="5:5" x14ac:dyDescent="0.2">
      <c r="E951" s="341"/>
    </row>
    <row r="952" spans="5:5" x14ac:dyDescent="0.2">
      <c r="E952" s="341"/>
    </row>
    <row r="953" spans="5:5" x14ac:dyDescent="0.2">
      <c r="E953" s="341"/>
    </row>
    <row r="954" spans="5:5" x14ac:dyDescent="0.2">
      <c r="E954" s="341"/>
    </row>
    <row r="955" spans="5:5" x14ac:dyDescent="0.2">
      <c r="E955" s="341"/>
    </row>
    <row r="956" spans="5:5" x14ac:dyDescent="0.2">
      <c r="E956" s="341"/>
    </row>
    <row r="957" spans="5:5" x14ac:dyDescent="0.2">
      <c r="E957" s="341"/>
    </row>
    <row r="958" spans="5:5" x14ac:dyDescent="0.2">
      <c r="E958" s="341"/>
    </row>
    <row r="959" spans="5:5" x14ac:dyDescent="0.2">
      <c r="E959" s="341"/>
    </row>
    <row r="960" spans="5:5" x14ac:dyDescent="0.2">
      <c r="E960" s="341"/>
    </row>
    <row r="961" spans="5:5" x14ac:dyDescent="0.2">
      <c r="E961" s="341"/>
    </row>
    <row r="962" spans="5:5" x14ac:dyDescent="0.2">
      <c r="E962" s="341"/>
    </row>
    <row r="963" spans="5:5" x14ac:dyDescent="0.2">
      <c r="E963" s="341"/>
    </row>
    <row r="964" spans="5:5" x14ac:dyDescent="0.2">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3" zoomScaleNormal="100" workbookViewId="0">
      <selection activeCell="K5" sqref="K5"/>
    </sheetView>
  </sheetViews>
  <sheetFormatPr defaultRowHeight="22.5" customHeight="1" x14ac:dyDescent="0.2"/>
  <cols>
    <col min="1" max="1" width="11.26953125" style="724" customWidth="1"/>
    <col min="2" max="2" width="15.6328125" customWidth="1"/>
    <col min="3" max="3" width="15" customWidth="1"/>
    <col min="4" max="4" width="15.6328125" customWidth="1"/>
    <col min="5" max="5" width="15" customWidth="1"/>
    <col min="6" max="6" width="4.7265625" customWidth="1"/>
    <col min="7" max="7" width="8.36328125" style="724" customWidth="1"/>
    <col min="8" max="8" width="53.7265625" customWidth="1"/>
    <col min="9" max="9" width="11.26953125" customWidth="1"/>
    <col min="10" max="10" width="32.26953125" customWidth="1"/>
    <col min="11" max="11" width="9" style="90"/>
  </cols>
  <sheetData>
    <row r="3" spans="1:11" ht="22.5" customHeight="1" x14ac:dyDescent="0.2">
      <c r="A3" s="59" t="s">
        <v>2438</v>
      </c>
      <c r="B3" s="59"/>
      <c r="C3" s="59"/>
      <c r="D3" s="59"/>
      <c r="E3" s="59"/>
      <c r="G3" s="59" t="s">
        <v>2535</v>
      </c>
    </row>
    <row r="4" spans="1:11" ht="22.5" customHeight="1" x14ac:dyDescent="0.2">
      <c r="A4" s="1216" t="s">
        <v>2436</v>
      </c>
      <c r="B4" s="425" t="s">
        <v>2439</v>
      </c>
      <c r="C4" s="425" t="s">
        <v>2537</v>
      </c>
      <c r="D4" s="425" t="s">
        <v>2440</v>
      </c>
      <c r="E4" s="426" t="s">
        <v>2537</v>
      </c>
      <c r="G4" s="1216" t="s">
        <v>2436</v>
      </c>
      <c r="H4" s="1218" t="s">
        <v>1711</v>
      </c>
      <c r="I4" s="1218" t="s">
        <v>2536</v>
      </c>
      <c r="J4" s="1217" t="s">
        <v>2544</v>
      </c>
      <c r="K4" s="1219" t="s">
        <v>1707</v>
      </c>
    </row>
    <row r="5" spans="1:11" ht="22.5" customHeight="1" x14ac:dyDescent="0.2">
      <c r="A5" s="1224">
        <v>111</v>
      </c>
      <c r="B5" s="1225" t="s">
        <v>406</v>
      </c>
      <c r="C5" s="1226"/>
      <c r="D5" s="1227"/>
      <c r="E5" s="1228"/>
      <c r="G5" s="1220">
        <v>11</v>
      </c>
      <c r="H5" s="1221" t="s">
        <v>3781</v>
      </c>
      <c r="I5" s="1221" t="s">
        <v>77</v>
      </c>
      <c r="J5" s="1305" t="s">
        <v>3575</v>
      </c>
      <c r="K5" s="1222">
        <v>30000</v>
      </c>
    </row>
    <row r="6" spans="1:11" ht="22.5" customHeight="1" x14ac:dyDescent="0.2">
      <c r="A6" s="1229">
        <v>112</v>
      </c>
      <c r="B6" s="1230" t="s">
        <v>406</v>
      </c>
      <c r="C6" s="1231" t="s">
        <v>2443</v>
      </c>
      <c r="D6" s="1232"/>
      <c r="E6" s="1233"/>
      <c r="G6" s="1220">
        <v>31</v>
      </c>
      <c r="H6" s="1221" t="s">
        <v>3782</v>
      </c>
      <c r="I6" s="1221" t="s">
        <v>142</v>
      </c>
      <c r="J6" s="1305" t="s">
        <v>3576</v>
      </c>
      <c r="K6" s="1222">
        <v>30000</v>
      </c>
    </row>
    <row r="7" spans="1:11" ht="22.5" customHeight="1" x14ac:dyDescent="0.2">
      <c r="A7" s="1234">
        <v>121</v>
      </c>
      <c r="B7" s="1225" t="s">
        <v>388</v>
      </c>
      <c r="C7" s="1226"/>
      <c r="D7" s="1227"/>
      <c r="E7" s="1228"/>
      <c r="G7" s="1220">
        <v>12</v>
      </c>
      <c r="H7" s="1221" t="s">
        <v>3783</v>
      </c>
      <c r="I7" s="1221" t="s">
        <v>935</v>
      </c>
      <c r="J7" s="1305" t="s">
        <v>3232</v>
      </c>
      <c r="K7" s="1222">
        <v>10000</v>
      </c>
    </row>
    <row r="8" spans="1:11" ht="22.5" customHeight="1" x14ac:dyDescent="0.2">
      <c r="A8" s="1229">
        <v>122</v>
      </c>
      <c r="B8" s="1230" t="s">
        <v>388</v>
      </c>
      <c r="C8" s="1231" t="s">
        <v>2538</v>
      </c>
      <c r="D8" s="1232"/>
      <c r="E8" s="1233"/>
      <c r="G8" s="1220">
        <v>13</v>
      </c>
      <c r="H8" s="1221" t="s">
        <v>3784</v>
      </c>
      <c r="I8" s="1221" t="s">
        <v>77</v>
      </c>
      <c r="J8" s="1305" t="s">
        <v>3577</v>
      </c>
      <c r="K8" s="1222">
        <v>30000</v>
      </c>
    </row>
    <row r="9" spans="1:11" ht="22.5" customHeight="1" x14ac:dyDescent="0.2">
      <c r="A9" s="1234">
        <v>131</v>
      </c>
      <c r="B9" s="1225" t="s">
        <v>1709</v>
      </c>
      <c r="C9" s="1226"/>
      <c r="D9" s="1227"/>
      <c r="E9" s="1228"/>
      <c r="G9" s="1220">
        <v>14</v>
      </c>
      <c r="H9" s="1259" t="s">
        <v>3785</v>
      </c>
      <c r="I9" s="1221" t="s">
        <v>77</v>
      </c>
      <c r="J9" s="1306" t="s">
        <v>3578</v>
      </c>
      <c r="K9" s="1309">
        <v>10000</v>
      </c>
    </row>
    <row r="10" spans="1:11" ht="22.5" customHeight="1" x14ac:dyDescent="0.2">
      <c r="A10" s="1229">
        <v>132</v>
      </c>
      <c r="B10" s="1230" t="s">
        <v>2539</v>
      </c>
      <c r="C10" s="1231" t="s">
        <v>2538</v>
      </c>
      <c r="D10" s="1232"/>
      <c r="E10" s="1233"/>
      <c r="G10" s="1220">
        <v>15</v>
      </c>
      <c r="H10" s="1259" t="s">
        <v>3579</v>
      </c>
      <c r="I10" s="1221" t="s">
        <v>77</v>
      </c>
      <c r="J10" s="1306" t="s">
        <v>3579</v>
      </c>
      <c r="K10" s="1309">
        <v>30000</v>
      </c>
    </row>
    <row r="11" spans="1:11" ht="22.5" customHeight="1" x14ac:dyDescent="0.2">
      <c r="A11" s="1234">
        <v>141</v>
      </c>
      <c r="B11" s="1225" t="s">
        <v>1707</v>
      </c>
      <c r="C11" s="1226"/>
      <c r="D11" s="1227"/>
      <c r="E11" s="1228"/>
      <c r="G11" s="1220">
        <v>32</v>
      </c>
      <c r="H11" s="1221" t="s">
        <v>3786</v>
      </c>
      <c r="I11" s="1221" t="s">
        <v>956</v>
      </c>
      <c r="J11" s="1305" t="s">
        <v>3580</v>
      </c>
      <c r="K11" s="1222">
        <v>50000</v>
      </c>
    </row>
    <row r="12" spans="1:11" ht="22.5" customHeight="1" x14ac:dyDescent="0.2">
      <c r="A12" s="1235">
        <v>241</v>
      </c>
      <c r="B12" s="1236"/>
      <c r="C12" s="1237"/>
      <c r="D12" s="1238" t="s">
        <v>2540</v>
      </c>
      <c r="E12" s="1239"/>
      <c r="G12" s="1220">
        <v>33</v>
      </c>
      <c r="H12" s="1221" t="s">
        <v>3787</v>
      </c>
      <c r="I12" s="1221" t="s">
        <v>956</v>
      </c>
      <c r="J12" s="1305" t="s">
        <v>3581</v>
      </c>
      <c r="K12" s="1222">
        <v>50000</v>
      </c>
    </row>
    <row r="13" spans="1:11" ht="22.5" customHeight="1" x14ac:dyDescent="0.2">
      <c r="A13" s="1240">
        <v>151</v>
      </c>
      <c r="B13" s="1236" t="s">
        <v>391</v>
      </c>
      <c r="C13" s="1237"/>
      <c r="D13" s="1238"/>
      <c r="E13" s="1239"/>
      <c r="G13" s="1220">
        <v>16</v>
      </c>
      <c r="H13" s="1221" t="s">
        <v>3788</v>
      </c>
      <c r="I13" s="1221" t="s">
        <v>77</v>
      </c>
      <c r="J13" s="1305" t="s">
        <v>3582</v>
      </c>
      <c r="K13" s="1222">
        <v>30000</v>
      </c>
    </row>
    <row r="14" spans="1:11" ht="22.5" customHeight="1" x14ac:dyDescent="0.2">
      <c r="A14" s="1241">
        <v>251</v>
      </c>
      <c r="B14" s="1230"/>
      <c r="C14" s="1231"/>
      <c r="D14" s="1232" t="s">
        <v>763</v>
      </c>
      <c r="E14" s="1233"/>
      <c r="G14" s="1220">
        <v>17</v>
      </c>
      <c r="H14" s="1259" t="s">
        <v>3789</v>
      </c>
      <c r="I14" s="1221" t="s">
        <v>77</v>
      </c>
      <c r="J14" s="1306" t="s">
        <v>3583</v>
      </c>
      <c r="K14" s="1222">
        <v>10000</v>
      </c>
    </row>
    <row r="15" spans="1:11" ht="22.5" customHeight="1" x14ac:dyDescent="0.2">
      <c r="A15" s="1220">
        <v>161</v>
      </c>
      <c r="B15" s="1242" t="s">
        <v>390</v>
      </c>
      <c r="C15" s="1243"/>
      <c r="D15" s="1244"/>
      <c r="E15" s="1245"/>
      <c r="G15" s="1220">
        <v>51</v>
      </c>
      <c r="H15" s="1221" t="s">
        <v>3790</v>
      </c>
      <c r="I15" s="1221" t="s">
        <v>321</v>
      </c>
      <c r="J15" s="1305" t="s">
        <v>3584</v>
      </c>
      <c r="K15" s="1222">
        <v>50000</v>
      </c>
    </row>
    <row r="16" spans="1:11" ht="22.5" customHeight="1" x14ac:dyDescent="0.2">
      <c r="A16" s="1246">
        <v>211</v>
      </c>
      <c r="B16" s="1225"/>
      <c r="C16" s="1226"/>
      <c r="D16" s="1227" t="s">
        <v>397</v>
      </c>
      <c r="E16" s="1228"/>
      <c r="G16" s="1220">
        <v>18</v>
      </c>
      <c r="H16" s="1259" t="s">
        <v>3585</v>
      </c>
      <c r="I16" s="1221" t="s">
        <v>77</v>
      </c>
      <c r="J16" s="1306" t="s">
        <v>3585</v>
      </c>
      <c r="K16" s="1309">
        <v>10000</v>
      </c>
    </row>
    <row r="17" spans="1:11" ht="22.5" customHeight="1" x14ac:dyDescent="0.2">
      <c r="A17" s="1247">
        <v>212</v>
      </c>
      <c r="B17" s="1236"/>
      <c r="C17" s="1237"/>
      <c r="D17" s="1238" t="s">
        <v>2524</v>
      </c>
      <c r="E17" s="1239"/>
      <c r="G17" s="1220">
        <v>34</v>
      </c>
      <c r="H17" s="1221" t="s">
        <v>3791</v>
      </c>
      <c r="I17" s="1221" t="s">
        <v>142</v>
      </c>
      <c r="J17" s="1305" t="s">
        <v>3586</v>
      </c>
      <c r="K17" s="1222">
        <v>50000</v>
      </c>
    </row>
    <row r="18" spans="1:11" ht="22.5" customHeight="1" x14ac:dyDescent="0.2">
      <c r="A18" s="1229">
        <v>213</v>
      </c>
      <c r="B18" s="1230" t="s">
        <v>2458</v>
      </c>
      <c r="C18" s="1231"/>
      <c r="D18" s="1232"/>
      <c r="E18" s="1233"/>
      <c r="G18" s="1220">
        <v>19</v>
      </c>
      <c r="H18" s="1223" t="s">
        <v>3792</v>
      </c>
      <c r="I18" s="1221" t="s">
        <v>64</v>
      </c>
      <c r="J18" s="1307" t="s">
        <v>3793</v>
      </c>
      <c r="K18" s="1222">
        <v>30000</v>
      </c>
    </row>
    <row r="19" spans="1:11" ht="22.5" customHeight="1" x14ac:dyDescent="0.2">
      <c r="A19" s="1246">
        <v>221</v>
      </c>
      <c r="B19" s="1225"/>
      <c r="C19" s="1226"/>
      <c r="D19" s="1227" t="s">
        <v>2441</v>
      </c>
      <c r="E19" s="1228"/>
      <c r="G19" s="1220">
        <v>35</v>
      </c>
      <c r="H19" s="1221" t="s">
        <v>3794</v>
      </c>
      <c r="I19" s="1221" t="s">
        <v>89</v>
      </c>
      <c r="J19" s="1305" t="s">
        <v>3587</v>
      </c>
      <c r="K19" s="1222">
        <v>10000</v>
      </c>
    </row>
    <row r="20" spans="1:11" ht="22.5" customHeight="1" x14ac:dyDescent="0.2">
      <c r="A20" s="1241">
        <v>222</v>
      </c>
      <c r="B20" s="1230"/>
      <c r="C20" s="1231"/>
      <c r="D20" s="1232" t="s">
        <v>2541</v>
      </c>
      <c r="E20" s="1233" t="s">
        <v>2542</v>
      </c>
      <c r="G20" s="1220">
        <v>20</v>
      </c>
      <c r="H20" s="1221" t="s">
        <v>3795</v>
      </c>
      <c r="I20" s="1221" t="s">
        <v>77</v>
      </c>
      <c r="J20" s="1305" t="s">
        <v>3796</v>
      </c>
      <c r="K20" s="1222">
        <v>40000</v>
      </c>
    </row>
    <row r="21" spans="1:11" ht="22.5" customHeight="1" x14ac:dyDescent="0.2">
      <c r="A21" s="1246">
        <v>231</v>
      </c>
      <c r="B21" s="1225"/>
      <c r="C21" s="1226"/>
      <c r="D21" s="1227" t="s">
        <v>1994</v>
      </c>
      <c r="E21" s="1228"/>
      <c r="G21" s="1220">
        <v>21</v>
      </c>
      <c r="H21" s="1259" t="s">
        <v>3797</v>
      </c>
      <c r="I21" s="1221" t="s">
        <v>77</v>
      </c>
      <c r="J21" s="1306" t="s">
        <v>3588</v>
      </c>
      <c r="K21" s="1309">
        <v>10000</v>
      </c>
    </row>
    <row r="22" spans="1:11" ht="22.5" customHeight="1" x14ac:dyDescent="0.2">
      <c r="A22" s="1247">
        <v>232</v>
      </c>
      <c r="B22" s="1236"/>
      <c r="C22" s="1237"/>
      <c r="D22" s="1238" t="s">
        <v>2547</v>
      </c>
      <c r="E22" s="1239"/>
      <c r="G22" s="1220">
        <v>36</v>
      </c>
      <c r="H22" s="1221" t="s">
        <v>3798</v>
      </c>
      <c r="I22" s="1221" t="s">
        <v>142</v>
      </c>
      <c r="J22" s="1305" t="s">
        <v>3589</v>
      </c>
      <c r="K22" s="1222">
        <v>50000</v>
      </c>
    </row>
    <row r="23" spans="1:11" ht="22.5" customHeight="1" x14ac:dyDescent="0.2">
      <c r="A23" s="1229">
        <v>233</v>
      </c>
      <c r="B23" s="1230" t="s">
        <v>2546</v>
      </c>
      <c r="C23" s="1231"/>
      <c r="D23" s="1230"/>
      <c r="E23" s="1248"/>
      <c r="G23" s="1220">
        <v>25</v>
      </c>
      <c r="H23" s="1259" t="s">
        <v>3799</v>
      </c>
      <c r="I23" s="1221" t="s">
        <v>993</v>
      </c>
      <c r="J23" s="1306" t="s">
        <v>3590</v>
      </c>
      <c r="K23" s="1309">
        <v>30000</v>
      </c>
    </row>
    <row r="24" spans="1:11" ht="22.5" customHeight="1" x14ac:dyDescent="0.2">
      <c r="A24" s="1246">
        <v>261</v>
      </c>
      <c r="B24" s="1225"/>
      <c r="C24" s="1226"/>
      <c r="D24" s="1227" t="s">
        <v>2422</v>
      </c>
      <c r="E24" s="1228"/>
      <c r="G24" s="1220">
        <v>22</v>
      </c>
      <c r="H24" s="1269" t="s">
        <v>3800</v>
      </c>
      <c r="I24" s="1221" t="s">
        <v>3476</v>
      </c>
      <c r="J24" s="1308" t="s">
        <v>3133</v>
      </c>
      <c r="K24" s="1222">
        <v>30000</v>
      </c>
    </row>
    <row r="25" spans="1:11" ht="22.5" customHeight="1" x14ac:dyDescent="0.2">
      <c r="A25" s="1229">
        <v>262</v>
      </c>
      <c r="B25" s="1230" t="s">
        <v>2421</v>
      </c>
      <c r="C25" s="1231"/>
      <c r="D25" s="1232"/>
      <c r="E25" s="1233"/>
      <c r="G25" s="1220">
        <v>37</v>
      </c>
      <c r="H25" s="1221" t="s">
        <v>3801</v>
      </c>
      <c r="I25" s="1221" t="s">
        <v>142</v>
      </c>
      <c r="J25" s="1305" t="s">
        <v>3591</v>
      </c>
      <c r="K25" s="1222">
        <v>10000</v>
      </c>
    </row>
    <row r="26" spans="1:11" ht="22.5" customHeight="1" x14ac:dyDescent="0.2">
      <c r="A26" s="1247">
        <v>263</v>
      </c>
      <c r="B26" s="1225"/>
      <c r="C26" s="1226"/>
      <c r="D26" s="1227" t="s">
        <v>3164</v>
      </c>
      <c r="E26" s="1249"/>
      <c r="G26" s="1220">
        <v>38</v>
      </c>
      <c r="H26" s="1221" t="s">
        <v>3802</v>
      </c>
      <c r="I26" s="1221" t="s">
        <v>142</v>
      </c>
      <c r="J26" s="1305" t="s">
        <v>3592</v>
      </c>
      <c r="K26" s="1222">
        <v>50000</v>
      </c>
    </row>
    <row r="27" spans="1:11" ht="22.5" customHeight="1" x14ac:dyDescent="0.2">
      <c r="A27" s="1250">
        <v>264</v>
      </c>
      <c r="B27" s="1251" t="s">
        <v>3540</v>
      </c>
      <c r="C27" s="1252"/>
      <c r="D27" s="1230"/>
      <c r="E27" s="1248"/>
      <c r="G27" s="1220">
        <v>39</v>
      </c>
      <c r="H27" s="1221" t="s">
        <v>3803</v>
      </c>
      <c r="I27" s="1221"/>
      <c r="J27" s="1305" t="s">
        <v>3593</v>
      </c>
      <c r="K27" s="1222">
        <v>50000</v>
      </c>
    </row>
    <row r="28" spans="1:11" ht="22.5" customHeight="1" x14ac:dyDescent="0.2">
      <c r="A28" s="1253">
        <v>152</v>
      </c>
      <c r="B28" s="1225" t="s">
        <v>3178</v>
      </c>
      <c r="C28" s="1226"/>
      <c r="D28" s="1225"/>
      <c r="E28" s="1249"/>
      <c r="G28" s="1220">
        <v>23</v>
      </c>
      <c r="H28" s="1221" t="s">
        <v>3804</v>
      </c>
      <c r="I28" s="1221" t="s">
        <v>446</v>
      </c>
      <c r="J28" s="1305" t="s">
        <v>3594</v>
      </c>
      <c r="K28" s="1222">
        <v>30000</v>
      </c>
    </row>
    <row r="29" spans="1:11" ht="22.5" customHeight="1" x14ac:dyDescent="0.2">
      <c r="A29" s="1254">
        <v>252</v>
      </c>
      <c r="B29" s="1255"/>
      <c r="C29" s="1252"/>
      <c r="D29" s="1232" t="s">
        <v>3176</v>
      </c>
      <c r="E29" s="1248"/>
      <c r="G29" s="1220">
        <v>24</v>
      </c>
      <c r="H29" s="1221" t="s">
        <v>3805</v>
      </c>
      <c r="I29" s="1221" t="s">
        <v>77</v>
      </c>
      <c r="J29" s="1305" t="s">
        <v>3595</v>
      </c>
      <c r="K29" s="1222">
        <v>50000</v>
      </c>
    </row>
    <row r="30" spans="1:11" ht="22.5" customHeight="1" x14ac:dyDescent="0.2">
      <c r="A30" s="1253"/>
      <c r="B30" s="1225"/>
      <c r="C30" s="1226"/>
      <c r="D30" s="1225"/>
      <c r="E30" s="1249"/>
      <c r="G30" s="1220">
        <v>52</v>
      </c>
      <c r="H30" s="1221" t="s">
        <v>3806</v>
      </c>
      <c r="I30" s="1221" t="s">
        <v>321</v>
      </c>
      <c r="J30" s="1305" t="s">
        <v>3812</v>
      </c>
      <c r="K30" s="1222">
        <v>10000</v>
      </c>
    </row>
    <row r="31" spans="1:11" ht="22.5" customHeight="1" x14ac:dyDescent="0.2">
      <c r="A31" s="1250"/>
      <c r="B31" s="1255"/>
      <c r="C31" s="1252"/>
      <c r="D31" s="1230"/>
      <c r="E31" s="1248"/>
      <c r="G31" s="1220">
        <v>40</v>
      </c>
      <c r="H31" s="1221" t="s">
        <v>3807</v>
      </c>
      <c r="I31" s="1221" t="s">
        <v>142</v>
      </c>
      <c r="J31" s="1305" t="s">
        <v>3596</v>
      </c>
      <c r="K31" s="1222">
        <v>10000</v>
      </c>
    </row>
    <row r="32" spans="1:11" ht="22.5" customHeight="1" x14ac:dyDescent="0.2">
      <c r="A32" s="1253"/>
      <c r="B32" s="1225"/>
      <c r="C32" s="1226"/>
      <c r="D32" s="1225"/>
      <c r="E32" s="1249"/>
      <c r="G32" s="1220">
        <v>71</v>
      </c>
      <c r="H32" s="1221" t="s">
        <v>3808</v>
      </c>
      <c r="I32" s="1221" t="s">
        <v>142</v>
      </c>
      <c r="J32" s="1305" t="s">
        <v>3597</v>
      </c>
      <c r="K32" s="1222">
        <v>10000</v>
      </c>
    </row>
    <row r="33" spans="1:11" ht="22.5" customHeight="1" x14ac:dyDescent="0.2">
      <c r="A33" s="1250"/>
      <c r="B33" s="1255"/>
      <c r="C33" s="1252"/>
      <c r="D33" s="1230"/>
      <c r="E33" s="1248"/>
      <c r="G33" s="1220">
        <v>72</v>
      </c>
      <c r="H33" s="1221" t="s">
        <v>3809</v>
      </c>
      <c r="I33" s="1221" t="s">
        <v>142</v>
      </c>
      <c r="J33" s="1305" t="s">
        <v>3598</v>
      </c>
      <c r="K33" s="1222">
        <v>30000</v>
      </c>
    </row>
    <row r="34" spans="1:11" ht="22.5" customHeight="1" x14ac:dyDescent="0.2">
      <c r="G34" s="1220">
        <v>73</v>
      </c>
      <c r="H34" s="1221" t="s">
        <v>3810</v>
      </c>
      <c r="I34" s="1221" t="s">
        <v>1670</v>
      </c>
      <c r="J34" s="1305" t="s">
        <v>3811</v>
      </c>
      <c r="K34" s="1222">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zoomScale="70" zoomScaleNormal="70" workbookViewId="0">
      <pane ySplit="4" topLeftCell="A5" activePane="bottomLeft" state="frozen"/>
      <selection pane="bottomLeft" activeCell="N11" sqref="N11"/>
    </sheetView>
  </sheetViews>
  <sheetFormatPr defaultColWidth="9" defaultRowHeight="15" customHeight="1" x14ac:dyDescent="0.2"/>
  <cols>
    <col min="1" max="1" width="5.26953125" style="130" customWidth="1"/>
    <col min="2" max="2" width="7.90625" style="130" customWidth="1"/>
    <col min="3" max="3" width="6.90625" style="123" customWidth="1"/>
    <col min="4" max="4" width="9" style="123" customWidth="1"/>
    <col min="5" max="5" width="7.26953125" style="123" customWidth="1"/>
    <col min="6" max="6" width="53.90625" style="430" customWidth="1"/>
    <col min="7" max="7" width="14.453125" style="630" customWidth="1"/>
    <col min="8" max="8" width="12.90625" style="125" customWidth="1"/>
    <col min="9" max="10" width="6.08984375" style="329" customWidth="1"/>
    <col min="11" max="11" width="27.453125" style="330" customWidth="1"/>
    <col min="12" max="12" width="13.26953125" style="614" customWidth="1"/>
    <col min="13" max="13" width="12.36328125" style="614" customWidth="1"/>
    <col min="14" max="14" width="12.26953125" style="128" customWidth="1"/>
    <col min="15" max="15" width="12.08984375" style="129" customWidth="1"/>
    <col min="16" max="17" width="9.90625" style="124" customWidth="1"/>
    <col min="18" max="19" width="8.08984375" style="124" customWidth="1"/>
    <col min="20" max="21" width="10.90625" style="124" customWidth="1"/>
    <col min="22" max="22" width="12.36328125" style="124" customWidth="1"/>
    <col min="23" max="23" width="7.26953125" style="331" customWidth="1"/>
    <col min="24" max="24" width="12.36328125" style="124" customWidth="1"/>
    <col min="25" max="16384" width="9" style="130"/>
  </cols>
  <sheetData>
    <row r="1" spans="1:24" ht="36.75" customHeight="1" thickBot="1" x14ac:dyDescent="0.25">
      <c r="A1" s="122" t="s">
        <v>3728</v>
      </c>
      <c r="B1" s="123"/>
      <c r="I1" s="126"/>
      <c r="J1" s="699" t="s">
        <v>2392</v>
      </c>
      <c r="K1" s="700">
        <f ca="1">NOW()</f>
        <v>45755.681056944442</v>
      </c>
      <c r="L1" s="586"/>
      <c r="M1" s="587"/>
      <c r="U1" s="130"/>
      <c r="V1" s="130"/>
      <c r="W1" s="131"/>
      <c r="X1" s="127"/>
    </row>
    <row r="2" spans="1:24" ht="17.25" customHeight="1" thickBot="1" x14ac:dyDescent="0.25">
      <c r="A2" s="1332" t="s">
        <v>3727</v>
      </c>
      <c r="B2" s="1333"/>
      <c r="C2" s="1334" t="s">
        <v>899</v>
      </c>
      <c r="D2" s="1337" t="s">
        <v>900</v>
      </c>
      <c r="E2" s="810"/>
      <c r="F2" s="1340" t="s">
        <v>901</v>
      </c>
      <c r="G2" s="1343" t="s">
        <v>1923</v>
      </c>
      <c r="H2" s="1346" t="s">
        <v>903</v>
      </c>
      <c r="I2" s="580"/>
      <c r="J2" s="581"/>
      <c r="K2" s="1349" t="s">
        <v>904</v>
      </c>
      <c r="L2" s="1352" t="s">
        <v>3111</v>
      </c>
      <c r="M2" s="588" t="s">
        <v>906</v>
      </c>
      <c r="N2" s="134">
        <f>M4+N4</f>
        <v>0</v>
      </c>
      <c r="O2" s="1354" t="s">
        <v>907</v>
      </c>
      <c r="P2" s="1314" t="s">
        <v>908</v>
      </c>
      <c r="Q2" s="1316" t="s">
        <v>909</v>
      </c>
      <c r="R2" s="1318" t="s">
        <v>910</v>
      </c>
      <c r="S2" s="136" t="s">
        <v>910</v>
      </c>
      <c r="T2" s="1318" t="s">
        <v>911</v>
      </c>
      <c r="U2" s="1320" t="s">
        <v>912</v>
      </c>
      <c r="V2" s="1322" t="s">
        <v>913</v>
      </c>
      <c r="W2" s="1324" t="s">
        <v>914</v>
      </c>
      <c r="X2" s="1326" t="s">
        <v>915</v>
      </c>
    </row>
    <row r="3" spans="1:24" ht="16.5" customHeight="1" x14ac:dyDescent="0.2">
      <c r="A3" s="1328" t="s">
        <v>916</v>
      </c>
      <c r="B3" s="1330" t="s">
        <v>917</v>
      </c>
      <c r="C3" s="1335"/>
      <c r="D3" s="1338"/>
      <c r="E3" s="811" t="s">
        <v>2577</v>
      </c>
      <c r="F3" s="1341"/>
      <c r="G3" s="1344"/>
      <c r="H3" s="1347"/>
      <c r="I3" s="582" t="s">
        <v>918</v>
      </c>
      <c r="J3" s="583" t="s">
        <v>919</v>
      </c>
      <c r="K3" s="1350"/>
      <c r="L3" s="1353"/>
      <c r="M3" s="589" t="s">
        <v>920</v>
      </c>
      <c r="N3" s="141" t="s">
        <v>921</v>
      </c>
      <c r="O3" s="1355"/>
      <c r="P3" s="1315"/>
      <c r="Q3" s="1317"/>
      <c r="R3" s="1319"/>
      <c r="S3" s="140" t="s">
        <v>922</v>
      </c>
      <c r="T3" s="1319"/>
      <c r="U3" s="1321"/>
      <c r="V3" s="1323"/>
      <c r="W3" s="1325"/>
      <c r="X3" s="1327"/>
    </row>
    <row r="4" spans="1:24" ht="16.5" customHeight="1" thickBot="1" x14ac:dyDescent="0.25">
      <c r="A4" s="1329"/>
      <c r="B4" s="1331"/>
      <c r="C4" s="1336"/>
      <c r="D4" s="1339"/>
      <c r="E4" s="812"/>
      <c r="F4" s="1342"/>
      <c r="G4" s="1345"/>
      <c r="H4" s="1348"/>
      <c r="I4" s="584" t="s">
        <v>923</v>
      </c>
      <c r="J4" s="585" t="s">
        <v>924</v>
      </c>
      <c r="K4" s="1351"/>
      <c r="L4" s="590">
        <f>SUM(L5:L67)</f>
        <v>810000</v>
      </c>
      <c r="M4" s="590">
        <f>SUM(M5:M67)</f>
        <v>70000</v>
      </c>
      <c r="N4" s="590">
        <f>SUM(N5:N67)</f>
        <v>-70000</v>
      </c>
      <c r="O4" s="628">
        <f t="shared" ref="O4:X4" si="0">SUM(O7:O67)</f>
        <v>0</v>
      </c>
      <c r="P4" s="590">
        <f t="shared" si="0"/>
        <v>0</v>
      </c>
      <c r="Q4" s="590">
        <f t="shared" si="0"/>
        <v>0</v>
      </c>
      <c r="R4" s="590">
        <f t="shared" si="0"/>
        <v>0</v>
      </c>
      <c r="S4" s="590">
        <f t="shared" si="0"/>
        <v>0</v>
      </c>
      <c r="T4" s="590">
        <f t="shared" si="0"/>
        <v>62800</v>
      </c>
      <c r="U4" s="628">
        <f t="shared" si="0"/>
        <v>0</v>
      </c>
      <c r="V4" s="590">
        <f t="shared" si="0"/>
        <v>102800</v>
      </c>
      <c r="W4" s="590">
        <f t="shared" si="0"/>
        <v>0</v>
      </c>
      <c r="X4" s="628">
        <f t="shared" si="0"/>
        <v>0</v>
      </c>
    </row>
    <row r="5" spans="1:24" ht="16.5" customHeight="1" x14ac:dyDescent="0.2">
      <c r="A5" s="148">
        <v>1</v>
      </c>
      <c r="B5" s="149" t="s">
        <v>3253</v>
      </c>
      <c r="C5" s="150" t="s">
        <v>3377</v>
      </c>
      <c r="D5" s="150" t="s">
        <v>77</v>
      </c>
      <c r="E5" s="213">
        <v>11</v>
      </c>
      <c r="F5" s="434" t="s">
        <v>3737</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2">
      <c r="A6" s="1051"/>
      <c r="B6" s="1052"/>
      <c r="C6" s="164"/>
      <c r="D6" s="164"/>
      <c r="E6" s="164"/>
      <c r="F6" s="432" t="s">
        <v>3738</v>
      </c>
      <c r="G6" s="632"/>
      <c r="H6" s="686"/>
      <c r="I6" s="166"/>
      <c r="J6" s="167"/>
      <c r="K6" s="168"/>
      <c r="L6" s="593"/>
      <c r="M6" s="594"/>
      <c r="N6" s="1310" t="s">
        <v>3816</v>
      </c>
      <c r="O6" s="172"/>
      <c r="P6" s="173"/>
      <c r="Q6" s="174"/>
      <c r="R6" s="174"/>
      <c r="S6" s="174"/>
      <c r="T6" s="174"/>
      <c r="U6" s="175"/>
      <c r="V6" s="173"/>
      <c r="W6" s="176"/>
      <c r="X6" s="175"/>
    </row>
    <row r="7" spans="1:24" ht="16.5" customHeight="1" x14ac:dyDescent="0.2">
      <c r="A7" s="148">
        <v>2</v>
      </c>
      <c r="B7" s="149" t="s">
        <v>3729</v>
      </c>
      <c r="C7" s="150" t="s">
        <v>3381</v>
      </c>
      <c r="D7" s="150" t="s">
        <v>1520</v>
      </c>
      <c r="E7" s="213">
        <v>12</v>
      </c>
      <c r="F7" s="455" t="s">
        <v>3740</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2">
      <c r="A8" s="1068"/>
      <c r="B8" s="1069"/>
      <c r="C8" s="164"/>
      <c r="D8" s="164"/>
      <c r="E8" s="164"/>
      <c r="F8" s="432"/>
      <c r="G8" s="632"/>
      <c r="H8" s="686"/>
      <c r="I8" s="166"/>
      <c r="J8" s="167"/>
      <c r="K8" s="168"/>
      <c r="L8" s="593"/>
      <c r="M8" s="594"/>
      <c r="N8" s="1310" t="s">
        <v>3816</v>
      </c>
      <c r="O8" s="172"/>
      <c r="P8" s="173"/>
      <c r="Q8" s="174"/>
      <c r="R8" s="174"/>
      <c r="S8" s="174"/>
      <c r="T8" s="174"/>
      <c r="U8" s="175"/>
      <c r="V8" s="173"/>
      <c r="W8" s="176"/>
      <c r="X8" s="175"/>
    </row>
    <row r="9" spans="1:24" ht="16.5" customHeight="1" x14ac:dyDescent="0.2">
      <c r="A9" s="148">
        <v>2</v>
      </c>
      <c r="B9" s="149">
        <v>9</v>
      </c>
      <c r="C9" s="150" t="s">
        <v>3383</v>
      </c>
      <c r="D9" s="150" t="s">
        <v>2770</v>
      </c>
      <c r="E9" s="150">
        <v>31</v>
      </c>
      <c r="F9" s="434" t="s">
        <v>3741</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2">
      <c r="A10" s="162"/>
      <c r="B10" s="163"/>
      <c r="C10" s="164"/>
      <c r="D10" s="164" t="s">
        <v>3442</v>
      </c>
      <c r="E10" s="164"/>
      <c r="F10" s="433"/>
      <c r="G10" s="632"/>
      <c r="H10" s="686"/>
      <c r="I10" s="166"/>
      <c r="J10" s="167"/>
      <c r="K10" s="1304"/>
      <c r="L10" s="595"/>
      <c r="M10" s="594"/>
      <c r="N10" s="1310" t="s">
        <v>3816</v>
      </c>
      <c r="O10" s="172"/>
      <c r="P10" s="173"/>
      <c r="Q10" s="174"/>
      <c r="R10" s="174"/>
      <c r="S10" s="174"/>
      <c r="T10" s="174"/>
      <c r="U10" s="175"/>
      <c r="V10" s="173"/>
      <c r="W10" s="176"/>
      <c r="X10" s="175"/>
    </row>
    <row r="11" spans="1:24" ht="16.5" customHeight="1" x14ac:dyDescent="0.2">
      <c r="A11" s="192">
        <v>3</v>
      </c>
      <c r="B11" s="212" t="s">
        <v>3239</v>
      </c>
      <c r="C11" s="150" t="s">
        <v>3381</v>
      </c>
      <c r="D11" s="150" t="s">
        <v>409</v>
      </c>
      <c r="E11" s="150">
        <v>35</v>
      </c>
      <c r="F11" s="454" t="s">
        <v>3750</v>
      </c>
      <c r="G11" s="633"/>
      <c r="H11" s="685"/>
      <c r="I11" s="188"/>
      <c r="J11" s="138"/>
      <c r="K11" s="189"/>
      <c r="L11" s="591">
        <v>10000</v>
      </c>
      <c r="M11" s="592"/>
      <c r="N11" s="183"/>
      <c r="O11" s="157"/>
      <c r="P11" s="184"/>
      <c r="Q11" s="136"/>
      <c r="R11" s="159"/>
      <c r="S11" s="159"/>
      <c r="T11" s="159"/>
      <c r="U11" s="160"/>
      <c r="V11" s="158"/>
      <c r="W11" s="161"/>
      <c r="X11" s="160"/>
    </row>
    <row r="12" spans="1:24" ht="15.75" customHeight="1" x14ac:dyDescent="0.2">
      <c r="A12" s="192"/>
      <c r="B12" s="212"/>
      <c r="C12" s="164"/>
      <c r="D12" s="164"/>
      <c r="E12" s="164"/>
      <c r="F12" s="433"/>
      <c r="G12" s="634"/>
      <c r="H12" s="687"/>
      <c r="I12" s="991"/>
      <c r="J12" s="227"/>
      <c r="K12" s="222"/>
      <c r="L12" s="593"/>
      <c r="M12" s="596"/>
      <c r="N12" s="1310"/>
      <c r="O12" s="172"/>
      <c r="P12" s="173"/>
      <c r="Q12" s="174"/>
      <c r="R12" s="174"/>
      <c r="S12" s="174"/>
      <c r="T12" s="174"/>
      <c r="U12" s="175"/>
      <c r="V12" s="173"/>
      <c r="W12" s="176"/>
      <c r="X12" s="175"/>
    </row>
    <row r="13" spans="1:24" ht="16.5" customHeight="1" x14ac:dyDescent="0.2">
      <c r="A13" s="148">
        <v>3</v>
      </c>
      <c r="B13" s="149" t="s">
        <v>3730</v>
      </c>
      <c r="C13" s="213" t="s">
        <v>3381</v>
      </c>
      <c r="D13" s="213" t="s">
        <v>409</v>
      </c>
      <c r="E13" s="213">
        <v>32</v>
      </c>
      <c r="F13" s="454" t="s">
        <v>3751</v>
      </c>
      <c r="G13" s="633"/>
      <c r="H13" s="685"/>
      <c r="I13" s="993"/>
      <c r="J13" s="133"/>
      <c r="K13" s="994"/>
      <c r="L13" s="597">
        <v>50000</v>
      </c>
      <c r="M13" s="598"/>
      <c r="N13" s="183"/>
      <c r="O13" s="191"/>
      <c r="P13" s="1147"/>
      <c r="Q13" s="1042"/>
      <c r="R13" s="1026"/>
      <c r="S13" s="1026"/>
      <c r="T13" s="1026"/>
      <c r="U13" s="1158"/>
      <c r="V13" s="1157"/>
      <c r="W13" s="1020"/>
      <c r="X13" s="1158"/>
    </row>
    <row r="14" spans="1:24" ht="16.5" customHeight="1" x14ac:dyDescent="0.2">
      <c r="A14" s="162"/>
      <c r="B14" s="163"/>
      <c r="C14" s="1144"/>
      <c r="D14" s="1144"/>
      <c r="E14" s="1043"/>
      <c r="F14" s="1256"/>
      <c r="G14" s="632"/>
      <c r="H14" s="686"/>
      <c r="I14" s="995"/>
      <c r="J14" s="167"/>
      <c r="K14" s="168"/>
      <c r="L14" s="1140"/>
      <c r="M14" s="1029"/>
      <c r="N14" s="1311"/>
      <c r="O14" s="191"/>
      <c r="P14" s="1142"/>
      <c r="Q14" s="1027"/>
      <c r="R14" s="1027"/>
      <c r="S14" s="1027"/>
      <c r="T14" s="1027"/>
      <c r="U14" s="1143"/>
      <c r="V14" s="1142"/>
      <c r="W14" s="1021"/>
      <c r="X14" s="1143"/>
    </row>
    <row r="15" spans="1:24" ht="16.5" customHeight="1" x14ac:dyDescent="0.2">
      <c r="A15" s="1130">
        <v>3</v>
      </c>
      <c r="B15" s="1131">
        <v>23</v>
      </c>
      <c r="C15" s="1132" t="s">
        <v>3381</v>
      </c>
      <c r="D15" s="1132" t="s">
        <v>729</v>
      </c>
      <c r="E15" s="1132"/>
      <c r="F15" s="1133" t="s">
        <v>3742</v>
      </c>
      <c r="G15" s="633"/>
      <c r="H15" s="685"/>
      <c r="I15" s="177"/>
      <c r="J15" s="178"/>
      <c r="K15" s="179" t="s">
        <v>3389</v>
      </c>
      <c r="L15" s="591"/>
      <c r="M15" s="592"/>
      <c r="N15" s="156"/>
      <c r="O15" s="157"/>
      <c r="P15" s="158"/>
      <c r="Q15" s="159"/>
      <c r="R15" s="159"/>
      <c r="S15" s="159"/>
      <c r="T15" s="159"/>
      <c r="U15" s="160"/>
      <c r="V15" s="914"/>
      <c r="W15" s="161"/>
      <c r="X15" s="160"/>
    </row>
    <row r="16" spans="1:24" ht="16.5" customHeight="1" x14ac:dyDescent="0.2">
      <c r="A16" s="1055"/>
      <c r="B16" s="1056"/>
      <c r="C16" s="1057"/>
      <c r="D16" s="1057"/>
      <c r="E16" s="1057"/>
      <c r="F16" s="1062"/>
      <c r="G16" s="632"/>
      <c r="H16" s="686"/>
      <c r="I16" s="166"/>
      <c r="J16" s="167"/>
      <c r="K16" s="180"/>
      <c r="L16" s="593"/>
      <c r="M16" s="594"/>
      <c r="N16" s="181"/>
      <c r="O16" s="172"/>
      <c r="P16" s="173"/>
      <c r="Q16" s="174"/>
      <c r="R16" s="174"/>
      <c r="S16" s="174"/>
      <c r="T16" s="174"/>
      <c r="U16" s="175"/>
      <c r="V16" s="173"/>
      <c r="W16" s="176"/>
      <c r="X16" s="175"/>
    </row>
    <row r="17" spans="1:24" ht="16.5" customHeight="1" x14ac:dyDescent="0.2">
      <c r="A17" s="192">
        <v>4</v>
      </c>
      <c r="B17" s="212">
        <v>6</v>
      </c>
      <c r="C17" s="213" t="s">
        <v>3779</v>
      </c>
      <c r="D17" s="213" t="s">
        <v>3473</v>
      </c>
      <c r="E17" s="213"/>
      <c r="F17" s="574" t="s">
        <v>3743</v>
      </c>
      <c r="G17" s="634"/>
      <c r="H17" s="689"/>
      <c r="I17" s="177"/>
      <c r="J17" s="178"/>
      <c r="K17" s="179" t="s">
        <v>3389</v>
      </c>
      <c r="L17" s="597"/>
      <c r="M17" s="598"/>
      <c r="N17" s="183"/>
      <c r="O17" s="191"/>
      <c r="P17" s="196"/>
      <c r="Q17" s="194"/>
      <c r="R17" s="194"/>
      <c r="S17" s="194"/>
      <c r="T17" s="194"/>
      <c r="U17" s="195"/>
      <c r="V17" s="196"/>
      <c r="W17" s="197"/>
      <c r="X17" s="195"/>
    </row>
    <row r="18" spans="1:24" ht="16.5" customHeight="1" x14ac:dyDescent="0.2">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2">
      <c r="A19" s="997">
        <v>4</v>
      </c>
      <c r="B19" s="996" t="s">
        <v>3245</v>
      </c>
      <c r="C19" s="213" t="s">
        <v>3381</v>
      </c>
      <c r="D19" s="213" t="s">
        <v>77</v>
      </c>
      <c r="E19" s="213">
        <v>13</v>
      </c>
      <c r="F19" s="431" t="s">
        <v>3744</v>
      </c>
      <c r="G19" s="634"/>
      <c r="H19" s="689"/>
      <c r="I19" s="992"/>
      <c r="J19" s="154"/>
      <c r="K19" s="189"/>
      <c r="L19" s="989">
        <v>30000</v>
      </c>
      <c r="M19" s="592"/>
      <c r="N19" s="156"/>
      <c r="O19" s="157"/>
      <c r="P19" s="158"/>
      <c r="Q19" s="159"/>
      <c r="R19" s="159"/>
      <c r="S19" s="159"/>
      <c r="T19" s="159"/>
      <c r="U19" s="160"/>
      <c r="V19" s="158"/>
      <c r="W19" s="161"/>
      <c r="X19" s="160"/>
    </row>
    <row r="20" spans="1:24" ht="16.5" customHeight="1" x14ac:dyDescent="0.2">
      <c r="A20" s="162"/>
      <c r="B20" s="163"/>
      <c r="C20" s="164"/>
      <c r="D20" s="164"/>
      <c r="E20" s="164"/>
      <c r="F20" s="432" t="s">
        <v>3745</v>
      </c>
      <c r="G20" s="632"/>
      <c r="H20" s="686"/>
      <c r="I20" s="166"/>
      <c r="J20" s="167"/>
      <c r="K20" s="168"/>
      <c r="L20" s="593"/>
      <c r="M20" s="594"/>
      <c r="N20" s="1310"/>
      <c r="O20" s="172"/>
      <c r="P20" s="173"/>
      <c r="Q20" s="174"/>
      <c r="R20" s="174"/>
      <c r="S20" s="174"/>
      <c r="T20" s="174"/>
      <c r="U20" s="175"/>
      <c r="V20" s="173"/>
      <c r="W20" s="176"/>
      <c r="X20" s="175"/>
    </row>
    <row r="21" spans="1:24" ht="16.5" customHeight="1" x14ac:dyDescent="0.2">
      <c r="A21" s="192">
        <v>5</v>
      </c>
      <c r="B21" s="212" t="s">
        <v>3206</v>
      </c>
      <c r="C21" s="213" t="s">
        <v>3381</v>
      </c>
      <c r="D21" s="213" t="s">
        <v>77</v>
      </c>
      <c r="E21" s="213">
        <v>16</v>
      </c>
      <c r="F21" s="431" t="s">
        <v>3752</v>
      </c>
      <c r="G21" s="634"/>
      <c r="H21" s="689"/>
      <c r="I21" s="177"/>
      <c r="J21" s="178"/>
      <c r="K21" s="155"/>
      <c r="L21" s="597">
        <v>30000</v>
      </c>
      <c r="M21" s="598"/>
      <c r="N21" s="214"/>
      <c r="O21" s="215"/>
      <c r="P21" s="216"/>
      <c r="Q21" s="194"/>
      <c r="R21" s="194"/>
      <c r="S21" s="194"/>
      <c r="T21" s="194"/>
      <c r="U21" s="195"/>
      <c r="V21" s="196"/>
      <c r="W21" s="197"/>
      <c r="X21" s="195"/>
    </row>
    <row r="22" spans="1:24" ht="16.5" customHeight="1" x14ac:dyDescent="0.2">
      <c r="A22" s="162"/>
      <c r="B22" s="163"/>
      <c r="C22" s="164"/>
      <c r="D22" s="164"/>
      <c r="E22" s="164"/>
      <c r="F22" s="433"/>
      <c r="G22" s="632"/>
      <c r="H22" s="686"/>
      <c r="I22" s="166"/>
      <c r="J22" s="167"/>
      <c r="K22" s="168"/>
      <c r="L22" s="593"/>
      <c r="M22" s="594"/>
      <c r="N22" s="1310"/>
      <c r="O22" s="218"/>
      <c r="P22" s="169"/>
      <c r="Q22" s="174"/>
      <c r="R22" s="174"/>
      <c r="S22" s="170"/>
      <c r="T22" s="174"/>
      <c r="U22" s="175"/>
      <c r="V22" s="173"/>
      <c r="W22" s="176"/>
      <c r="X22" s="175"/>
    </row>
    <row r="23" spans="1:24" ht="16.5" customHeight="1" x14ac:dyDescent="0.2">
      <c r="A23" s="148">
        <v>5</v>
      </c>
      <c r="B23" s="149" t="s">
        <v>3615</v>
      </c>
      <c r="C23" s="150" t="s">
        <v>3381</v>
      </c>
      <c r="D23" s="150" t="s">
        <v>409</v>
      </c>
      <c r="E23" s="150">
        <v>33</v>
      </c>
      <c r="F23" s="454" t="s">
        <v>3753</v>
      </c>
      <c r="G23" s="633"/>
      <c r="H23" s="690"/>
      <c r="I23" s="177"/>
      <c r="J23" s="178"/>
      <c r="K23" s="179"/>
      <c r="L23" s="591">
        <v>50000</v>
      </c>
      <c r="M23" s="592"/>
      <c r="N23" s="156"/>
      <c r="O23" s="191"/>
      <c r="P23" s="158"/>
      <c r="Q23" s="159"/>
      <c r="R23" s="159"/>
      <c r="S23" s="159"/>
      <c r="T23" s="159"/>
      <c r="U23" s="160"/>
      <c r="V23" s="158"/>
      <c r="W23" s="161"/>
      <c r="X23" s="160"/>
    </row>
    <row r="24" spans="1:24" ht="16.5" customHeight="1" x14ac:dyDescent="0.2">
      <c r="A24" s="162"/>
      <c r="B24" s="163"/>
      <c r="C24" s="213"/>
      <c r="D24" s="213"/>
      <c r="E24" s="213"/>
      <c r="F24" s="952"/>
      <c r="G24" s="634"/>
      <c r="H24" s="687"/>
      <c r="I24" s="221"/>
      <c r="J24" s="227"/>
      <c r="K24" s="222"/>
      <c r="L24" s="597"/>
      <c r="M24" s="594"/>
      <c r="N24" s="171"/>
      <c r="O24" s="172"/>
      <c r="P24" s="173"/>
      <c r="Q24" s="174"/>
      <c r="R24" s="174"/>
      <c r="S24" s="174"/>
      <c r="T24" s="174"/>
      <c r="U24" s="175"/>
      <c r="V24" s="173"/>
      <c r="W24" s="176"/>
      <c r="X24" s="175"/>
    </row>
    <row r="25" spans="1:24" ht="16.5" customHeight="1" x14ac:dyDescent="0.2">
      <c r="A25" s="1007">
        <v>5</v>
      </c>
      <c r="B25" s="1213" t="s">
        <v>3733</v>
      </c>
      <c r="C25" s="1007" t="s">
        <v>3381</v>
      </c>
      <c r="D25" s="1042" t="s">
        <v>321</v>
      </c>
      <c r="E25" s="1007">
        <v>51</v>
      </c>
      <c r="F25" s="1164" t="s">
        <v>3757</v>
      </c>
      <c r="G25" s="1032"/>
      <c r="H25" s="1151"/>
      <c r="I25" s="1038"/>
      <c r="J25" s="1033"/>
      <c r="K25" s="1008"/>
      <c r="L25" s="1022">
        <v>50000</v>
      </c>
      <c r="M25" s="1028"/>
      <c r="N25" s="1009"/>
      <c r="O25" s="1030"/>
      <c r="P25" s="1010"/>
      <c r="Q25" s="1024"/>
      <c r="R25" s="1026"/>
      <c r="S25" s="1010"/>
      <c r="T25" s="1026"/>
      <c r="U25" s="1010"/>
      <c r="V25" s="1016"/>
      <c r="W25" s="1020"/>
      <c r="X25" s="1017"/>
    </row>
    <row r="26" spans="1:24" ht="16.5" customHeight="1" x14ac:dyDescent="0.2">
      <c r="A26" s="1011"/>
      <c r="B26" s="1041"/>
      <c r="C26" s="1012"/>
      <c r="D26" s="1043"/>
      <c r="E26" s="1012"/>
      <c r="F26" s="1045"/>
      <c r="G26" s="1034"/>
      <c r="H26" s="1037"/>
      <c r="I26" s="1039"/>
      <c r="J26" s="1035"/>
      <c r="K26" s="1013"/>
      <c r="L26" s="1023"/>
      <c r="M26" s="1029"/>
      <c r="N26" s="1214"/>
      <c r="O26" s="1031"/>
      <c r="P26" s="1015"/>
      <c r="Q26" s="1025"/>
      <c r="R26" s="1027"/>
      <c r="S26" s="1015"/>
      <c r="T26" s="1027"/>
      <c r="U26" s="1015"/>
      <c r="V26" s="1018"/>
      <c r="W26" s="1021"/>
      <c r="X26" s="1019"/>
    </row>
    <row r="27" spans="1:24" ht="16.5" customHeight="1" x14ac:dyDescent="0.2">
      <c r="A27" s="148">
        <v>6</v>
      </c>
      <c r="B27" s="996" t="s">
        <v>3348</v>
      </c>
      <c r="C27" s="150" t="s">
        <v>3401</v>
      </c>
      <c r="D27" s="150" t="s">
        <v>456</v>
      </c>
      <c r="E27" s="150">
        <v>19</v>
      </c>
      <c r="F27" s="434" t="s">
        <v>3754</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2">
      <c r="A28" s="192"/>
      <c r="B28" s="212"/>
      <c r="C28" s="213"/>
      <c r="D28" s="213"/>
      <c r="E28" s="213"/>
      <c r="F28" s="431" t="s">
        <v>3755</v>
      </c>
      <c r="G28" s="634"/>
      <c r="H28" s="687"/>
      <c r="I28" s="221"/>
      <c r="J28" s="227"/>
      <c r="K28" s="222"/>
      <c r="L28" s="597"/>
      <c r="M28" s="598"/>
      <c r="N28" s="296"/>
      <c r="O28" s="191"/>
      <c r="P28" s="196"/>
      <c r="Q28" s="194"/>
      <c r="R28" s="194"/>
      <c r="S28" s="194"/>
      <c r="T28" s="194"/>
      <c r="U28" s="195"/>
      <c r="V28" s="196"/>
      <c r="W28" s="197"/>
      <c r="X28" s="195"/>
    </row>
    <row r="29" spans="1:24" ht="16.5" customHeight="1" x14ac:dyDescent="0.2">
      <c r="A29" s="1134"/>
      <c r="B29" s="1135"/>
      <c r="C29" s="1043"/>
      <c r="D29" s="1043"/>
      <c r="E29" s="1043"/>
      <c r="F29" s="1145" t="s">
        <v>3756</v>
      </c>
      <c r="G29" s="1136"/>
      <c r="H29" s="1137"/>
      <c r="I29" s="1039"/>
      <c r="J29" s="1138"/>
      <c r="K29" s="1139"/>
      <c r="L29" s="1140"/>
      <c r="M29" s="1029"/>
      <c r="N29" s="1141"/>
      <c r="O29" s="1031"/>
      <c r="P29" s="1142"/>
      <c r="Q29" s="1027"/>
      <c r="R29" s="1027"/>
      <c r="S29" s="1027"/>
      <c r="T29" s="1027"/>
      <c r="U29" s="1143"/>
      <c r="V29" s="1142"/>
      <c r="W29" s="1021"/>
      <c r="X29" s="1143"/>
    </row>
    <row r="30" spans="1:24" ht="16.5" customHeight="1" x14ac:dyDescent="0.2">
      <c r="A30" s="192">
        <v>7</v>
      </c>
      <c r="B30" s="212" t="s">
        <v>3245</v>
      </c>
      <c r="C30" s="213" t="s">
        <v>3377</v>
      </c>
      <c r="D30" s="213" t="s">
        <v>456</v>
      </c>
      <c r="E30" s="193">
        <v>34</v>
      </c>
      <c r="F30" s="455" t="s">
        <v>3758</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2">
      <c r="A31" s="1134"/>
      <c r="B31" s="1135"/>
      <c r="C31" s="1043"/>
      <c r="D31" s="1043"/>
      <c r="E31" s="1144"/>
      <c r="F31" s="1145"/>
      <c r="G31" s="1136"/>
      <c r="H31" s="1137"/>
      <c r="I31" s="1039"/>
      <c r="J31" s="1138"/>
      <c r="K31" s="1146"/>
      <c r="L31" s="1140"/>
      <c r="M31" s="1029"/>
      <c r="N31" s="1215"/>
      <c r="O31" s="1031"/>
      <c r="P31" s="1142"/>
      <c r="Q31" s="1027"/>
      <c r="R31" s="1027"/>
      <c r="S31" s="1027"/>
      <c r="T31" s="1027"/>
      <c r="U31" s="1143"/>
      <c r="V31" s="1142"/>
      <c r="W31" s="1021"/>
      <c r="X31" s="1143"/>
    </row>
    <row r="32" spans="1:24" ht="16.5" customHeight="1" x14ac:dyDescent="0.2">
      <c r="A32" s="148">
        <v>9</v>
      </c>
      <c r="B32" s="149" t="s">
        <v>3223</v>
      </c>
      <c r="C32" s="150" t="s">
        <v>3411</v>
      </c>
      <c r="D32" s="150" t="s">
        <v>142</v>
      </c>
      <c r="E32" s="150">
        <v>36</v>
      </c>
      <c r="F32" s="454" t="s">
        <v>3759</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2">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2">
      <c r="A34" s="148">
        <v>9</v>
      </c>
      <c r="B34" s="149" t="s">
        <v>3734</v>
      </c>
      <c r="C34" s="213" t="s">
        <v>3381</v>
      </c>
      <c r="D34" s="213" t="s">
        <v>77</v>
      </c>
      <c r="E34" s="213">
        <v>20</v>
      </c>
      <c r="F34" s="431" t="s">
        <v>3760</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2">
      <c r="A35" s="192"/>
      <c r="B35" s="212"/>
      <c r="C35" s="164"/>
      <c r="D35" s="164"/>
      <c r="E35" s="164"/>
      <c r="F35" s="432" t="s">
        <v>3761</v>
      </c>
      <c r="G35" s="634"/>
      <c r="H35" s="687"/>
      <c r="I35" s="166"/>
      <c r="J35" s="167"/>
      <c r="K35" s="222"/>
      <c r="L35" s="597"/>
      <c r="M35" s="598"/>
      <c r="N35" s="171"/>
      <c r="O35" s="191"/>
      <c r="P35" s="196"/>
      <c r="Q35" s="194"/>
      <c r="R35" s="194"/>
      <c r="S35" s="194"/>
      <c r="T35" s="194"/>
      <c r="U35" s="195"/>
      <c r="V35" s="196"/>
      <c r="W35" s="197"/>
      <c r="X35" s="195"/>
    </row>
    <row r="36" spans="1:24" ht="16.5" customHeight="1" x14ac:dyDescent="0.2">
      <c r="A36" s="148">
        <v>10</v>
      </c>
      <c r="B36" s="149" t="s">
        <v>3239</v>
      </c>
      <c r="C36" s="150" t="s">
        <v>3775</v>
      </c>
      <c r="D36" s="150" t="s">
        <v>3780</v>
      </c>
      <c r="E36" s="150"/>
      <c r="F36" s="573" t="s">
        <v>3732</v>
      </c>
      <c r="G36" s="633"/>
      <c r="H36" s="685"/>
      <c r="I36" s="177"/>
      <c r="J36" s="178"/>
      <c r="K36" s="179" t="s">
        <v>3389</v>
      </c>
      <c r="L36" s="591"/>
      <c r="M36" s="592"/>
      <c r="N36" s="156"/>
      <c r="O36" s="157"/>
      <c r="P36" s="158"/>
      <c r="Q36" s="159"/>
      <c r="R36" s="159"/>
      <c r="S36" s="159"/>
      <c r="T36" s="159"/>
      <c r="U36" s="160"/>
      <c r="V36" s="158"/>
      <c r="W36" s="161"/>
      <c r="X36" s="160"/>
    </row>
    <row r="37" spans="1:24" ht="16.5" customHeight="1" x14ac:dyDescent="0.2">
      <c r="A37" s="1134"/>
      <c r="B37" s="1135"/>
      <c r="C37" s="1144"/>
      <c r="D37" s="1144"/>
      <c r="E37" s="1144"/>
      <c r="F37" s="1159"/>
      <c r="G37" s="1160"/>
      <c r="H37" s="1137"/>
      <c r="I37" s="1039"/>
      <c r="J37" s="1257"/>
      <c r="K37" s="1139"/>
      <c r="L37" s="593"/>
      <c r="M37" s="1029"/>
      <c r="N37" s="1215"/>
      <c r="O37" s="1161"/>
      <c r="P37" s="1142"/>
      <c r="Q37" s="1027"/>
      <c r="R37" s="1027"/>
      <c r="S37" s="1027"/>
      <c r="T37" s="1027"/>
      <c r="U37" s="1143"/>
      <c r="V37" s="1142"/>
      <c r="W37" s="1021"/>
      <c r="X37" s="1143"/>
    </row>
    <row r="38" spans="1:24" ht="16.5" customHeight="1" x14ac:dyDescent="0.2">
      <c r="A38" s="1147">
        <v>10</v>
      </c>
      <c r="B38" s="1148" t="s">
        <v>3252</v>
      </c>
      <c r="C38" s="1149" t="s">
        <v>3682</v>
      </c>
      <c r="D38" s="1149" t="s">
        <v>3476</v>
      </c>
      <c r="E38" s="1149">
        <v>22</v>
      </c>
      <c r="F38" s="1162" t="s">
        <v>3765</v>
      </c>
      <c r="G38" s="1150"/>
      <c r="H38" s="1151"/>
      <c r="I38" s="1038"/>
      <c r="J38" s="1152"/>
      <c r="K38" s="1270"/>
      <c r="L38" s="1154">
        <v>30000</v>
      </c>
      <c r="M38" s="1028"/>
      <c r="N38" s="1155"/>
      <c r="O38" s="1156"/>
      <c r="P38" s="1157"/>
      <c r="Q38" s="1026"/>
      <c r="R38" s="1026"/>
      <c r="S38" s="1026"/>
      <c r="T38" s="1026"/>
      <c r="U38" s="1158"/>
      <c r="V38" s="1157"/>
      <c r="W38" s="1020"/>
      <c r="X38" s="1158"/>
    </row>
    <row r="39" spans="1:24" ht="16.5" customHeight="1" x14ac:dyDescent="0.2">
      <c r="A39" s="1134"/>
      <c r="B39" s="1135"/>
      <c r="C39" s="1144"/>
      <c r="D39" s="1144"/>
      <c r="E39" s="1144"/>
      <c r="F39" s="1145"/>
      <c r="G39" s="1160"/>
      <c r="H39" s="1137"/>
      <c r="I39" s="1039"/>
      <c r="J39" s="1138"/>
      <c r="K39" s="1271"/>
      <c r="L39" s="593"/>
      <c r="M39" s="1029"/>
      <c r="N39" s="1215"/>
      <c r="O39" s="1161"/>
      <c r="P39" s="1142"/>
      <c r="Q39" s="1027"/>
      <c r="R39" s="1027"/>
      <c r="S39" s="1027"/>
      <c r="T39" s="1027"/>
      <c r="U39" s="1143"/>
      <c r="V39" s="1142"/>
      <c r="W39" s="1021"/>
      <c r="X39" s="1143"/>
    </row>
    <row r="40" spans="1:24" ht="16.5" customHeight="1" x14ac:dyDescent="0.2">
      <c r="A40" s="148">
        <v>10</v>
      </c>
      <c r="B40" s="149" t="s">
        <v>3252</v>
      </c>
      <c r="C40" s="150" t="s">
        <v>3434</v>
      </c>
      <c r="D40" s="150" t="s">
        <v>142</v>
      </c>
      <c r="E40" s="150">
        <v>38</v>
      </c>
      <c r="F40" s="454" t="s">
        <v>3763</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2">
      <c r="A41" s="1003"/>
      <c r="B41" s="163"/>
      <c r="C41" s="164"/>
      <c r="D41" s="164"/>
      <c r="E41" s="164"/>
      <c r="F41" s="461"/>
      <c r="G41" s="632"/>
      <c r="H41" s="686"/>
      <c r="I41" s="463"/>
      <c r="J41" s="464"/>
      <c r="K41" s="465"/>
      <c r="L41" s="593"/>
      <c r="M41" s="594"/>
      <c r="N41" s="1262"/>
      <c r="O41" s="172"/>
      <c r="P41" s="173"/>
      <c r="Q41" s="174"/>
      <c r="R41" s="174"/>
      <c r="S41" s="174"/>
      <c r="T41" s="174"/>
      <c r="U41" s="175"/>
      <c r="V41" s="173"/>
      <c r="W41" s="176"/>
      <c r="X41" s="175"/>
    </row>
    <row r="42" spans="1:24" ht="16.5" customHeight="1" x14ac:dyDescent="0.2">
      <c r="A42" s="148">
        <v>10</v>
      </c>
      <c r="B42" s="149">
        <v>13</v>
      </c>
      <c r="C42" s="150" t="s">
        <v>3381</v>
      </c>
      <c r="D42" s="150" t="s">
        <v>142</v>
      </c>
      <c r="E42" s="150">
        <v>37</v>
      </c>
      <c r="F42" s="454" t="s">
        <v>3764</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2">
      <c r="A43" s="162"/>
      <c r="B43" s="163"/>
      <c r="C43" s="164"/>
      <c r="D43" s="164" t="s">
        <v>3417</v>
      </c>
      <c r="E43" s="164"/>
      <c r="F43" s="432"/>
      <c r="G43" s="632"/>
      <c r="H43" s="686"/>
      <c r="I43" s="166"/>
      <c r="J43" s="167"/>
      <c r="K43" s="224"/>
      <c r="L43" s="593"/>
      <c r="M43" s="594"/>
      <c r="N43" s="171"/>
      <c r="O43" s="172"/>
      <c r="P43" s="173"/>
      <c r="Q43" s="174"/>
      <c r="R43" s="174"/>
      <c r="S43" s="174"/>
      <c r="T43" s="174"/>
      <c r="U43" s="175"/>
      <c r="V43" s="173"/>
      <c r="W43" s="176"/>
      <c r="X43" s="175"/>
    </row>
    <row r="44" spans="1:24" ht="16.5" customHeight="1" x14ac:dyDescent="0.2">
      <c r="A44" s="192">
        <v>10</v>
      </c>
      <c r="B44" s="212" t="s">
        <v>3253</v>
      </c>
      <c r="C44" s="213" t="s">
        <v>3434</v>
      </c>
      <c r="D44" s="213" t="s">
        <v>3327</v>
      </c>
      <c r="E44" s="213">
        <v>39</v>
      </c>
      <c r="F44" s="455" t="s">
        <v>3766</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2">
      <c r="A45" s="192"/>
      <c r="B45" s="212"/>
      <c r="C45" s="213"/>
      <c r="D45" s="213"/>
      <c r="E45" s="213"/>
      <c r="F45" s="431"/>
      <c r="G45" s="634"/>
      <c r="H45" s="687"/>
      <c r="I45" s="166"/>
      <c r="J45" s="167"/>
      <c r="K45" s="222"/>
      <c r="L45" s="597"/>
      <c r="M45" s="598"/>
      <c r="N45" s="171"/>
      <c r="O45" s="191"/>
      <c r="P45" s="196"/>
      <c r="Q45" s="194"/>
      <c r="R45" s="194"/>
      <c r="S45" s="194"/>
      <c r="T45" s="194"/>
      <c r="U45" s="195"/>
      <c r="V45" s="196"/>
      <c r="W45" s="197"/>
      <c r="X45" s="195"/>
    </row>
    <row r="46" spans="1:24" ht="16.5" hidden="1" customHeight="1" x14ac:dyDescent="0.2">
      <c r="A46" s="148">
        <v>11</v>
      </c>
      <c r="B46" s="149" t="s">
        <v>3556</v>
      </c>
      <c r="C46" s="150" t="s">
        <v>3411</v>
      </c>
      <c r="D46" s="150" t="s">
        <v>446</v>
      </c>
      <c r="E46" s="150">
        <v>23</v>
      </c>
      <c r="F46" s="434" t="s">
        <v>3623</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2">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2">
      <c r="A48" s="1147">
        <v>11</v>
      </c>
      <c r="B48" s="1148" t="s">
        <v>3729</v>
      </c>
      <c r="C48" s="1149" t="s">
        <v>3434</v>
      </c>
      <c r="D48" s="1149" t="s">
        <v>1536</v>
      </c>
      <c r="E48" s="1149">
        <v>23</v>
      </c>
      <c r="F48" s="1162" t="s">
        <v>3767</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2">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x14ac:dyDescent="0.2">
      <c r="A50" s="148">
        <v>11</v>
      </c>
      <c r="B50" s="149" t="s">
        <v>3258</v>
      </c>
      <c r="C50" s="150" t="s">
        <v>3381</v>
      </c>
      <c r="D50" s="150" t="s">
        <v>142</v>
      </c>
      <c r="E50" s="150">
        <v>72</v>
      </c>
      <c r="F50" s="1166" t="s">
        <v>3762</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2">
      <c r="A51" s="162"/>
      <c r="B51" s="163"/>
      <c r="C51" s="164"/>
      <c r="D51" s="164"/>
      <c r="E51" s="164"/>
      <c r="F51" s="1167"/>
      <c r="G51" s="632"/>
      <c r="H51" s="686"/>
      <c r="I51" s="166"/>
      <c r="J51" s="167"/>
      <c r="K51" s="168"/>
      <c r="L51" s="593"/>
      <c r="M51" s="594"/>
      <c r="N51" s="171"/>
      <c r="O51" s="172"/>
      <c r="P51" s="173"/>
      <c r="Q51" s="174"/>
      <c r="R51" s="174"/>
      <c r="S51" s="174"/>
      <c r="T51" s="174"/>
      <c r="U51" s="175"/>
      <c r="V51" s="173"/>
      <c r="W51" s="176"/>
      <c r="X51" s="175"/>
    </row>
    <row r="52" spans="1:24" ht="16.5" customHeight="1" x14ac:dyDescent="0.2">
      <c r="A52" s="148">
        <v>11</v>
      </c>
      <c r="B52" s="149" t="s">
        <v>3281</v>
      </c>
      <c r="C52" s="150" t="s">
        <v>3381</v>
      </c>
      <c r="D52" s="150" t="s">
        <v>409</v>
      </c>
      <c r="E52" s="150">
        <v>73</v>
      </c>
      <c r="F52" s="454" t="s">
        <v>3768</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2">
      <c r="A53" s="162"/>
      <c r="B53" s="163"/>
      <c r="C53" s="164"/>
      <c r="D53" s="164"/>
      <c r="E53" s="164"/>
      <c r="F53" s="461">
        <v>10000</v>
      </c>
      <c r="G53" s="632"/>
      <c r="H53" s="686"/>
      <c r="I53" s="166"/>
      <c r="J53" s="167"/>
      <c r="K53" s="168"/>
      <c r="L53" s="593"/>
      <c r="M53" s="594"/>
      <c r="N53" s="171"/>
      <c r="O53" s="172"/>
      <c r="P53" s="173"/>
      <c r="Q53" s="174"/>
      <c r="R53" s="174"/>
      <c r="S53" s="174"/>
      <c r="T53" s="174"/>
      <c r="U53" s="175"/>
      <c r="V53" s="173"/>
      <c r="W53" s="176"/>
      <c r="X53" s="175"/>
    </row>
    <row r="54" spans="1:24" ht="16.5" customHeight="1" x14ac:dyDescent="0.2">
      <c r="A54" s="148">
        <v>11</v>
      </c>
      <c r="B54" s="149">
        <v>16</v>
      </c>
      <c r="C54" s="150" t="s">
        <v>3401</v>
      </c>
      <c r="D54" s="150" t="s">
        <v>729</v>
      </c>
      <c r="E54" s="150"/>
      <c r="F54" s="573" t="s">
        <v>3769</v>
      </c>
      <c r="G54" s="633"/>
      <c r="H54" s="685"/>
      <c r="I54" s="177"/>
      <c r="J54" s="227"/>
      <c r="K54" s="222" t="s">
        <v>3389</v>
      </c>
      <c r="L54" s="591"/>
      <c r="M54" s="592"/>
      <c r="N54" s="156"/>
      <c r="O54" s="157"/>
      <c r="P54" s="158"/>
      <c r="Q54" s="159"/>
      <c r="R54" s="159"/>
      <c r="S54" s="159"/>
      <c r="T54" s="159"/>
      <c r="U54" s="160"/>
      <c r="V54" s="158"/>
      <c r="W54" s="161"/>
      <c r="X54" s="160"/>
    </row>
    <row r="55" spans="1:24" ht="16.5" customHeight="1" x14ac:dyDescent="0.2">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2">
      <c r="A56" s="148">
        <v>11</v>
      </c>
      <c r="B56" s="149" t="s">
        <v>3627</v>
      </c>
      <c r="C56" s="150" t="s">
        <v>3401</v>
      </c>
      <c r="D56" s="150" t="s">
        <v>77</v>
      </c>
      <c r="E56" s="150">
        <v>24</v>
      </c>
      <c r="F56" s="434" t="s">
        <v>3770</v>
      </c>
      <c r="G56" s="633"/>
      <c r="H56" s="692"/>
      <c r="I56" s="177"/>
      <c r="J56" s="178"/>
      <c r="K56" s="189"/>
      <c r="L56" s="1303">
        <v>50000</v>
      </c>
      <c r="M56" s="592"/>
      <c r="N56" s="156"/>
      <c r="O56" s="157"/>
      <c r="P56" s="158"/>
      <c r="Q56" s="159"/>
      <c r="R56" s="159"/>
      <c r="S56" s="159"/>
      <c r="T56" s="159"/>
      <c r="U56" s="160"/>
      <c r="V56" s="158"/>
      <c r="W56" s="161"/>
      <c r="X56" s="160"/>
    </row>
    <row r="57" spans="1:24" ht="16.5" customHeight="1" x14ac:dyDescent="0.2">
      <c r="A57" s="162"/>
      <c r="B57" s="163"/>
      <c r="C57" s="164"/>
      <c r="D57" s="164"/>
      <c r="E57" s="164"/>
      <c r="F57" s="432" t="s">
        <v>3771</v>
      </c>
      <c r="G57" s="632"/>
      <c r="H57" s="686"/>
      <c r="I57" s="166"/>
      <c r="J57" s="167"/>
      <c r="K57" s="168"/>
      <c r="L57" s="1302"/>
      <c r="M57" s="594"/>
      <c r="N57" s="171"/>
      <c r="O57" s="172"/>
      <c r="P57" s="173"/>
      <c r="Q57" s="174"/>
      <c r="R57" s="174"/>
      <c r="S57" s="174"/>
      <c r="T57" s="174"/>
      <c r="U57" s="175"/>
      <c r="V57" s="173"/>
      <c r="W57" s="176"/>
      <c r="X57" s="175"/>
    </row>
    <row r="58" spans="1:24" ht="16.5" customHeight="1" x14ac:dyDescent="0.2">
      <c r="A58" s="1147">
        <v>11</v>
      </c>
      <c r="B58" s="1148" t="s">
        <v>3242</v>
      </c>
      <c r="C58" s="1149" t="s">
        <v>3381</v>
      </c>
      <c r="D58" s="1149" t="s">
        <v>321</v>
      </c>
      <c r="E58" s="1149">
        <v>52</v>
      </c>
      <c r="F58" s="1268" t="s">
        <v>3772</v>
      </c>
      <c r="G58" s="1150"/>
      <c r="H58" s="1151"/>
      <c r="I58" s="1038"/>
      <c r="J58" s="1152"/>
      <c r="K58" s="1153"/>
      <c r="L58" s="1154">
        <v>10000</v>
      </c>
      <c r="M58" s="1028"/>
      <c r="N58" s="1155"/>
      <c r="O58" s="1156"/>
      <c r="P58" s="1157"/>
      <c r="Q58" s="1026"/>
      <c r="R58" s="1026"/>
      <c r="S58" s="1026"/>
      <c r="T58" s="1026"/>
      <c r="U58" s="1158"/>
      <c r="V58" s="1157"/>
      <c r="W58" s="1020"/>
      <c r="X58" s="1158"/>
    </row>
    <row r="59" spans="1:24" ht="16.5" customHeight="1" x14ac:dyDescent="0.2">
      <c r="A59" s="1134"/>
      <c r="B59" s="1135"/>
      <c r="C59" s="1144"/>
      <c r="D59" s="1144"/>
      <c r="E59" s="1144"/>
      <c r="F59" s="1159"/>
      <c r="G59" s="1160"/>
      <c r="H59" s="1137"/>
      <c r="I59" s="1039"/>
      <c r="J59" s="1138"/>
      <c r="K59" s="1139"/>
      <c r="L59" s="593"/>
      <c r="M59" s="1029"/>
      <c r="N59" s="1215"/>
      <c r="O59" s="1161"/>
      <c r="P59" s="1142"/>
      <c r="Q59" s="1027"/>
      <c r="R59" s="1027"/>
      <c r="S59" s="1027"/>
      <c r="T59" s="1027"/>
      <c r="U59" s="1143"/>
      <c r="V59" s="1142"/>
      <c r="W59" s="1021"/>
      <c r="X59" s="1143"/>
    </row>
    <row r="60" spans="1:24" ht="16.5" customHeight="1" x14ac:dyDescent="0.2">
      <c r="A60" s="148">
        <v>12</v>
      </c>
      <c r="B60" s="149" t="s">
        <v>3223</v>
      </c>
      <c r="C60" s="150" t="s">
        <v>3246</v>
      </c>
      <c r="D60" s="150" t="s">
        <v>142</v>
      </c>
      <c r="E60" s="150">
        <v>40</v>
      </c>
      <c r="F60" s="454" t="s">
        <v>3773</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2">
      <c r="A61" s="162"/>
      <c r="B61" s="163"/>
      <c r="C61" s="164"/>
      <c r="D61" s="164"/>
      <c r="E61" s="164"/>
      <c r="F61" s="456"/>
      <c r="G61" s="632"/>
      <c r="H61" s="691"/>
      <c r="I61" s="166"/>
      <c r="J61" s="167"/>
      <c r="K61" s="168"/>
      <c r="L61" s="593"/>
      <c r="M61" s="594"/>
      <c r="N61" s="171"/>
      <c r="O61" s="172"/>
      <c r="P61" s="173"/>
      <c r="Q61" s="174"/>
      <c r="R61" s="174"/>
      <c r="S61" s="174"/>
      <c r="T61" s="174"/>
      <c r="U61" s="175"/>
      <c r="V61" s="173"/>
      <c r="W61" s="176"/>
      <c r="X61" s="175"/>
    </row>
    <row r="62" spans="1:24" ht="16.5" customHeight="1" x14ac:dyDescent="0.2">
      <c r="A62" s="148">
        <v>12</v>
      </c>
      <c r="B62" s="149" t="s">
        <v>3736</v>
      </c>
      <c r="C62" s="150" t="s">
        <v>3381</v>
      </c>
      <c r="D62" s="150" t="s">
        <v>142</v>
      </c>
      <c r="E62" s="150">
        <v>71</v>
      </c>
      <c r="F62" s="454" t="s">
        <v>3774</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2">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2">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2">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2">
      <c r="A66" s="192"/>
      <c r="B66" s="212"/>
      <c r="C66" s="213" t="s">
        <v>3246</v>
      </c>
      <c r="D66" s="213" t="s">
        <v>142</v>
      </c>
      <c r="E66" s="213"/>
      <c r="F66" s="455" t="s">
        <v>3432</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5">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5">
      <c r="A68" s="1332" t="s">
        <v>3574</v>
      </c>
      <c r="B68" s="1333"/>
      <c r="C68" s="1334" t="s">
        <v>899</v>
      </c>
      <c r="D68" s="1337" t="s">
        <v>900</v>
      </c>
      <c r="E68" s="810"/>
      <c r="F68" s="1340" t="s">
        <v>901</v>
      </c>
      <c r="G68" s="1343" t="s">
        <v>1923</v>
      </c>
      <c r="H68" s="1346" t="s">
        <v>903</v>
      </c>
      <c r="I68" s="580"/>
      <c r="J68" s="581"/>
      <c r="K68" s="1349" t="s">
        <v>904</v>
      </c>
      <c r="L68" s="1352" t="s">
        <v>3111</v>
      </c>
      <c r="M68" s="588" t="s">
        <v>906</v>
      </c>
      <c r="N68" s="134">
        <f>M70+N70</f>
        <v>0</v>
      </c>
      <c r="O68" s="1354" t="s">
        <v>907</v>
      </c>
      <c r="P68" s="1314" t="s">
        <v>908</v>
      </c>
      <c r="Q68" s="1316" t="s">
        <v>909</v>
      </c>
      <c r="R68" s="1318" t="s">
        <v>910</v>
      </c>
      <c r="S68" s="136" t="s">
        <v>910</v>
      </c>
      <c r="T68" s="1318" t="s">
        <v>911</v>
      </c>
      <c r="U68" s="1320" t="s">
        <v>912</v>
      </c>
      <c r="V68" s="1322" t="s">
        <v>913</v>
      </c>
      <c r="W68" s="1324" t="s">
        <v>914</v>
      </c>
      <c r="X68" s="1326" t="s">
        <v>915</v>
      </c>
    </row>
    <row r="69" spans="1:24" ht="16.5" customHeight="1" x14ac:dyDescent="0.2">
      <c r="A69" s="1328" t="s">
        <v>916</v>
      </c>
      <c r="B69" s="1330" t="s">
        <v>917</v>
      </c>
      <c r="C69" s="1335"/>
      <c r="D69" s="1338"/>
      <c r="E69" s="811" t="s">
        <v>2577</v>
      </c>
      <c r="F69" s="1341"/>
      <c r="G69" s="1344"/>
      <c r="H69" s="1347"/>
      <c r="I69" s="582" t="s">
        <v>918</v>
      </c>
      <c r="J69" s="583" t="s">
        <v>919</v>
      </c>
      <c r="K69" s="1350"/>
      <c r="L69" s="1353"/>
      <c r="M69" s="589" t="s">
        <v>920</v>
      </c>
      <c r="N69" s="141" t="s">
        <v>921</v>
      </c>
      <c r="O69" s="1355"/>
      <c r="P69" s="1315"/>
      <c r="Q69" s="1317"/>
      <c r="R69" s="1319"/>
      <c r="S69" s="140" t="s">
        <v>922</v>
      </c>
      <c r="T69" s="1319"/>
      <c r="U69" s="1321"/>
      <c r="V69" s="1323"/>
      <c r="W69" s="1325"/>
      <c r="X69" s="1327"/>
    </row>
    <row r="70" spans="1:24" ht="16.5" customHeight="1" thickBot="1" x14ac:dyDescent="0.25">
      <c r="A70" s="1329"/>
      <c r="B70" s="1331"/>
      <c r="C70" s="1336"/>
      <c r="D70" s="1339"/>
      <c r="E70" s="812"/>
      <c r="F70" s="1342"/>
      <c r="G70" s="1345"/>
      <c r="H70" s="1348"/>
      <c r="I70" s="584" t="s">
        <v>923</v>
      </c>
      <c r="J70" s="585" t="s">
        <v>924</v>
      </c>
      <c r="K70" s="1351"/>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2">
      <c r="A71" s="148">
        <v>1</v>
      </c>
      <c r="B71" s="149" t="s">
        <v>3599</v>
      </c>
      <c r="C71" s="150" t="s">
        <v>3377</v>
      </c>
      <c r="D71" s="150" t="s">
        <v>77</v>
      </c>
      <c r="E71" s="213">
        <v>11</v>
      </c>
      <c r="F71" s="434" t="s">
        <v>3600</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2">
      <c r="A72" s="1051"/>
      <c r="B72" s="1052"/>
      <c r="C72" s="164"/>
      <c r="D72" s="164"/>
      <c r="E72" s="164"/>
      <c r="F72" s="432" t="s">
        <v>3601</v>
      </c>
      <c r="G72" s="632"/>
      <c r="H72" s="686"/>
      <c r="I72" s="166"/>
      <c r="J72" s="167"/>
      <c r="K72" s="168"/>
      <c r="L72" s="593"/>
      <c r="M72" s="594"/>
      <c r="N72" s="171" t="s">
        <v>3693</v>
      </c>
      <c r="O72" s="172"/>
      <c r="P72" s="173"/>
      <c r="Q72" s="174"/>
      <c r="R72" s="174"/>
      <c r="S72" s="174"/>
      <c r="T72" s="174"/>
      <c r="U72" s="175"/>
      <c r="V72" s="173"/>
      <c r="W72" s="176"/>
      <c r="X72" s="175"/>
    </row>
    <row r="73" spans="1:24" ht="16.5" customHeight="1" x14ac:dyDescent="0.2">
      <c r="A73" s="148">
        <v>2</v>
      </c>
      <c r="B73" s="149" t="s">
        <v>3225</v>
      </c>
      <c r="C73" s="150" t="s">
        <v>3381</v>
      </c>
      <c r="D73" s="150" t="s">
        <v>1520</v>
      </c>
      <c r="E73" s="213">
        <v>12</v>
      </c>
      <c r="F73" s="455" t="s">
        <v>3602</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2">
      <c r="A74" s="1068"/>
      <c r="B74" s="1069"/>
      <c r="C74" s="164"/>
      <c r="D74" s="164"/>
      <c r="E74" s="164"/>
      <c r="F74" s="432"/>
      <c r="G74" s="632"/>
      <c r="H74" s="686"/>
      <c r="I74" s="166"/>
      <c r="J74" s="167"/>
      <c r="K74" s="168"/>
      <c r="L74" s="593"/>
      <c r="M74" s="594"/>
      <c r="N74" s="171" t="s">
        <v>3637</v>
      </c>
      <c r="O74" s="172"/>
      <c r="P74" s="173"/>
      <c r="Q74" s="174"/>
      <c r="R74" s="174"/>
      <c r="S74" s="174"/>
      <c r="T74" s="174"/>
      <c r="U74" s="175"/>
      <c r="V74" s="173"/>
      <c r="W74" s="176"/>
      <c r="X74" s="175"/>
    </row>
    <row r="75" spans="1:24" ht="16.5" customHeight="1" x14ac:dyDescent="0.2">
      <c r="A75" s="148">
        <v>2</v>
      </c>
      <c r="B75" s="149">
        <v>11</v>
      </c>
      <c r="C75" s="150" t="s">
        <v>3383</v>
      </c>
      <c r="D75" s="150" t="s">
        <v>2770</v>
      </c>
      <c r="E75" s="150">
        <v>31</v>
      </c>
      <c r="F75" s="434" t="s">
        <v>3384</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2">
      <c r="A76" s="162"/>
      <c r="B76" s="163"/>
      <c r="C76" s="164"/>
      <c r="D76" s="164" t="s">
        <v>3442</v>
      </c>
      <c r="E76" s="164"/>
      <c r="F76" s="433"/>
      <c r="G76" s="632"/>
      <c r="H76" s="686"/>
      <c r="I76" s="166"/>
      <c r="J76" s="167"/>
      <c r="K76" s="629"/>
      <c r="L76" s="595"/>
      <c r="M76" s="594"/>
      <c r="N76" s="171" t="s">
        <v>3637</v>
      </c>
      <c r="O76" s="172"/>
      <c r="P76" s="173"/>
      <c r="Q76" s="174"/>
      <c r="R76" s="174"/>
      <c r="S76" s="174"/>
      <c r="T76" s="174"/>
      <c r="U76" s="175"/>
      <c r="V76" s="173"/>
      <c r="W76" s="176"/>
      <c r="X76" s="175"/>
    </row>
    <row r="77" spans="1:24" ht="16.5" customHeight="1" x14ac:dyDescent="0.2">
      <c r="A77" s="1130">
        <v>3</v>
      </c>
      <c r="B77" s="1131">
        <v>10</v>
      </c>
      <c r="C77" s="1132" t="s">
        <v>3381</v>
      </c>
      <c r="D77" s="1132" t="s">
        <v>729</v>
      </c>
      <c r="E77" s="1132"/>
      <c r="F77" s="1133" t="s">
        <v>3603</v>
      </c>
      <c r="G77" s="633"/>
      <c r="H77" s="685"/>
      <c r="I77" s="177"/>
      <c r="J77" s="178"/>
      <c r="K77" s="179" t="s">
        <v>3389</v>
      </c>
      <c r="L77" s="591"/>
      <c r="M77" s="592"/>
      <c r="N77" s="156"/>
      <c r="O77" s="157"/>
      <c r="P77" s="158"/>
      <c r="Q77" s="159"/>
      <c r="R77" s="159"/>
      <c r="S77" s="159"/>
      <c r="T77" s="159"/>
      <c r="U77" s="160"/>
      <c r="V77" s="914"/>
      <c r="W77" s="161"/>
      <c r="X77" s="160"/>
    </row>
    <row r="78" spans="1:24" ht="16.5" customHeight="1" x14ac:dyDescent="0.2">
      <c r="A78" s="1055"/>
      <c r="B78" s="1056"/>
      <c r="C78" s="1057"/>
      <c r="D78" s="1057"/>
      <c r="E78" s="1057"/>
      <c r="F78" s="1062"/>
      <c r="G78" s="632"/>
      <c r="H78" s="686"/>
      <c r="I78" s="166"/>
      <c r="J78" s="167"/>
      <c r="K78" s="180"/>
      <c r="L78" s="593"/>
      <c r="M78" s="594"/>
      <c r="N78" s="181"/>
      <c r="O78" s="172"/>
      <c r="P78" s="173"/>
      <c r="Q78" s="174"/>
      <c r="R78" s="174"/>
      <c r="S78" s="174"/>
      <c r="T78" s="174"/>
      <c r="U78" s="175"/>
      <c r="V78" s="173"/>
      <c r="W78" s="176"/>
      <c r="X78" s="175"/>
    </row>
    <row r="79" spans="1:24" ht="16.5" customHeight="1" x14ac:dyDescent="0.2">
      <c r="A79" s="192">
        <v>4</v>
      </c>
      <c r="B79" s="212">
        <v>14</v>
      </c>
      <c r="C79" s="213" t="s">
        <v>3381</v>
      </c>
      <c r="D79" s="213" t="s">
        <v>729</v>
      </c>
      <c r="E79" s="213"/>
      <c r="F79" s="574" t="s">
        <v>3608</v>
      </c>
      <c r="G79" s="634"/>
      <c r="H79" s="689"/>
      <c r="I79" s="177"/>
      <c r="J79" s="178"/>
      <c r="K79" s="179" t="s">
        <v>3389</v>
      </c>
      <c r="L79" s="597"/>
      <c r="M79" s="598"/>
      <c r="N79" s="183"/>
      <c r="O79" s="191"/>
      <c r="P79" s="196"/>
      <c r="Q79" s="194"/>
      <c r="R79" s="194"/>
      <c r="S79" s="194"/>
      <c r="T79" s="194"/>
      <c r="U79" s="195"/>
      <c r="V79" s="196"/>
      <c r="W79" s="197"/>
      <c r="X79" s="195"/>
    </row>
    <row r="80" spans="1:24" ht="16.5" customHeight="1" x14ac:dyDescent="0.2">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2">
      <c r="A81" s="997">
        <v>4</v>
      </c>
      <c r="B81" s="996" t="s">
        <v>3607</v>
      </c>
      <c r="C81" s="213" t="s">
        <v>3381</v>
      </c>
      <c r="D81" s="213" t="s">
        <v>77</v>
      </c>
      <c r="E81" s="213">
        <v>13</v>
      </c>
      <c r="F81" s="431" t="s">
        <v>3746</v>
      </c>
      <c r="G81" s="634"/>
      <c r="H81" s="689">
        <v>45397</v>
      </c>
      <c r="I81" s="992"/>
      <c r="J81" s="154"/>
      <c r="K81" s="189"/>
      <c r="L81" s="989">
        <v>30000</v>
      </c>
      <c r="M81" s="592">
        <v>30000</v>
      </c>
      <c r="N81" s="156">
        <v>-30000</v>
      </c>
      <c r="O81" s="157"/>
      <c r="P81" s="158"/>
      <c r="Q81" s="159"/>
      <c r="R81" s="159"/>
      <c r="S81" s="159"/>
      <c r="T81" s="159">
        <v>54800</v>
      </c>
      <c r="U81" s="160"/>
      <c r="V81" s="158">
        <v>84800</v>
      </c>
      <c r="W81" s="161"/>
      <c r="X81" s="160"/>
    </row>
    <row r="82" spans="1:24" ht="16.5" customHeight="1" x14ac:dyDescent="0.2">
      <c r="A82" s="162"/>
      <c r="B82" s="163"/>
      <c r="C82" s="164"/>
      <c r="D82" s="164"/>
      <c r="E82" s="164"/>
      <c r="F82" s="432" t="s">
        <v>3747</v>
      </c>
      <c r="G82" s="632"/>
      <c r="H82" s="686">
        <v>45532</v>
      </c>
      <c r="I82" s="166"/>
      <c r="J82" s="167"/>
      <c r="K82" s="168"/>
      <c r="L82" s="593"/>
      <c r="M82" s="594"/>
      <c r="N82" s="171" t="s">
        <v>3693</v>
      </c>
      <c r="O82" s="172"/>
      <c r="P82" s="173"/>
      <c r="Q82" s="174"/>
      <c r="R82" s="174"/>
      <c r="S82" s="174"/>
      <c r="T82" s="174"/>
      <c r="U82" s="175"/>
      <c r="V82" s="173"/>
      <c r="W82" s="176"/>
      <c r="X82" s="175"/>
    </row>
    <row r="83" spans="1:24" ht="16.5" customHeight="1" x14ac:dyDescent="0.2">
      <c r="A83" s="192">
        <v>5</v>
      </c>
      <c r="B83" s="212" t="s">
        <v>3556</v>
      </c>
      <c r="C83" s="150" t="s">
        <v>3381</v>
      </c>
      <c r="D83" s="150" t="s">
        <v>409</v>
      </c>
      <c r="E83" s="150">
        <v>35</v>
      </c>
      <c r="F83" s="454" t="s">
        <v>3604</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2">
      <c r="A84" s="192"/>
      <c r="B84" s="212"/>
      <c r="C84" s="164"/>
      <c r="D84" s="164"/>
      <c r="E84" s="164"/>
      <c r="F84" s="433"/>
      <c r="G84" s="634"/>
      <c r="H84" s="687"/>
      <c r="I84" s="991"/>
      <c r="J84" s="227"/>
      <c r="K84" s="222"/>
      <c r="L84" s="593"/>
      <c r="M84" s="596"/>
      <c r="N84" s="171" t="s">
        <v>3693</v>
      </c>
      <c r="O84" s="172"/>
      <c r="P84" s="173"/>
      <c r="Q84" s="174"/>
      <c r="R84" s="174"/>
      <c r="S84" s="174"/>
      <c r="T84" s="174"/>
      <c r="U84" s="175"/>
      <c r="V84" s="173"/>
      <c r="W84" s="176"/>
      <c r="X84" s="175"/>
    </row>
    <row r="85" spans="1:24" ht="16.5" customHeight="1" x14ac:dyDescent="0.2">
      <c r="A85" s="148">
        <v>5</v>
      </c>
      <c r="B85" s="149" t="s">
        <v>3605</v>
      </c>
      <c r="C85" s="213" t="s">
        <v>3381</v>
      </c>
      <c r="D85" s="213" t="s">
        <v>409</v>
      </c>
      <c r="E85" s="213">
        <v>32</v>
      </c>
      <c r="F85" s="454" t="s">
        <v>3606</v>
      </c>
      <c r="G85" s="633"/>
      <c r="H85" s="685">
        <v>45446</v>
      </c>
      <c r="I85" s="993"/>
      <c r="J85" s="133"/>
      <c r="K85" s="994"/>
      <c r="L85" s="597">
        <v>50000</v>
      </c>
      <c r="M85" s="598">
        <v>50000</v>
      </c>
      <c r="N85" s="183">
        <v>-50000</v>
      </c>
      <c r="O85" s="191"/>
      <c r="P85" s="1147"/>
      <c r="Q85" s="1042"/>
      <c r="R85" s="1026"/>
      <c r="S85" s="1026"/>
      <c r="T85" s="1026">
        <v>8400</v>
      </c>
      <c r="U85" s="1158"/>
      <c r="V85" s="1157">
        <v>58400</v>
      </c>
      <c r="W85" s="1020"/>
      <c r="X85" s="1158"/>
    </row>
    <row r="86" spans="1:24" ht="16.5" customHeight="1" x14ac:dyDescent="0.2">
      <c r="A86" s="162"/>
      <c r="B86" s="163"/>
      <c r="C86" s="1144"/>
      <c r="D86" s="1144"/>
      <c r="E86" s="1043"/>
      <c r="F86" s="1256"/>
      <c r="G86" s="632"/>
      <c r="H86" s="686"/>
      <c r="I86" s="995"/>
      <c r="J86" s="167"/>
      <c r="K86" s="168"/>
      <c r="L86" s="1140"/>
      <c r="M86" s="1029"/>
      <c r="N86" s="1215" t="s">
        <v>3693</v>
      </c>
      <c r="O86" s="191"/>
      <c r="P86" s="1142"/>
      <c r="Q86" s="1027"/>
      <c r="R86" s="1027"/>
      <c r="S86" s="1027"/>
      <c r="T86" s="1027"/>
      <c r="U86" s="1143"/>
      <c r="V86" s="1142"/>
      <c r="W86" s="1021"/>
      <c r="X86" s="1143"/>
    </row>
    <row r="87" spans="1:24" ht="16.5" customHeight="1" x14ac:dyDescent="0.2">
      <c r="A87" s="192">
        <v>5</v>
      </c>
      <c r="B87" s="212" t="s">
        <v>3609</v>
      </c>
      <c r="C87" s="213" t="s">
        <v>3381</v>
      </c>
      <c r="D87" s="213" t="s">
        <v>77</v>
      </c>
      <c r="E87" s="213">
        <v>16</v>
      </c>
      <c r="F87" s="431" t="s">
        <v>3731</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2">
      <c r="A88" s="162"/>
      <c r="B88" s="163"/>
      <c r="C88" s="164"/>
      <c r="D88" s="164"/>
      <c r="E88" s="164"/>
      <c r="F88" s="433"/>
      <c r="G88" s="632"/>
      <c r="H88" s="686">
        <v>45532</v>
      </c>
      <c r="I88" s="166"/>
      <c r="J88" s="167"/>
      <c r="K88" s="168"/>
      <c r="L88" s="593"/>
      <c r="M88" s="594"/>
      <c r="N88" s="171" t="s">
        <v>3693</v>
      </c>
      <c r="O88" s="218"/>
      <c r="P88" s="169"/>
      <c r="Q88" s="174"/>
      <c r="R88" s="174"/>
      <c r="S88" s="170"/>
      <c r="T88" s="174"/>
      <c r="U88" s="175"/>
      <c r="V88" s="173"/>
      <c r="W88" s="176"/>
      <c r="X88" s="175"/>
    </row>
    <row r="89" spans="1:24" ht="16.5" customHeight="1" x14ac:dyDescent="0.2">
      <c r="A89" s="148">
        <v>6</v>
      </c>
      <c r="B89" s="149" t="s">
        <v>3259</v>
      </c>
      <c r="C89" s="150" t="s">
        <v>3381</v>
      </c>
      <c r="D89" s="150" t="s">
        <v>409</v>
      </c>
      <c r="E89" s="150">
        <v>33</v>
      </c>
      <c r="F89" s="454" t="s">
        <v>3610</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2">
      <c r="A90" s="162"/>
      <c r="B90" s="163"/>
      <c r="C90" s="213"/>
      <c r="D90" s="213"/>
      <c r="E90" s="213"/>
      <c r="F90" s="952"/>
      <c r="G90" s="634"/>
      <c r="H90" s="687"/>
      <c r="I90" s="221"/>
      <c r="J90" s="227"/>
      <c r="K90" s="222"/>
      <c r="L90" s="597"/>
      <c r="M90" s="594"/>
      <c r="N90" s="171" t="s">
        <v>3693</v>
      </c>
      <c r="O90" s="172"/>
      <c r="P90" s="173"/>
      <c r="Q90" s="174"/>
      <c r="R90" s="174"/>
      <c r="S90" s="174"/>
      <c r="T90" s="174"/>
      <c r="U90" s="175"/>
      <c r="V90" s="173"/>
      <c r="W90" s="176"/>
      <c r="X90" s="175"/>
    </row>
    <row r="91" spans="1:24" ht="16.5" customHeight="1" x14ac:dyDescent="0.2">
      <c r="A91" s="148">
        <v>6</v>
      </c>
      <c r="B91" s="996" t="s">
        <v>3242</v>
      </c>
      <c r="C91" s="150" t="s">
        <v>3401</v>
      </c>
      <c r="D91" s="150" t="s">
        <v>456</v>
      </c>
      <c r="E91" s="150">
        <v>19</v>
      </c>
      <c r="F91" s="434" t="s">
        <v>3611</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2">
      <c r="A92" s="192"/>
      <c r="B92" s="212"/>
      <c r="C92" s="213"/>
      <c r="D92" s="213"/>
      <c r="E92" s="213"/>
      <c r="F92" s="431" t="s">
        <v>3612</v>
      </c>
      <c r="G92" s="634"/>
      <c r="H92" s="687"/>
      <c r="I92" s="221"/>
      <c r="J92" s="227"/>
      <c r="K92" s="222"/>
      <c r="L92" s="597"/>
      <c r="M92" s="598"/>
      <c r="N92" s="296" t="s">
        <v>3693</v>
      </c>
      <c r="O92" s="191"/>
      <c r="P92" s="196"/>
      <c r="Q92" s="194"/>
      <c r="R92" s="194"/>
      <c r="S92" s="194"/>
      <c r="T92" s="194"/>
      <c r="U92" s="195"/>
      <c r="V92" s="196"/>
      <c r="W92" s="197"/>
      <c r="X92" s="195"/>
    </row>
    <row r="93" spans="1:24" ht="16.5" customHeight="1" x14ac:dyDescent="0.2">
      <c r="A93" s="1134"/>
      <c r="B93" s="1135"/>
      <c r="C93" s="1043"/>
      <c r="D93" s="1043"/>
      <c r="E93" s="1043"/>
      <c r="F93" s="1145" t="s">
        <v>3613</v>
      </c>
      <c r="G93" s="1136"/>
      <c r="H93" s="1137"/>
      <c r="I93" s="1039"/>
      <c r="J93" s="1138"/>
      <c r="K93" s="1139"/>
      <c r="L93" s="1140"/>
      <c r="M93" s="1029"/>
      <c r="N93" s="1141"/>
      <c r="O93" s="1031"/>
      <c r="P93" s="1142"/>
      <c r="Q93" s="1027"/>
      <c r="R93" s="1027"/>
      <c r="S93" s="1027"/>
      <c r="T93" s="1027"/>
      <c r="U93" s="1143"/>
      <c r="V93" s="1142"/>
      <c r="W93" s="1021"/>
      <c r="X93" s="1143"/>
    </row>
    <row r="94" spans="1:24" ht="16.5" customHeight="1" x14ac:dyDescent="0.2">
      <c r="A94" s="1007">
        <v>6</v>
      </c>
      <c r="B94" s="1213" t="s">
        <v>3242</v>
      </c>
      <c r="C94" s="1007" t="s">
        <v>3381</v>
      </c>
      <c r="D94" s="1042" t="s">
        <v>321</v>
      </c>
      <c r="E94" s="1007">
        <v>51</v>
      </c>
      <c r="F94" s="1164" t="s">
        <v>3431</v>
      </c>
      <c r="G94" s="1032"/>
      <c r="H94" s="1151">
        <v>45477</v>
      </c>
      <c r="I94" s="1038"/>
      <c r="J94" s="1033"/>
      <c r="K94" s="1008"/>
      <c r="L94" s="1022">
        <v>50000</v>
      </c>
      <c r="M94" s="1028">
        <v>50000</v>
      </c>
      <c r="N94" s="1009">
        <v>-50000</v>
      </c>
      <c r="O94" s="1030"/>
      <c r="P94" s="1010"/>
      <c r="Q94" s="1024"/>
      <c r="R94" s="1026"/>
      <c r="S94" s="1010"/>
      <c r="T94" s="1026">
        <v>5200</v>
      </c>
      <c r="U94" s="1010"/>
      <c r="V94" s="1016">
        <v>55200</v>
      </c>
      <c r="W94" s="1020"/>
      <c r="X94" s="1017"/>
    </row>
    <row r="95" spans="1:24" ht="16.5" customHeight="1" x14ac:dyDescent="0.2">
      <c r="A95" s="1011"/>
      <c r="B95" s="1041"/>
      <c r="C95" s="1012"/>
      <c r="D95" s="1043"/>
      <c r="E95" s="1012"/>
      <c r="F95" s="1045"/>
      <c r="G95" s="1034"/>
      <c r="H95" s="1037"/>
      <c r="I95" s="1039"/>
      <c r="J95" s="1035"/>
      <c r="K95" s="1013"/>
      <c r="L95" s="1023"/>
      <c r="M95" s="1029"/>
      <c r="N95" s="1214" t="s">
        <v>3693</v>
      </c>
      <c r="O95" s="1031"/>
      <c r="P95" s="1015"/>
      <c r="Q95" s="1025"/>
      <c r="R95" s="1027"/>
      <c r="S95" s="1015"/>
      <c r="T95" s="1027"/>
      <c r="U95" s="1015"/>
      <c r="V95" s="1018"/>
      <c r="W95" s="1021"/>
      <c r="X95" s="1019"/>
    </row>
    <row r="96" spans="1:24" ht="16.5" customHeight="1" x14ac:dyDescent="0.2">
      <c r="A96" s="192">
        <v>7</v>
      </c>
      <c r="B96" s="212" t="s">
        <v>3223</v>
      </c>
      <c r="C96" s="213" t="s">
        <v>3377</v>
      </c>
      <c r="D96" s="213" t="s">
        <v>456</v>
      </c>
      <c r="E96" s="193">
        <v>34</v>
      </c>
      <c r="F96" s="455" t="s">
        <v>3614</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2">
      <c r="A97" s="1134"/>
      <c r="B97" s="1135"/>
      <c r="C97" s="1043"/>
      <c r="D97" s="1043"/>
      <c r="E97" s="1144"/>
      <c r="F97" s="1145"/>
      <c r="G97" s="1136"/>
      <c r="H97" s="1137"/>
      <c r="I97" s="1039"/>
      <c r="J97" s="1138"/>
      <c r="K97" s="1146"/>
      <c r="L97" s="1140"/>
      <c r="M97" s="1029"/>
      <c r="N97" s="1215" t="s">
        <v>3693</v>
      </c>
      <c r="O97" s="1031"/>
      <c r="P97" s="1142"/>
      <c r="Q97" s="1027"/>
      <c r="R97" s="1027"/>
      <c r="S97" s="1027"/>
      <c r="T97" s="1027"/>
      <c r="U97" s="1143"/>
      <c r="V97" s="1142"/>
      <c r="W97" s="1021"/>
      <c r="X97" s="1143"/>
    </row>
    <row r="98" spans="1:24" ht="16.5" customHeight="1" x14ac:dyDescent="0.2">
      <c r="A98" s="148">
        <v>8</v>
      </c>
      <c r="B98" s="149" t="s">
        <v>3615</v>
      </c>
      <c r="C98" s="150" t="s">
        <v>3411</v>
      </c>
      <c r="D98" s="150" t="s">
        <v>142</v>
      </c>
      <c r="E98" s="150">
        <v>36</v>
      </c>
      <c r="F98" s="454" t="s">
        <v>3616</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2">
      <c r="A99" s="162"/>
      <c r="B99" s="163"/>
      <c r="C99" s="164"/>
      <c r="D99" s="164"/>
      <c r="E99" s="164"/>
      <c r="F99" s="433"/>
      <c r="G99" s="632"/>
      <c r="H99" s="686"/>
      <c r="I99" s="166"/>
      <c r="J99" s="167"/>
      <c r="K99" s="168"/>
      <c r="L99" s="593"/>
      <c r="M99" s="594"/>
      <c r="N99" s="171" t="s">
        <v>3693</v>
      </c>
      <c r="O99" s="172"/>
      <c r="P99" s="173"/>
      <c r="Q99" s="174"/>
      <c r="R99" s="174"/>
      <c r="S99" s="174"/>
      <c r="T99" s="174"/>
      <c r="U99" s="175"/>
      <c r="V99" s="173"/>
      <c r="W99" s="176"/>
      <c r="X99" s="175"/>
    </row>
    <row r="100" spans="1:24" ht="16.5" customHeight="1" x14ac:dyDescent="0.2">
      <c r="A100" s="148">
        <v>9</v>
      </c>
      <c r="B100" s="149" t="s">
        <v>3617</v>
      </c>
      <c r="C100" s="213" t="s">
        <v>3381</v>
      </c>
      <c r="D100" s="213" t="s">
        <v>77</v>
      </c>
      <c r="E100" s="213">
        <v>20</v>
      </c>
      <c r="F100" s="431" t="s">
        <v>3618</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2">
      <c r="A101" s="192"/>
      <c r="B101" s="212"/>
      <c r="C101" s="164"/>
      <c r="D101" s="164"/>
      <c r="E101" s="164"/>
      <c r="F101" s="432" t="s">
        <v>3619</v>
      </c>
      <c r="G101" s="634"/>
      <c r="H101" s="687">
        <v>45651</v>
      </c>
      <c r="I101" s="166"/>
      <c r="J101" s="167"/>
      <c r="K101" s="222"/>
      <c r="L101" s="597"/>
      <c r="M101" s="598"/>
      <c r="N101" s="171" t="s">
        <v>3725</v>
      </c>
      <c r="O101" s="191"/>
      <c r="P101" s="196"/>
      <c r="Q101" s="194"/>
      <c r="R101" s="194"/>
      <c r="S101" s="194"/>
      <c r="T101" s="194"/>
      <c r="U101" s="195"/>
      <c r="V101" s="196"/>
      <c r="W101" s="197"/>
      <c r="X101" s="195"/>
    </row>
    <row r="102" spans="1:24" ht="16.5" customHeight="1" x14ac:dyDescent="0.2">
      <c r="A102" s="148">
        <v>10</v>
      </c>
      <c r="B102" s="149" t="s">
        <v>3265</v>
      </c>
      <c r="C102" s="150" t="s">
        <v>3381</v>
      </c>
      <c r="D102" s="150" t="s">
        <v>142</v>
      </c>
      <c r="E102" s="150">
        <v>72</v>
      </c>
      <c r="F102" s="1166" t="s">
        <v>3620</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2">
      <c r="A103" s="162"/>
      <c r="B103" s="163"/>
      <c r="C103" s="164"/>
      <c r="D103" s="164"/>
      <c r="E103" s="164"/>
      <c r="F103" s="1167"/>
      <c r="G103" s="632"/>
      <c r="H103" s="686"/>
      <c r="I103" s="166"/>
      <c r="J103" s="167"/>
      <c r="K103" s="168"/>
      <c r="L103" s="593"/>
      <c r="M103" s="594"/>
      <c r="N103" s="171" t="s">
        <v>3725</v>
      </c>
      <c r="O103" s="172"/>
      <c r="P103" s="173"/>
      <c r="Q103" s="174"/>
      <c r="R103" s="174"/>
      <c r="S103" s="174"/>
      <c r="T103" s="174"/>
      <c r="U103" s="175"/>
      <c r="V103" s="173"/>
      <c r="W103" s="176"/>
      <c r="X103" s="175"/>
    </row>
    <row r="104" spans="1:24" ht="16.5" customHeight="1" x14ac:dyDescent="0.2">
      <c r="A104" s="148">
        <v>10</v>
      </c>
      <c r="B104" s="149" t="s">
        <v>3245</v>
      </c>
      <c r="C104" s="150" t="s">
        <v>3420</v>
      </c>
      <c r="D104" s="150" t="s">
        <v>142</v>
      </c>
      <c r="E104" s="150">
        <v>38</v>
      </c>
      <c r="F104" s="454" t="s">
        <v>3720</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2">
      <c r="A105" s="1003"/>
      <c r="B105" s="163"/>
      <c r="C105" s="164"/>
      <c r="D105" s="164"/>
      <c r="E105" s="164"/>
      <c r="F105" s="461"/>
      <c r="G105" s="632"/>
      <c r="H105" s="686"/>
      <c r="I105" s="463"/>
      <c r="J105" s="464"/>
      <c r="K105" s="465"/>
      <c r="L105" s="593"/>
      <c r="M105" s="594"/>
      <c r="N105" s="1262" t="s">
        <v>3725</v>
      </c>
      <c r="O105" s="172"/>
      <c r="P105" s="173"/>
      <c r="Q105" s="174"/>
      <c r="R105" s="174"/>
      <c r="S105" s="174"/>
      <c r="T105" s="174"/>
      <c r="U105" s="175"/>
      <c r="V105" s="173"/>
      <c r="W105" s="176"/>
      <c r="X105" s="175"/>
    </row>
    <row r="106" spans="1:24" ht="16.5" customHeight="1" x14ac:dyDescent="0.2">
      <c r="A106" s="148">
        <v>10</v>
      </c>
      <c r="B106" s="149">
        <v>14</v>
      </c>
      <c r="C106" s="150" t="s">
        <v>3381</v>
      </c>
      <c r="D106" s="150" t="s">
        <v>142</v>
      </c>
      <c r="E106" s="150">
        <v>37</v>
      </c>
      <c r="F106" s="454" t="s">
        <v>3622</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2">
      <c r="A107" s="162"/>
      <c r="B107" s="163"/>
      <c r="C107" s="164"/>
      <c r="D107" s="164" t="s">
        <v>3417</v>
      </c>
      <c r="E107" s="164"/>
      <c r="F107" s="432"/>
      <c r="G107" s="632"/>
      <c r="H107" s="686"/>
      <c r="I107" s="166"/>
      <c r="J107" s="167"/>
      <c r="K107" s="224"/>
      <c r="L107" s="593"/>
      <c r="M107" s="594"/>
      <c r="N107" s="171" t="s">
        <v>3725</v>
      </c>
      <c r="O107" s="172"/>
      <c r="P107" s="173"/>
      <c r="Q107" s="174"/>
      <c r="R107" s="174"/>
      <c r="S107" s="174"/>
      <c r="T107" s="174"/>
      <c r="U107" s="175"/>
      <c r="V107" s="173"/>
      <c r="W107" s="176"/>
      <c r="X107" s="175"/>
    </row>
    <row r="108" spans="1:24" ht="16.5" customHeight="1" x14ac:dyDescent="0.2">
      <c r="A108" s="1147">
        <v>10</v>
      </c>
      <c r="B108" s="1148" t="s">
        <v>3621</v>
      </c>
      <c r="C108" s="1149" t="s">
        <v>3682</v>
      </c>
      <c r="D108" s="1149" t="s">
        <v>3476</v>
      </c>
      <c r="E108" s="1149">
        <v>22</v>
      </c>
      <c r="F108" s="1162" t="s">
        <v>3683</v>
      </c>
      <c r="G108" s="1150"/>
      <c r="H108" s="1151">
        <v>45622</v>
      </c>
      <c r="I108" s="1038"/>
      <c r="J108" s="1152"/>
      <c r="K108" s="1270"/>
      <c r="L108" s="1154">
        <v>30000</v>
      </c>
      <c r="M108" s="1028">
        <v>30000</v>
      </c>
      <c r="N108" s="1155">
        <v>-30000</v>
      </c>
      <c r="O108" s="1156"/>
      <c r="P108" s="1157"/>
      <c r="Q108" s="1026"/>
      <c r="R108" s="1026"/>
      <c r="S108" s="1026"/>
      <c r="T108" s="1026">
        <v>56000</v>
      </c>
      <c r="U108" s="1158"/>
      <c r="V108" s="1157">
        <v>86000</v>
      </c>
      <c r="W108" s="1020"/>
      <c r="X108" s="1158"/>
    </row>
    <row r="109" spans="1:24" ht="16.5" customHeight="1" x14ac:dyDescent="0.2">
      <c r="A109" s="1134"/>
      <c r="B109" s="1135"/>
      <c r="C109" s="1144"/>
      <c r="D109" s="1144"/>
      <c r="E109" s="1144"/>
      <c r="F109" s="1145"/>
      <c r="G109" s="1160"/>
      <c r="H109" s="1137"/>
      <c r="I109" s="1039"/>
      <c r="J109" s="1138"/>
      <c r="K109" s="1271"/>
      <c r="L109" s="593"/>
      <c r="M109" s="1029"/>
      <c r="N109" s="1215" t="s">
        <v>3725</v>
      </c>
      <c r="O109" s="1161"/>
      <c r="P109" s="1142"/>
      <c r="Q109" s="1027"/>
      <c r="R109" s="1027"/>
      <c r="S109" s="1027"/>
      <c r="T109" s="1027"/>
      <c r="U109" s="1143"/>
      <c r="V109" s="1142"/>
      <c r="W109" s="1021"/>
      <c r="X109" s="1143"/>
    </row>
    <row r="110" spans="1:24" ht="16.5" customHeight="1" x14ac:dyDescent="0.2">
      <c r="A110" s="192">
        <v>11</v>
      </c>
      <c r="B110" s="212" t="s">
        <v>3556</v>
      </c>
      <c r="C110" s="213" t="s">
        <v>3699</v>
      </c>
      <c r="D110" s="213" t="s">
        <v>3477</v>
      </c>
      <c r="E110" s="213">
        <v>39</v>
      </c>
      <c r="F110" s="455" t="s">
        <v>3624</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2">
      <c r="A111" s="192"/>
      <c r="B111" s="212"/>
      <c r="C111" s="213"/>
      <c r="D111" s="213"/>
      <c r="E111" s="213"/>
      <c r="F111" s="431"/>
      <c r="G111" s="634"/>
      <c r="H111" s="687"/>
      <c r="I111" s="166"/>
      <c r="J111" s="167"/>
      <c r="K111" s="222"/>
      <c r="L111" s="597"/>
      <c r="M111" s="598"/>
      <c r="N111" s="171" t="s">
        <v>3725</v>
      </c>
      <c r="O111" s="191"/>
      <c r="P111" s="196"/>
      <c r="Q111" s="194"/>
      <c r="R111" s="194"/>
      <c r="S111" s="194"/>
      <c r="T111" s="194"/>
      <c r="U111" s="195"/>
      <c r="V111" s="196"/>
      <c r="W111" s="197"/>
      <c r="X111" s="195"/>
    </row>
    <row r="112" spans="1:24" ht="16.5" customHeight="1" x14ac:dyDescent="0.2">
      <c r="A112" s="1147">
        <v>11</v>
      </c>
      <c r="B112" s="1148" t="s">
        <v>3556</v>
      </c>
      <c r="C112" s="1149" t="s">
        <v>3434</v>
      </c>
      <c r="D112" s="1149" t="s">
        <v>1536</v>
      </c>
      <c r="E112" s="1149">
        <v>23</v>
      </c>
      <c r="F112" s="1162" t="s">
        <v>3735</v>
      </c>
      <c r="G112" s="1150"/>
      <c r="H112" s="1151">
        <v>45602</v>
      </c>
      <c r="I112" s="1038"/>
      <c r="J112" s="1152"/>
      <c r="K112" s="1153"/>
      <c r="L112" s="1154">
        <v>30000</v>
      </c>
      <c r="M112" s="1028">
        <v>30000</v>
      </c>
      <c r="N112" s="1155">
        <v>-30000</v>
      </c>
      <c r="O112" s="1156"/>
      <c r="P112" s="1157"/>
      <c r="Q112" s="1026"/>
      <c r="R112" s="1026"/>
      <c r="S112" s="1026"/>
      <c r="T112" s="1026">
        <v>76800</v>
      </c>
      <c r="U112" s="1158"/>
      <c r="V112" s="1157">
        <v>106800</v>
      </c>
      <c r="W112" s="1020"/>
      <c r="X112" s="1158"/>
    </row>
    <row r="113" spans="1:24" ht="16.5" customHeight="1" x14ac:dyDescent="0.2">
      <c r="A113" s="1134"/>
      <c r="B113" s="1135"/>
      <c r="C113" s="1144"/>
      <c r="D113" s="1144"/>
      <c r="E113" s="1144"/>
      <c r="F113" s="1159"/>
      <c r="G113" s="1160"/>
      <c r="H113" s="1137"/>
      <c r="I113" s="1039"/>
      <c r="J113" s="1138"/>
      <c r="K113" s="1139"/>
      <c r="L113" s="593"/>
      <c r="M113" s="1029"/>
      <c r="N113" s="1215" t="s">
        <v>3725</v>
      </c>
      <c r="O113" s="1161"/>
      <c r="P113" s="1142"/>
      <c r="Q113" s="1027"/>
      <c r="R113" s="1027"/>
      <c r="S113" s="1027"/>
      <c r="T113" s="1027"/>
      <c r="U113" s="1143"/>
      <c r="V113" s="1142"/>
      <c r="W113" s="1021"/>
      <c r="X113" s="1143"/>
    </row>
    <row r="114" spans="1:24" ht="16.5" customHeight="1" x14ac:dyDescent="0.2">
      <c r="A114" s="148">
        <v>11</v>
      </c>
      <c r="B114" s="149" t="s">
        <v>3621</v>
      </c>
      <c r="C114" s="150" t="s">
        <v>3381</v>
      </c>
      <c r="D114" s="150" t="s">
        <v>409</v>
      </c>
      <c r="E114" s="150">
        <v>73</v>
      </c>
      <c r="F114" s="454" t="s">
        <v>3625</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2">
      <c r="A115" s="162"/>
      <c r="B115" s="163"/>
      <c r="C115" s="164"/>
      <c r="D115" s="164"/>
      <c r="E115" s="164"/>
      <c r="F115" s="461">
        <v>10000</v>
      </c>
      <c r="G115" s="632"/>
      <c r="H115" s="686"/>
      <c r="I115" s="166"/>
      <c r="J115" s="167"/>
      <c r="K115" s="168"/>
      <c r="L115" s="593"/>
      <c r="M115" s="594"/>
      <c r="N115" s="171" t="s">
        <v>3725</v>
      </c>
      <c r="O115" s="172"/>
      <c r="P115" s="173"/>
      <c r="Q115" s="174"/>
      <c r="R115" s="174"/>
      <c r="S115" s="174"/>
      <c r="T115" s="174"/>
      <c r="U115" s="175"/>
      <c r="V115" s="173"/>
      <c r="W115" s="176"/>
      <c r="X115" s="175"/>
    </row>
    <row r="116" spans="1:24" ht="16.5" customHeight="1" x14ac:dyDescent="0.2">
      <c r="A116" s="148">
        <v>11</v>
      </c>
      <c r="B116" s="149">
        <v>17</v>
      </c>
      <c r="C116" s="150" t="s">
        <v>3401</v>
      </c>
      <c r="D116" s="150" t="s">
        <v>729</v>
      </c>
      <c r="E116" s="150"/>
      <c r="F116" s="573" t="s">
        <v>3626</v>
      </c>
      <c r="G116" s="633"/>
      <c r="H116" s="685"/>
      <c r="I116" s="177"/>
      <c r="J116" s="227"/>
      <c r="K116" s="222" t="s">
        <v>3389</v>
      </c>
      <c r="L116" s="591"/>
      <c r="M116" s="592"/>
      <c r="N116" s="156"/>
      <c r="O116" s="157"/>
      <c r="P116" s="158"/>
      <c r="Q116" s="159"/>
      <c r="R116" s="159"/>
      <c r="S116" s="159"/>
      <c r="T116" s="159"/>
      <c r="U116" s="160"/>
      <c r="V116" s="158"/>
      <c r="W116" s="161"/>
      <c r="X116" s="160"/>
    </row>
    <row r="117" spans="1:24" ht="16.5" customHeight="1" x14ac:dyDescent="0.2">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2">
      <c r="A118" s="148">
        <v>11</v>
      </c>
      <c r="B118" s="149" t="s">
        <v>3627</v>
      </c>
      <c r="C118" s="150" t="s">
        <v>3401</v>
      </c>
      <c r="D118" s="150" t="s">
        <v>77</v>
      </c>
      <c r="E118" s="150">
        <v>24</v>
      </c>
      <c r="F118" s="434" t="s">
        <v>3628</v>
      </c>
      <c r="G118" s="633"/>
      <c r="H118" s="692">
        <v>45651</v>
      </c>
      <c r="I118" s="177"/>
      <c r="J118" s="178"/>
      <c r="K118" s="189"/>
      <c r="L118" s="1303">
        <v>50000</v>
      </c>
      <c r="M118" s="592">
        <v>50000</v>
      </c>
      <c r="N118" s="156">
        <v>-50000</v>
      </c>
      <c r="O118" s="157"/>
      <c r="P118" s="158"/>
      <c r="Q118" s="159"/>
      <c r="R118" s="159"/>
      <c r="S118" s="159"/>
      <c r="T118" s="159">
        <v>42000</v>
      </c>
      <c r="U118" s="160"/>
      <c r="V118" s="158">
        <v>92000</v>
      </c>
      <c r="W118" s="161"/>
      <c r="X118" s="160"/>
    </row>
    <row r="119" spans="1:24" ht="16.5" customHeight="1" x14ac:dyDescent="0.2">
      <c r="A119" s="162"/>
      <c r="B119" s="163"/>
      <c r="C119" s="164"/>
      <c r="D119" s="164"/>
      <c r="E119" s="164"/>
      <c r="F119" s="432" t="s">
        <v>3629</v>
      </c>
      <c r="G119" s="632"/>
      <c r="H119" s="686"/>
      <c r="I119" s="166"/>
      <c r="J119" s="167"/>
      <c r="K119" s="168"/>
      <c r="L119" s="1302"/>
      <c r="M119" s="594"/>
      <c r="N119" s="171" t="s">
        <v>3725</v>
      </c>
      <c r="O119" s="172"/>
      <c r="P119" s="173"/>
      <c r="Q119" s="174"/>
      <c r="R119" s="174"/>
      <c r="S119" s="174"/>
      <c r="T119" s="174"/>
      <c r="U119" s="175"/>
      <c r="V119" s="173"/>
      <c r="W119" s="176"/>
      <c r="X119" s="175"/>
    </row>
    <row r="120" spans="1:24" ht="16.5" customHeight="1" x14ac:dyDescent="0.2">
      <c r="A120" s="1147">
        <v>11</v>
      </c>
      <c r="B120" s="1148" t="s">
        <v>3711</v>
      </c>
      <c r="C120" s="1149" t="s">
        <v>3381</v>
      </c>
      <c r="D120" s="1149" t="s">
        <v>321</v>
      </c>
      <c r="E120" s="1149">
        <v>52</v>
      </c>
      <c r="F120" s="1268" t="s">
        <v>3776</v>
      </c>
      <c r="G120" s="1150"/>
      <c r="H120" s="1151">
        <v>45627</v>
      </c>
      <c r="I120" s="1038"/>
      <c r="J120" s="1152"/>
      <c r="K120" s="1153"/>
      <c r="L120" s="1154">
        <v>10000</v>
      </c>
      <c r="M120" s="1028">
        <v>10000</v>
      </c>
      <c r="N120" s="1155">
        <v>-10000</v>
      </c>
      <c r="O120" s="1156"/>
      <c r="P120" s="1157"/>
      <c r="Q120" s="1026"/>
      <c r="R120" s="1026"/>
      <c r="S120" s="1026"/>
      <c r="T120" s="1026">
        <v>5000</v>
      </c>
      <c r="U120" s="1158"/>
      <c r="V120" s="1157">
        <v>15000</v>
      </c>
      <c r="W120" s="1020"/>
      <c r="X120" s="1158"/>
    </row>
    <row r="121" spans="1:24" ht="16.5" customHeight="1" x14ac:dyDescent="0.2">
      <c r="A121" s="1134"/>
      <c r="B121" s="1135"/>
      <c r="C121" s="1144"/>
      <c r="D121" s="1144"/>
      <c r="E121" s="1144"/>
      <c r="F121" s="1159"/>
      <c r="G121" s="1160"/>
      <c r="H121" s="1137"/>
      <c r="I121" s="1039"/>
      <c r="J121" s="1138"/>
      <c r="K121" s="1139"/>
      <c r="L121" s="593"/>
      <c r="M121" s="1029"/>
      <c r="N121" s="1215" t="s">
        <v>3725</v>
      </c>
      <c r="O121" s="1161"/>
      <c r="P121" s="1142"/>
      <c r="Q121" s="1027"/>
      <c r="R121" s="1027"/>
      <c r="S121" s="1027"/>
      <c r="T121" s="1027"/>
      <c r="U121" s="1143"/>
      <c r="V121" s="1142"/>
      <c r="W121" s="1021"/>
      <c r="X121" s="1143"/>
    </row>
    <row r="122" spans="1:24" ht="16.5" customHeight="1" x14ac:dyDescent="0.2">
      <c r="A122" s="148">
        <v>12</v>
      </c>
      <c r="B122" s="149" t="s">
        <v>3630</v>
      </c>
      <c r="C122" s="150" t="s">
        <v>3411</v>
      </c>
      <c r="D122" s="150" t="s">
        <v>142</v>
      </c>
      <c r="E122" s="150">
        <v>40</v>
      </c>
      <c r="F122" s="454" t="s">
        <v>3631</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2">
      <c r="A123" s="162"/>
      <c r="B123" s="163"/>
      <c r="C123" s="164"/>
      <c r="D123" s="164"/>
      <c r="E123" s="164"/>
      <c r="F123" s="456"/>
      <c r="G123" s="632"/>
      <c r="H123" s="691"/>
      <c r="I123" s="166"/>
      <c r="J123" s="167"/>
      <c r="K123" s="168"/>
      <c r="L123" s="593"/>
      <c r="M123" s="594"/>
      <c r="N123" s="171" t="s">
        <v>3725</v>
      </c>
      <c r="O123" s="172"/>
      <c r="P123" s="173"/>
      <c r="Q123" s="174"/>
      <c r="R123" s="174"/>
      <c r="S123" s="174"/>
      <c r="T123" s="174"/>
      <c r="U123" s="175"/>
      <c r="V123" s="173"/>
      <c r="W123" s="176"/>
      <c r="X123" s="175"/>
    </row>
    <row r="124" spans="1:24" ht="16.5" customHeight="1" x14ac:dyDescent="0.2">
      <c r="A124" s="148">
        <v>12</v>
      </c>
      <c r="B124" s="149" t="s">
        <v>3251</v>
      </c>
      <c r="C124" s="150" t="s">
        <v>3381</v>
      </c>
      <c r="D124" s="150" t="s">
        <v>142</v>
      </c>
      <c r="E124" s="150">
        <v>71</v>
      </c>
      <c r="F124" s="454" t="s">
        <v>3632</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2">
      <c r="A125" s="162"/>
      <c r="B125" s="163"/>
      <c r="C125" s="164"/>
      <c r="D125" s="164"/>
      <c r="E125" s="164"/>
      <c r="F125" s="461">
        <v>10000</v>
      </c>
      <c r="G125" s="632"/>
      <c r="H125" s="686"/>
      <c r="I125" s="166"/>
      <c r="J125" s="167"/>
      <c r="K125" s="168"/>
      <c r="L125" s="593"/>
      <c r="M125" s="594"/>
      <c r="N125" s="181" t="s">
        <v>3725</v>
      </c>
      <c r="O125" s="172"/>
      <c r="P125" s="173"/>
      <c r="Q125" s="174"/>
      <c r="R125" s="174"/>
      <c r="S125" s="174"/>
      <c r="T125" s="174"/>
      <c r="U125" s="175"/>
      <c r="V125" s="173"/>
      <c r="W125" s="176"/>
      <c r="X125" s="175"/>
    </row>
    <row r="126" spans="1:24" ht="16.5" customHeight="1" x14ac:dyDescent="0.2">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2">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2">
      <c r="A128" s="148"/>
      <c r="B128" s="149"/>
      <c r="C128" s="150"/>
      <c r="D128" s="150"/>
      <c r="E128" s="150"/>
      <c r="F128" s="573" t="s">
        <v>3416</v>
      </c>
      <c r="G128" s="633"/>
      <c r="H128" s="685"/>
      <c r="I128" s="177"/>
      <c r="J128" s="178"/>
      <c r="K128" s="179" t="s">
        <v>3389</v>
      </c>
      <c r="L128" s="591"/>
      <c r="M128" s="592"/>
      <c r="N128" s="156"/>
      <c r="O128" s="157"/>
      <c r="P128" s="158"/>
      <c r="Q128" s="159"/>
      <c r="R128" s="159"/>
      <c r="S128" s="159"/>
      <c r="T128" s="159"/>
      <c r="U128" s="160"/>
      <c r="V128" s="158"/>
      <c r="W128" s="161"/>
      <c r="X128" s="160"/>
    </row>
    <row r="129" spans="1:24" ht="16.5" customHeight="1" x14ac:dyDescent="0.2">
      <c r="A129" s="1134"/>
      <c r="B129" s="1135"/>
      <c r="C129" s="1144"/>
      <c r="D129" s="1144"/>
      <c r="E129" s="1144"/>
      <c r="F129" s="1159"/>
      <c r="G129" s="1160"/>
      <c r="H129" s="1137"/>
      <c r="I129" s="1039"/>
      <c r="J129" s="1257"/>
      <c r="K129" s="1139"/>
      <c r="L129" s="593"/>
      <c r="M129" s="1029"/>
      <c r="N129" s="1215"/>
      <c r="O129" s="1161"/>
      <c r="P129" s="1142"/>
      <c r="Q129" s="1027"/>
      <c r="R129" s="1027"/>
      <c r="S129" s="1027"/>
      <c r="T129" s="1027"/>
      <c r="U129" s="1143"/>
      <c r="V129" s="1142"/>
      <c r="W129" s="1021"/>
      <c r="X129" s="1143"/>
    </row>
    <row r="130" spans="1:24" ht="16.5" customHeight="1" x14ac:dyDescent="0.2">
      <c r="A130" s="192"/>
      <c r="B130" s="212"/>
      <c r="C130" s="213" t="s">
        <v>3246</v>
      </c>
      <c r="D130" s="213" t="s">
        <v>142</v>
      </c>
      <c r="E130" s="213"/>
      <c r="F130" s="455" t="s">
        <v>3432</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5">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5">
      <c r="A132" s="1332" t="s">
        <v>3433</v>
      </c>
      <c r="B132" s="1333"/>
      <c r="C132" s="1334" t="s">
        <v>899</v>
      </c>
      <c r="D132" s="1337" t="s">
        <v>900</v>
      </c>
      <c r="E132" s="810"/>
      <c r="F132" s="1340" t="s">
        <v>901</v>
      </c>
      <c r="G132" s="1343" t="s">
        <v>1923</v>
      </c>
      <c r="H132" s="1346" t="s">
        <v>903</v>
      </c>
      <c r="I132" s="580"/>
      <c r="J132" s="581"/>
      <c r="K132" s="1349" t="s">
        <v>904</v>
      </c>
      <c r="L132" s="1352" t="s">
        <v>3111</v>
      </c>
      <c r="M132" s="588" t="s">
        <v>906</v>
      </c>
      <c r="N132" s="134">
        <f>M134+N134</f>
        <v>0</v>
      </c>
      <c r="O132" s="1354" t="s">
        <v>907</v>
      </c>
      <c r="P132" s="1314" t="s">
        <v>908</v>
      </c>
      <c r="Q132" s="1316" t="s">
        <v>909</v>
      </c>
      <c r="R132" s="1318" t="s">
        <v>910</v>
      </c>
      <c r="S132" s="136" t="s">
        <v>910</v>
      </c>
      <c r="T132" s="1318" t="s">
        <v>911</v>
      </c>
      <c r="U132" s="1320" t="s">
        <v>912</v>
      </c>
      <c r="V132" s="1322" t="s">
        <v>913</v>
      </c>
      <c r="W132" s="1324" t="s">
        <v>914</v>
      </c>
      <c r="X132" s="1326" t="s">
        <v>915</v>
      </c>
    </row>
    <row r="133" spans="1:24" ht="16.5" customHeight="1" x14ac:dyDescent="0.2">
      <c r="A133" s="1328" t="s">
        <v>916</v>
      </c>
      <c r="B133" s="1330" t="s">
        <v>917</v>
      </c>
      <c r="C133" s="1335"/>
      <c r="D133" s="1338"/>
      <c r="E133" s="811" t="s">
        <v>2577</v>
      </c>
      <c r="F133" s="1341"/>
      <c r="G133" s="1344"/>
      <c r="H133" s="1347"/>
      <c r="I133" s="582" t="s">
        <v>918</v>
      </c>
      <c r="J133" s="583" t="s">
        <v>919</v>
      </c>
      <c r="K133" s="1350"/>
      <c r="L133" s="1353"/>
      <c r="M133" s="589" t="s">
        <v>920</v>
      </c>
      <c r="N133" s="141" t="s">
        <v>921</v>
      </c>
      <c r="O133" s="1355"/>
      <c r="P133" s="1315"/>
      <c r="Q133" s="1317"/>
      <c r="R133" s="1319"/>
      <c r="S133" s="140" t="s">
        <v>922</v>
      </c>
      <c r="T133" s="1319"/>
      <c r="U133" s="1321"/>
      <c r="V133" s="1323"/>
      <c r="W133" s="1325"/>
      <c r="X133" s="1327"/>
    </row>
    <row r="134" spans="1:24" ht="16.5" customHeight="1" thickBot="1" x14ac:dyDescent="0.25">
      <c r="A134" s="1329"/>
      <c r="B134" s="1331"/>
      <c r="C134" s="1336"/>
      <c r="D134" s="1339"/>
      <c r="E134" s="812"/>
      <c r="F134" s="1342"/>
      <c r="G134" s="1345"/>
      <c r="H134" s="1348"/>
      <c r="I134" s="584" t="s">
        <v>923</v>
      </c>
      <c r="J134" s="585" t="s">
        <v>924</v>
      </c>
      <c r="K134" s="1351"/>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2">
      <c r="A135" s="148">
        <v>1</v>
      </c>
      <c r="B135" s="149" t="s">
        <v>3376</v>
      </c>
      <c r="C135" s="150" t="s">
        <v>3377</v>
      </c>
      <c r="D135" s="150" t="s">
        <v>77</v>
      </c>
      <c r="E135" s="213">
        <v>11</v>
      </c>
      <c r="F135" s="434" t="s">
        <v>3378</v>
      </c>
      <c r="G135" s="631"/>
      <c r="H135" s="685">
        <v>45103</v>
      </c>
      <c r="I135" s="153"/>
      <c r="J135" s="154"/>
      <c r="K135" s="155"/>
      <c r="L135" s="591">
        <v>30000</v>
      </c>
      <c r="M135" s="592">
        <v>30000</v>
      </c>
      <c r="N135" s="156">
        <v>-30000</v>
      </c>
      <c r="O135" s="157"/>
      <c r="P135" s="158"/>
      <c r="Q135" s="159"/>
      <c r="R135" s="159"/>
      <c r="S135" s="159"/>
      <c r="T135" s="1258">
        <v>50800</v>
      </c>
      <c r="U135" s="160"/>
      <c r="V135" s="158"/>
      <c r="W135" s="161"/>
      <c r="X135" s="160"/>
    </row>
    <row r="136" spans="1:24" ht="16.5" customHeight="1" x14ac:dyDescent="0.2">
      <c r="A136" s="1051"/>
      <c r="B136" s="1052"/>
      <c r="C136" s="164"/>
      <c r="D136" s="164"/>
      <c r="E136" s="164"/>
      <c r="F136" s="432" t="s">
        <v>3379</v>
      </c>
      <c r="G136" s="632"/>
      <c r="H136" s="686">
        <v>45383</v>
      </c>
      <c r="I136" s="166"/>
      <c r="J136" s="167"/>
      <c r="K136" s="168"/>
      <c r="L136" s="593"/>
      <c r="M136" s="594"/>
      <c r="N136" s="171" t="s">
        <v>3547</v>
      </c>
      <c r="O136" s="172"/>
      <c r="P136" s="173"/>
      <c r="Q136" s="174"/>
      <c r="R136" s="174"/>
      <c r="S136" s="174"/>
      <c r="T136" s="174"/>
      <c r="U136" s="175"/>
      <c r="V136" s="173"/>
      <c r="W136" s="176"/>
      <c r="X136" s="175"/>
    </row>
    <row r="137" spans="1:24" ht="16.5" customHeight="1" x14ac:dyDescent="0.2">
      <c r="A137" s="148">
        <v>2</v>
      </c>
      <c r="B137" s="149" t="s">
        <v>3380</v>
      </c>
      <c r="C137" s="150" t="s">
        <v>3381</v>
      </c>
      <c r="D137" s="150" t="s">
        <v>1520</v>
      </c>
      <c r="E137" s="213">
        <v>12</v>
      </c>
      <c r="F137" s="455" t="s">
        <v>3382</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2">
      <c r="A138" s="1068"/>
      <c r="B138" s="1069"/>
      <c r="C138" s="164"/>
      <c r="D138" s="164"/>
      <c r="E138" s="164"/>
      <c r="F138" s="432"/>
      <c r="G138" s="632"/>
      <c r="H138" s="686"/>
      <c r="I138" s="166"/>
      <c r="J138" s="167"/>
      <c r="K138" s="168"/>
      <c r="L138" s="593"/>
      <c r="M138" s="594"/>
      <c r="N138" s="171" t="s">
        <v>3444</v>
      </c>
      <c r="O138" s="172"/>
      <c r="P138" s="173"/>
      <c r="Q138" s="174"/>
      <c r="R138" s="174"/>
      <c r="S138" s="174"/>
      <c r="T138" s="174"/>
      <c r="U138" s="175"/>
      <c r="V138" s="173"/>
      <c r="W138" s="176"/>
      <c r="X138" s="175"/>
    </row>
    <row r="139" spans="1:24" ht="16.5" customHeight="1" x14ac:dyDescent="0.2">
      <c r="A139" s="148">
        <v>2</v>
      </c>
      <c r="B139" s="149">
        <v>12</v>
      </c>
      <c r="C139" s="150" t="s">
        <v>3383</v>
      </c>
      <c r="D139" s="150" t="s">
        <v>2770</v>
      </c>
      <c r="E139" s="150">
        <v>31</v>
      </c>
      <c r="F139" s="434" t="s">
        <v>3384</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2">
      <c r="A140" s="162"/>
      <c r="B140" s="163"/>
      <c r="C140" s="164"/>
      <c r="D140" s="164" t="s">
        <v>3442</v>
      </c>
      <c r="E140" s="164"/>
      <c r="F140" s="433"/>
      <c r="G140" s="632"/>
      <c r="H140" s="686"/>
      <c r="I140" s="166"/>
      <c r="J140" s="167"/>
      <c r="K140" s="629"/>
      <c r="L140" s="595"/>
      <c r="M140" s="594"/>
      <c r="N140" s="171" t="s">
        <v>3444</v>
      </c>
      <c r="O140" s="172"/>
      <c r="P140" s="173"/>
      <c r="Q140" s="174"/>
      <c r="R140" s="174"/>
      <c r="S140" s="174"/>
      <c r="T140" s="174"/>
      <c r="U140" s="175"/>
      <c r="V140" s="173"/>
      <c r="W140" s="176"/>
      <c r="X140" s="175"/>
    </row>
    <row r="141" spans="1:24" ht="16.5" customHeight="1" x14ac:dyDescent="0.2">
      <c r="A141" s="148">
        <v>3</v>
      </c>
      <c r="B141" s="149" t="s">
        <v>3385</v>
      </c>
      <c r="C141" s="150" t="s">
        <v>3377</v>
      </c>
      <c r="D141" s="150" t="s">
        <v>77</v>
      </c>
      <c r="E141" s="150">
        <v>14</v>
      </c>
      <c r="F141" s="1165" t="s">
        <v>3386</v>
      </c>
      <c r="G141" s="633"/>
      <c r="H141" s="685">
        <v>45103</v>
      </c>
      <c r="I141" s="177"/>
      <c r="J141" s="178"/>
      <c r="K141" s="182"/>
      <c r="L141" s="591">
        <v>10000</v>
      </c>
      <c r="M141" s="592">
        <v>10000</v>
      </c>
      <c r="N141" s="183">
        <v>-10000</v>
      </c>
      <c r="O141" s="157"/>
      <c r="P141" s="158"/>
      <c r="Q141" s="159"/>
      <c r="R141" s="159"/>
      <c r="S141" s="159"/>
      <c r="T141" s="1258">
        <v>27800</v>
      </c>
      <c r="U141" s="160"/>
      <c r="V141" s="158"/>
      <c r="W141" s="161"/>
      <c r="X141" s="160"/>
    </row>
    <row r="142" spans="1:24" ht="16.5" customHeight="1" x14ac:dyDescent="0.2">
      <c r="A142" s="162"/>
      <c r="B142" s="163"/>
      <c r="C142" s="164"/>
      <c r="D142" s="164"/>
      <c r="E142" s="164"/>
      <c r="F142" s="431" t="s">
        <v>3387</v>
      </c>
      <c r="G142" s="632"/>
      <c r="H142" s="686">
        <v>45383</v>
      </c>
      <c r="I142" s="166"/>
      <c r="J142" s="223"/>
      <c r="K142" s="180"/>
      <c r="L142" s="593"/>
      <c r="M142" s="594"/>
      <c r="N142" s="171" t="s">
        <v>3547</v>
      </c>
      <c r="O142" s="172"/>
      <c r="P142" s="173"/>
      <c r="Q142" s="174"/>
      <c r="R142" s="174"/>
      <c r="S142" s="174"/>
      <c r="T142" s="174"/>
      <c r="U142" s="175"/>
      <c r="V142" s="173"/>
      <c r="W142" s="176"/>
      <c r="X142" s="175"/>
    </row>
    <row r="143" spans="1:24" ht="16.5" customHeight="1" x14ac:dyDescent="0.2">
      <c r="A143" s="1130">
        <v>3</v>
      </c>
      <c r="B143" s="1131">
        <v>26</v>
      </c>
      <c r="C143" s="1132" t="s">
        <v>3381</v>
      </c>
      <c r="D143" s="1132" t="s">
        <v>729</v>
      </c>
      <c r="E143" s="1132"/>
      <c r="F143" s="1133" t="s">
        <v>3388</v>
      </c>
      <c r="G143" s="633"/>
      <c r="H143" s="685"/>
      <c r="I143" s="177"/>
      <c r="J143" s="178"/>
      <c r="K143" s="182" t="s">
        <v>3389</v>
      </c>
      <c r="L143" s="591"/>
      <c r="M143" s="592"/>
      <c r="N143" s="156"/>
      <c r="O143" s="157"/>
      <c r="P143" s="158"/>
      <c r="Q143" s="159"/>
      <c r="R143" s="159"/>
      <c r="S143" s="159"/>
      <c r="T143" s="159"/>
      <c r="U143" s="160"/>
      <c r="V143" s="914"/>
      <c r="W143" s="161"/>
      <c r="X143" s="160"/>
    </row>
    <row r="144" spans="1:24" ht="16.5" customHeight="1" x14ac:dyDescent="0.2">
      <c r="A144" s="1055"/>
      <c r="B144" s="1056"/>
      <c r="C144" s="1057"/>
      <c r="D144" s="1057"/>
      <c r="E144" s="1057"/>
      <c r="F144" s="1062"/>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2">
      <c r="A145" s="148">
        <v>4</v>
      </c>
      <c r="B145" s="149" t="s">
        <v>3390</v>
      </c>
      <c r="C145" s="213" t="s">
        <v>3381</v>
      </c>
      <c r="D145" s="213" t="s">
        <v>409</v>
      </c>
      <c r="E145" s="213">
        <v>32</v>
      </c>
      <c r="F145" s="454" t="s">
        <v>3391</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2">
      <c r="A146" s="162"/>
      <c r="B146" s="163"/>
      <c r="C146" s="213"/>
      <c r="D146" s="213"/>
      <c r="E146" s="213"/>
      <c r="F146" s="455"/>
      <c r="G146" s="634"/>
      <c r="H146" s="687"/>
      <c r="I146" s="991"/>
      <c r="J146" s="227"/>
      <c r="K146" s="222"/>
      <c r="L146" s="593"/>
      <c r="M146" s="596"/>
      <c r="N146" s="171" t="s">
        <v>3547</v>
      </c>
      <c r="O146" s="172"/>
      <c r="P146" s="173"/>
      <c r="Q146" s="174"/>
      <c r="R146" s="174"/>
      <c r="S146" s="174"/>
      <c r="T146" s="174"/>
      <c r="U146" s="175"/>
      <c r="V146" s="173"/>
      <c r="W146" s="176"/>
      <c r="X146" s="175"/>
    </row>
    <row r="147" spans="1:24" ht="16.5" customHeight="1" x14ac:dyDescent="0.2">
      <c r="A147" s="192">
        <v>4</v>
      </c>
      <c r="B147" s="212" t="s">
        <v>3392</v>
      </c>
      <c r="C147" s="150" t="s">
        <v>3381</v>
      </c>
      <c r="D147" s="150" t="s">
        <v>409</v>
      </c>
      <c r="E147" s="150">
        <v>35</v>
      </c>
      <c r="F147" s="454" t="s">
        <v>3393</v>
      </c>
      <c r="G147" s="633"/>
      <c r="H147" s="685">
        <v>45079</v>
      </c>
      <c r="I147" s="993"/>
      <c r="J147" s="133"/>
      <c r="K147" s="994"/>
      <c r="L147" s="597">
        <v>10000</v>
      </c>
      <c r="M147" s="598">
        <v>10000</v>
      </c>
      <c r="N147" s="183">
        <v>-10000</v>
      </c>
      <c r="O147" s="191"/>
      <c r="P147" s="192"/>
      <c r="Q147" s="193"/>
      <c r="R147" s="194"/>
      <c r="S147" s="194"/>
      <c r="T147" s="194">
        <v>4200</v>
      </c>
      <c r="U147" s="195"/>
      <c r="V147" s="196">
        <v>14200</v>
      </c>
      <c r="W147" s="197"/>
      <c r="X147" s="195"/>
    </row>
    <row r="148" spans="1:24" ht="16.5" customHeight="1" x14ac:dyDescent="0.2">
      <c r="A148" s="192"/>
      <c r="B148" s="212"/>
      <c r="C148" s="164"/>
      <c r="D148" s="164"/>
      <c r="E148" s="164"/>
      <c r="F148" s="433"/>
      <c r="G148" s="632"/>
      <c r="H148" s="686"/>
      <c r="I148" s="995"/>
      <c r="J148" s="167"/>
      <c r="K148" s="168"/>
      <c r="L148" s="597"/>
      <c r="M148" s="598"/>
      <c r="N148" s="296" t="s">
        <v>3547</v>
      </c>
      <c r="O148" s="191"/>
      <c r="P148" s="196"/>
      <c r="Q148" s="194"/>
      <c r="R148" s="194"/>
      <c r="S148" s="194"/>
      <c r="T148" s="194"/>
      <c r="U148" s="195"/>
      <c r="V148" s="196"/>
      <c r="W148" s="197"/>
      <c r="X148" s="195"/>
    </row>
    <row r="149" spans="1:24" ht="16.5" customHeight="1" x14ac:dyDescent="0.2">
      <c r="A149" s="997">
        <v>4</v>
      </c>
      <c r="B149" s="996" t="s">
        <v>3394</v>
      </c>
      <c r="C149" s="213" t="s">
        <v>3381</v>
      </c>
      <c r="D149" s="213" t="s">
        <v>77</v>
      </c>
      <c r="E149" s="213">
        <v>13</v>
      </c>
      <c r="F149" s="431" t="s">
        <v>3748</v>
      </c>
      <c r="G149" s="634"/>
      <c r="H149" s="689">
        <v>45103</v>
      </c>
      <c r="I149" s="992"/>
      <c r="J149" s="154"/>
      <c r="K149" s="189"/>
      <c r="L149" s="989">
        <v>20000</v>
      </c>
      <c r="M149" s="592">
        <v>20000</v>
      </c>
      <c r="N149" s="156">
        <v>-20000</v>
      </c>
      <c r="O149" s="157"/>
      <c r="P149" s="158"/>
      <c r="Q149" s="159"/>
      <c r="R149" s="159"/>
      <c r="S149" s="159"/>
      <c r="T149" s="159">
        <v>54800</v>
      </c>
      <c r="U149" s="160"/>
      <c r="V149" s="158">
        <v>64800</v>
      </c>
      <c r="W149" s="161"/>
      <c r="X149" s="160"/>
    </row>
    <row r="150" spans="1:24" ht="16.5" customHeight="1" x14ac:dyDescent="0.2">
      <c r="A150" s="162"/>
      <c r="B150" s="163"/>
      <c r="C150" s="164"/>
      <c r="D150" s="164"/>
      <c r="E150" s="164"/>
      <c r="F150" s="432" t="s">
        <v>3749</v>
      </c>
      <c r="G150" s="632"/>
      <c r="H150" s="686">
        <v>45044</v>
      </c>
      <c r="I150" s="166"/>
      <c r="J150" s="167"/>
      <c r="K150" s="168"/>
      <c r="L150" s="593"/>
      <c r="M150" s="594"/>
      <c r="N150" s="171" t="s">
        <v>3547</v>
      </c>
      <c r="O150" s="172"/>
      <c r="P150" s="173"/>
      <c r="Q150" s="174"/>
      <c r="R150" s="174"/>
      <c r="S150" s="174"/>
      <c r="T150" s="174"/>
      <c r="U150" s="175"/>
      <c r="V150" s="173"/>
      <c r="W150" s="176"/>
      <c r="X150" s="175"/>
    </row>
    <row r="151" spans="1:24" ht="16.5" customHeight="1" x14ac:dyDescent="0.2">
      <c r="A151" s="192">
        <v>4</v>
      </c>
      <c r="B151" s="212">
        <v>30</v>
      </c>
      <c r="C151" s="213" t="s">
        <v>3381</v>
      </c>
      <c r="D151" s="213" t="s">
        <v>729</v>
      </c>
      <c r="E151" s="213"/>
      <c r="F151" s="574" t="s">
        <v>3395</v>
      </c>
      <c r="G151" s="634"/>
      <c r="H151" s="689"/>
      <c r="I151" s="177"/>
      <c r="J151" s="178"/>
      <c r="K151" s="155" t="s">
        <v>3389</v>
      </c>
      <c r="L151" s="597"/>
      <c r="M151" s="598"/>
      <c r="N151" s="183"/>
      <c r="O151" s="191"/>
      <c r="P151" s="196"/>
      <c r="Q151" s="194"/>
      <c r="R151" s="194"/>
      <c r="S151" s="194"/>
      <c r="T151" s="194"/>
      <c r="U151" s="195"/>
      <c r="V151" s="196"/>
      <c r="W151" s="197"/>
      <c r="X151" s="195"/>
    </row>
    <row r="152" spans="1:24" ht="16.5" customHeight="1" x14ac:dyDescent="0.2">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2">
      <c r="A153" s="192">
        <v>5</v>
      </c>
      <c r="B153" s="212" t="s">
        <v>3396</v>
      </c>
      <c r="C153" s="213" t="s">
        <v>3381</v>
      </c>
      <c r="D153" s="213" t="s">
        <v>77</v>
      </c>
      <c r="E153" s="213">
        <v>16</v>
      </c>
      <c r="F153" s="431" t="s">
        <v>3397</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2">
      <c r="A154" s="162"/>
      <c r="B154" s="163"/>
      <c r="C154" s="164"/>
      <c r="D154" s="164"/>
      <c r="E154" s="164"/>
      <c r="F154" s="433"/>
      <c r="G154" s="632"/>
      <c r="H154" s="686">
        <v>45129</v>
      </c>
      <c r="I154" s="166"/>
      <c r="J154" s="167"/>
      <c r="K154" s="168"/>
      <c r="L154" s="593"/>
      <c r="M154" s="594"/>
      <c r="N154" s="171" t="s">
        <v>3547</v>
      </c>
      <c r="O154" s="218"/>
      <c r="P154" s="169"/>
      <c r="Q154" s="174"/>
      <c r="R154" s="174"/>
      <c r="S154" s="170"/>
      <c r="T154" s="174"/>
      <c r="U154" s="175"/>
      <c r="V154" s="173">
        <v>23200</v>
      </c>
      <c r="W154" s="176"/>
      <c r="X154" s="175"/>
    </row>
    <row r="155" spans="1:24" ht="16.5" customHeight="1" x14ac:dyDescent="0.2">
      <c r="A155" s="148">
        <v>5</v>
      </c>
      <c r="B155" s="149" t="s">
        <v>3398</v>
      </c>
      <c r="C155" s="213" t="s">
        <v>3377</v>
      </c>
      <c r="D155" s="150" t="s">
        <v>77</v>
      </c>
      <c r="E155" s="150">
        <v>17</v>
      </c>
      <c r="F155" s="434" t="s">
        <v>3399</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2">
      <c r="A156" s="162"/>
      <c r="B156" s="163"/>
      <c r="C156" s="164"/>
      <c r="D156" s="164"/>
      <c r="E156" s="164"/>
      <c r="F156" s="432"/>
      <c r="G156" s="632"/>
      <c r="H156" s="686">
        <v>45133</v>
      </c>
      <c r="I156" s="166"/>
      <c r="J156" s="167"/>
      <c r="K156" s="168"/>
      <c r="L156" s="593"/>
      <c r="M156" s="594"/>
      <c r="N156" s="171" t="s">
        <v>3547</v>
      </c>
      <c r="O156" s="172"/>
      <c r="P156" s="173"/>
      <c r="Q156" s="174"/>
      <c r="R156" s="174"/>
      <c r="S156" s="174"/>
      <c r="T156" s="174"/>
      <c r="U156" s="175"/>
      <c r="V156" s="173">
        <v>10800</v>
      </c>
      <c r="W156" s="176"/>
      <c r="X156" s="175"/>
    </row>
    <row r="157" spans="1:24" ht="16.5" customHeight="1" x14ac:dyDescent="0.2">
      <c r="A157" s="148">
        <v>5</v>
      </c>
      <c r="B157" s="149" t="s">
        <v>3398</v>
      </c>
      <c r="C157" s="150" t="s">
        <v>3381</v>
      </c>
      <c r="D157" s="150" t="s">
        <v>409</v>
      </c>
      <c r="E157" s="150">
        <v>33</v>
      </c>
      <c r="F157" s="454" t="s">
        <v>3351</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2">
      <c r="A158" s="162"/>
      <c r="B158" s="163"/>
      <c r="C158" s="213"/>
      <c r="D158" s="213"/>
      <c r="E158" s="213"/>
      <c r="F158" s="952"/>
      <c r="G158" s="634"/>
      <c r="H158" s="687"/>
      <c r="I158" s="221"/>
      <c r="J158" s="227"/>
      <c r="K158" s="222"/>
      <c r="L158" s="597"/>
      <c r="M158" s="594"/>
      <c r="N158" s="171" t="s">
        <v>3550</v>
      </c>
      <c r="O158" s="172"/>
      <c r="P158" s="173"/>
      <c r="Q158" s="174"/>
      <c r="R158" s="174"/>
      <c r="S158" s="174"/>
      <c r="T158" s="174"/>
      <c r="U158" s="175"/>
      <c r="V158" s="173"/>
      <c r="W158" s="176"/>
      <c r="X158" s="175"/>
    </row>
    <row r="159" spans="1:24" ht="16.5" customHeight="1" x14ac:dyDescent="0.2">
      <c r="A159" s="148">
        <v>6</v>
      </c>
      <c r="B159" s="996" t="s">
        <v>3400</v>
      </c>
      <c r="C159" s="150" t="s">
        <v>3401</v>
      </c>
      <c r="D159" s="150" t="s">
        <v>456</v>
      </c>
      <c r="E159" s="150">
        <v>19</v>
      </c>
      <c r="F159" s="434" t="s">
        <v>3402</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2">
      <c r="A160" s="192"/>
      <c r="B160" s="212"/>
      <c r="C160" s="213"/>
      <c r="D160" s="213"/>
      <c r="E160" s="213"/>
      <c r="F160" s="431" t="s">
        <v>3403</v>
      </c>
      <c r="G160" s="634"/>
      <c r="H160" s="687"/>
      <c r="I160" s="221"/>
      <c r="J160" s="227"/>
      <c r="K160" s="222"/>
      <c r="L160" s="597"/>
      <c r="M160" s="598"/>
      <c r="N160" s="296" t="s">
        <v>3550</v>
      </c>
      <c r="O160" s="191"/>
      <c r="P160" s="196"/>
      <c r="Q160" s="194"/>
      <c r="R160" s="194"/>
      <c r="S160" s="194"/>
      <c r="T160" s="194"/>
      <c r="U160" s="195"/>
      <c r="V160" s="196"/>
      <c r="W160" s="197"/>
      <c r="X160" s="195"/>
    </row>
    <row r="161" spans="1:24" ht="16.5" customHeight="1" x14ac:dyDescent="0.2">
      <c r="A161" s="1134"/>
      <c r="B161" s="1135"/>
      <c r="C161" s="1043"/>
      <c r="D161" s="1043"/>
      <c r="E161" s="1043"/>
      <c r="F161" s="1145" t="s">
        <v>3404</v>
      </c>
      <c r="G161" s="1136"/>
      <c r="H161" s="1137"/>
      <c r="I161" s="1039"/>
      <c r="J161" s="1138"/>
      <c r="K161" s="1139"/>
      <c r="L161" s="1140"/>
      <c r="M161" s="1029"/>
      <c r="N161" s="1141"/>
      <c r="O161" s="1031"/>
      <c r="P161" s="1142"/>
      <c r="Q161" s="1027"/>
      <c r="R161" s="1027"/>
      <c r="S161" s="1027"/>
      <c r="T161" s="1027"/>
      <c r="U161" s="1143"/>
      <c r="V161" s="1142"/>
      <c r="W161" s="1021"/>
      <c r="X161" s="1143"/>
    </row>
    <row r="162" spans="1:24" ht="16.5" customHeight="1" x14ac:dyDescent="0.2">
      <c r="A162" s="192">
        <v>7</v>
      </c>
      <c r="B162" s="212" t="s">
        <v>3405</v>
      </c>
      <c r="C162" s="213" t="s">
        <v>3377</v>
      </c>
      <c r="D162" s="213" t="s">
        <v>456</v>
      </c>
      <c r="E162" s="193">
        <v>34</v>
      </c>
      <c r="F162" s="455" t="s">
        <v>3406</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2">
      <c r="A163" s="1134"/>
      <c r="B163" s="1135"/>
      <c r="C163" s="1043"/>
      <c r="D163" s="1043"/>
      <c r="E163" s="1144"/>
      <c r="F163" s="1145"/>
      <c r="G163" s="1136"/>
      <c r="H163" s="1137"/>
      <c r="I163" s="1039"/>
      <c r="J163" s="1138"/>
      <c r="K163" s="1146"/>
      <c r="L163" s="1140"/>
      <c r="M163" s="1029"/>
      <c r="N163" s="1215" t="s">
        <v>3550</v>
      </c>
      <c r="O163" s="1031"/>
      <c r="P163" s="1142"/>
      <c r="Q163" s="1027"/>
      <c r="R163" s="1027"/>
      <c r="S163" s="1027"/>
      <c r="T163" s="1027"/>
      <c r="U163" s="1143"/>
      <c r="V163" s="1142"/>
      <c r="W163" s="1021"/>
      <c r="X163" s="1143"/>
    </row>
    <row r="164" spans="1:24" ht="16.5" customHeight="1" x14ac:dyDescent="0.2">
      <c r="A164" s="192">
        <v>7</v>
      </c>
      <c r="B164" s="212" t="s">
        <v>3258</v>
      </c>
      <c r="C164" s="1005" t="s">
        <v>3411</v>
      </c>
      <c r="D164" s="150" t="s">
        <v>77</v>
      </c>
      <c r="E164" s="150">
        <v>25</v>
      </c>
      <c r="F164" s="434" t="s">
        <v>3412</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2">
      <c r="A165" s="162"/>
      <c r="B165" s="163"/>
      <c r="C165" s="213"/>
      <c r="D165" s="213"/>
      <c r="E165" s="213"/>
      <c r="F165" s="431" t="s">
        <v>3413</v>
      </c>
      <c r="G165" s="632"/>
      <c r="H165" s="686">
        <v>45309</v>
      </c>
      <c r="I165" s="166"/>
      <c r="J165" s="167"/>
      <c r="K165" s="168"/>
      <c r="L165" s="593"/>
      <c r="M165" s="594"/>
      <c r="N165" s="171" t="s">
        <v>3637</v>
      </c>
      <c r="O165" s="172"/>
      <c r="P165" s="173"/>
      <c r="Q165" s="174"/>
      <c r="R165" s="174"/>
      <c r="S165" s="174"/>
      <c r="T165" s="174"/>
      <c r="U165" s="175"/>
      <c r="V165" s="173"/>
      <c r="W165" s="176"/>
      <c r="X165" s="175"/>
    </row>
    <row r="166" spans="1:24" ht="16.5" customHeight="1" x14ac:dyDescent="0.2">
      <c r="A166" s="148">
        <v>8</v>
      </c>
      <c r="B166" s="149">
        <v>6</v>
      </c>
      <c r="C166" s="150" t="s">
        <v>3377</v>
      </c>
      <c r="D166" s="150" t="s">
        <v>77</v>
      </c>
      <c r="E166" s="150">
        <v>21</v>
      </c>
      <c r="F166" s="434" t="s">
        <v>3409</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2">
      <c r="A167" s="192"/>
      <c r="B167" s="212"/>
      <c r="C167" s="213"/>
      <c r="D167" s="213"/>
      <c r="E167" s="213"/>
      <c r="F167" s="439"/>
      <c r="G167" s="634"/>
      <c r="H167" s="687">
        <v>45315</v>
      </c>
      <c r="I167" s="166"/>
      <c r="J167" s="167"/>
      <c r="K167" s="180"/>
      <c r="L167" s="597"/>
      <c r="M167" s="598"/>
      <c r="N167" s="171" t="s">
        <v>3637</v>
      </c>
      <c r="O167" s="191"/>
      <c r="P167" s="196"/>
      <c r="Q167" s="194"/>
      <c r="R167" s="194"/>
      <c r="S167" s="194"/>
      <c r="T167" s="194"/>
      <c r="U167" s="195"/>
      <c r="V167" s="196"/>
      <c r="W167" s="197"/>
      <c r="X167" s="195"/>
    </row>
    <row r="168" spans="1:24" ht="16.5" customHeight="1" x14ac:dyDescent="0.2">
      <c r="A168" s="148">
        <v>9</v>
      </c>
      <c r="B168" s="149" t="s">
        <v>3410</v>
      </c>
      <c r="C168" s="150" t="s">
        <v>3411</v>
      </c>
      <c r="D168" s="150" t="s">
        <v>142</v>
      </c>
      <c r="E168" s="150">
        <v>36</v>
      </c>
      <c r="F168" s="454" t="s">
        <v>3356</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2">
      <c r="A169" s="162"/>
      <c r="B169" s="163"/>
      <c r="C169" s="164"/>
      <c r="D169" s="164"/>
      <c r="E169" s="164"/>
      <c r="F169" s="433"/>
      <c r="G169" s="632"/>
      <c r="H169" s="686"/>
      <c r="I169" s="166"/>
      <c r="J169" s="167"/>
      <c r="K169" s="168"/>
      <c r="L169" s="593"/>
      <c r="M169" s="594"/>
      <c r="N169" s="171" t="s">
        <v>3559</v>
      </c>
      <c r="O169" s="172"/>
      <c r="P169" s="173"/>
      <c r="Q169" s="174"/>
      <c r="R169" s="174"/>
      <c r="S169" s="174"/>
      <c r="T169" s="174"/>
      <c r="U169" s="175"/>
      <c r="V169" s="173"/>
      <c r="W169" s="176"/>
      <c r="X169" s="175"/>
    </row>
    <row r="170" spans="1:24" ht="16.5" customHeight="1" x14ac:dyDescent="0.2">
      <c r="A170" s="148">
        <v>9</v>
      </c>
      <c r="B170" s="149" t="s">
        <v>3533</v>
      </c>
      <c r="C170" s="213" t="s">
        <v>3381</v>
      </c>
      <c r="D170" s="213" t="s">
        <v>77</v>
      </c>
      <c r="E170" s="213">
        <v>20</v>
      </c>
      <c r="F170" s="431" t="s">
        <v>3407</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2">
      <c r="A171" s="192"/>
      <c r="B171" s="212"/>
      <c r="C171" s="164"/>
      <c r="D171" s="164"/>
      <c r="E171" s="164"/>
      <c r="F171" s="432" t="s">
        <v>3408</v>
      </c>
      <c r="G171" s="634"/>
      <c r="H171" s="687">
        <v>45309</v>
      </c>
      <c r="I171" s="166"/>
      <c r="J171" s="167"/>
      <c r="K171" s="222"/>
      <c r="L171" s="597"/>
      <c r="M171" s="598"/>
      <c r="N171" s="171" t="s">
        <v>3637</v>
      </c>
      <c r="O171" s="191"/>
      <c r="P171" s="196"/>
      <c r="Q171" s="194"/>
      <c r="R171" s="194"/>
      <c r="S171" s="194"/>
      <c r="T171" s="194"/>
      <c r="U171" s="195"/>
      <c r="V171" s="196"/>
      <c r="W171" s="197"/>
      <c r="X171" s="195"/>
    </row>
    <row r="172" spans="1:24" ht="16.5" customHeight="1" x14ac:dyDescent="0.2">
      <c r="A172" s="148">
        <v>10</v>
      </c>
      <c r="B172" s="149" t="s">
        <v>3414</v>
      </c>
      <c r="C172" s="150" t="s">
        <v>3415</v>
      </c>
      <c r="D172" s="150"/>
      <c r="E172" s="150"/>
      <c r="F172" s="573" t="s">
        <v>3416</v>
      </c>
      <c r="G172" s="633"/>
      <c r="H172" s="685"/>
      <c r="I172" s="177"/>
      <c r="J172" s="178"/>
      <c r="K172" s="179" t="s">
        <v>3389</v>
      </c>
      <c r="L172" s="591"/>
      <c r="M172" s="592"/>
      <c r="N172" s="156"/>
      <c r="O172" s="157"/>
      <c r="P172" s="158"/>
      <c r="Q172" s="159"/>
      <c r="R172" s="159"/>
      <c r="S172" s="159"/>
      <c r="T172" s="159"/>
      <c r="U172" s="160"/>
      <c r="V172" s="158"/>
      <c r="W172" s="161"/>
      <c r="X172" s="160"/>
    </row>
    <row r="173" spans="1:24" ht="16.5" customHeight="1" x14ac:dyDescent="0.2">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2">
      <c r="A174" s="148">
        <v>10</v>
      </c>
      <c r="B174" s="149">
        <v>9</v>
      </c>
      <c r="C174" s="150" t="s">
        <v>3381</v>
      </c>
      <c r="D174" s="150" t="s">
        <v>142</v>
      </c>
      <c r="E174" s="150">
        <v>37</v>
      </c>
      <c r="F174" s="454" t="s">
        <v>3311</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2">
      <c r="A175" s="162"/>
      <c r="B175" s="163"/>
      <c r="C175" s="164"/>
      <c r="D175" s="164" t="s">
        <v>3417</v>
      </c>
      <c r="E175" s="164"/>
      <c r="F175" s="432"/>
      <c r="G175" s="632"/>
      <c r="H175" s="686"/>
      <c r="I175" s="166"/>
      <c r="J175" s="167"/>
      <c r="K175" s="224"/>
      <c r="L175" s="593"/>
      <c r="M175" s="594"/>
      <c r="N175" s="171" t="s">
        <v>3559</v>
      </c>
      <c r="O175" s="172"/>
      <c r="P175" s="173"/>
      <c r="Q175" s="174"/>
      <c r="R175" s="174"/>
      <c r="S175" s="174"/>
      <c r="T175" s="174"/>
      <c r="U175" s="175"/>
      <c r="V175" s="173"/>
      <c r="W175" s="176"/>
      <c r="X175" s="175"/>
    </row>
    <row r="176" spans="1:24" ht="16.5" customHeight="1" x14ac:dyDescent="0.2">
      <c r="A176" s="998">
        <v>11</v>
      </c>
      <c r="B176" s="999" t="s">
        <v>3253</v>
      </c>
      <c r="C176" s="150" t="s">
        <v>3381</v>
      </c>
      <c r="D176" s="150" t="s">
        <v>142</v>
      </c>
      <c r="E176" s="150">
        <v>72</v>
      </c>
      <c r="F176" s="1166" t="s">
        <v>3418</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2">
      <c r="A177" s="162"/>
      <c r="B177" s="163"/>
      <c r="C177" s="164"/>
      <c r="D177" s="164"/>
      <c r="E177" s="164"/>
      <c r="F177" s="1167"/>
      <c r="G177" s="632"/>
      <c r="H177" s="686"/>
      <c r="I177" s="166"/>
      <c r="J177" s="167"/>
      <c r="K177" s="168"/>
      <c r="L177" s="593"/>
      <c r="M177" s="594"/>
      <c r="N177" s="171" t="s">
        <v>3559</v>
      </c>
      <c r="O177" s="172"/>
      <c r="P177" s="173"/>
      <c r="Q177" s="174"/>
      <c r="R177" s="174"/>
      <c r="S177" s="174"/>
      <c r="T177" s="174"/>
      <c r="U177" s="175"/>
      <c r="V177" s="173"/>
      <c r="W177" s="176"/>
      <c r="X177" s="175"/>
    </row>
    <row r="178" spans="1:24" ht="16.5" customHeight="1" x14ac:dyDescent="0.2">
      <c r="A178" s="148">
        <v>10</v>
      </c>
      <c r="B178" s="149" t="s">
        <v>3396</v>
      </c>
      <c r="C178" s="150" t="s">
        <v>3419</v>
      </c>
      <c r="D178" s="150" t="s">
        <v>77</v>
      </c>
      <c r="E178" s="150">
        <v>22</v>
      </c>
      <c r="F178" s="434" t="s">
        <v>3685</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2">
      <c r="A179" s="162"/>
      <c r="B179" s="163"/>
      <c r="C179" s="164"/>
      <c r="D179" s="164"/>
      <c r="E179" s="164"/>
      <c r="F179" s="432" t="s">
        <v>3686</v>
      </c>
      <c r="G179" s="632"/>
      <c r="H179" s="686">
        <v>45309</v>
      </c>
      <c r="I179" s="166"/>
      <c r="J179" s="167"/>
      <c r="K179" s="168"/>
      <c r="L179" s="593"/>
      <c r="M179" s="594"/>
      <c r="N179" s="171" t="s">
        <v>3637</v>
      </c>
      <c r="O179" s="172"/>
      <c r="P179" s="173"/>
      <c r="Q179" s="174"/>
      <c r="R179" s="174"/>
      <c r="S179" s="174"/>
      <c r="T179" s="174"/>
      <c r="U179" s="175"/>
      <c r="V179" s="173"/>
      <c r="W179" s="176"/>
      <c r="X179" s="175"/>
    </row>
    <row r="180" spans="1:24" ht="16.5" customHeight="1" x14ac:dyDescent="0.2">
      <c r="A180" s="148">
        <v>10</v>
      </c>
      <c r="B180" s="149" t="s">
        <v>3376</v>
      </c>
      <c r="C180" s="150" t="s">
        <v>3420</v>
      </c>
      <c r="D180" s="150" t="s">
        <v>142</v>
      </c>
      <c r="E180" s="150">
        <v>38</v>
      </c>
      <c r="F180" s="454" t="s">
        <v>3421</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2">
      <c r="A181" s="1003"/>
      <c r="B181" s="163"/>
      <c r="C181" s="164"/>
      <c r="D181" s="164"/>
      <c r="E181" s="164"/>
      <c r="F181" s="461"/>
      <c r="G181" s="632"/>
      <c r="H181" s="686"/>
      <c r="I181" s="463"/>
      <c r="J181" s="464"/>
      <c r="K181" s="465"/>
      <c r="L181" s="593"/>
      <c r="M181" s="594"/>
      <c r="N181" s="1262" t="s">
        <v>3637</v>
      </c>
      <c r="O181" s="172"/>
      <c r="P181" s="173"/>
      <c r="Q181" s="174"/>
      <c r="R181" s="174"/>
      <c r="S181" s="174"/>
      <c r="T181" s="174"/>
      <c r="U181" s="175"/>
      <c r="V181" s="173"/>
      <c r="W181" s="176"/>
      <c r="X181" s="175"/>
    </row>
    <row r="182" spans="1:24" ht="16.5" customHeight="1" x14ac:dyDescent="0.2">
      <c r="A182" s="192">
        <v>10</v>
      </c>
      <c r="B182" s="212" t="s">
        <v>3422</v>
      </c>
      <c r="C182" s="213" t="s">
        <v>3555</v>
      </c>
      <c r="D182" s="213" t="s">
        <v>3215</v>
      </c>
      <c r="E182" s="213">
        <v>39</v>
      </c>
      <c r="F182" s="455" t="s">
        <v>3322</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2">
      <c r="A183" s="192"/>
      <c r="B183" s="212"/>
      <c r="C183" s="213"/>
      <c r="D183" s="213"/>
      <c r="E183" s="213"/>
      <c r="F183" s="431"/>
      <c r="G183" s="634"/>
      <c r="H183" s="687"/>
      <c r="I183" s="166"/>
      <c r="J183" s="167"/>
      <c r="K183" s="222"/>
      <c r="L183" s="597"/>
      <c r="M183" s="598"/>
      <c r="N183" s="171" t="s">
        <v>3637</v>
      </c>
      <c r="O183" s="191"/>
      <c r="P183" s="196"/>
      <c r="Q183" s="194"/>
      <c r="R183" s="194"/>
      <c r="S183" s="194"/>
      <c r="T183" s="194"/>
      <c r="U183" s="195"/>
      <c r="V183" s="196"/>
      <c r="W183" s="197"/>
      <c r="X183" s="195"/>
    </row>
    <row r="184" spans="1:24" ht="16.5" customHeight="1" x14ac:dyDescent="0.2">
      <c r="A184" s="1147">
        <v>11</v>
      </c>
      <c r="B184" s="1148" t="s">
        <v>3239</v>
      </c>
      <c r="C184" s="1149" t="s">
        <v>3434</v>
      </c>
      <c r="D184" s="1149" t="s">
        <v>1536</v>
      </c>
      <c r="E184" s="1149">
        <v>23</v>
      </c>
      <c r="F184" s="1162" t="s">
        <v>3435</v>
      </c>
      <c r="G184" s="1150"/>
      <c r="H184" s="1151">
        <v>45244</v>
      </c>
      <c r="I184" s="1038"/>
      <c r="J184" s="1152"/>
      <c r="K184" s="1153"/>
      <c r="L184" s="1154">
        <v>30000</v>
      </c>
      <c r="M184" s="1028">
        <v>30000</v>
      </c>
      <c r="N184" s="1155">
        <v>-30000</v>
      </c>
      <c r="O184" s="1156"/>
      <c r="P184" s="1157"/>
      <c r="Q184" s="1026"/>
      <c r="R184" s="1026"/>
      <c r="S184" s="1026"/>
      <c r="T184" s="1026">
        <v>76800</v>
      </c>
      <c r="U184" s="1158"/>
      <c r="V184" s="1157">
        <v>106800</v>
      </c>
      <c r="W184" s="1020"/>
      <c r="X184" s="1158"/>
    </row>
    <row r="185" spans="1:24" ht="16.5" customHeight="1" x14ac:dyDescent="0.2">
      <c r="A185" s="1134"/>
      <c r="B185" s="1135"/>
      <c r="C185" s="1144"/>
      <c r="D185" s="1144"/>
      <c r="E185" s="1144"/>
      <c r="F185" s="1159"/>
      <c r="G185" s="1160"/>
      <c r="H185" s="1137"/>
      <c r="I185" s="1039"/>
      <c r="J185" s="1138"/>
      <c r="K185" s="1139"/>
      <c r="L185" s="593"/>
      <c r="M185" s="1029"/>
      <c r="N185" s="1215" t="s">
        <v>3559</v>
      </c>
      <c r="O185" s="1161"/>
      <c r="P185" s="1142"/>
      <c r="Q185" s="1027"/>
      <c r="R185" s="1027"/>
      <c r="S185" s="1027"/>
      <c r="T185" s="1027"/>
      <c r="U185" s="1143"/>
      <c r="V185" s="1142"/>
      <c r="W185" s="1021"/>
      <c r="X185" s="1143"/>
    </row>
    <row r="186" spans="1:24" ht="16.5" customHeight="1" x14ac:dyDescent="0.2">
      <c r="A186" s="148">
        <v>11</v>
      </c>
      <c r="B186" s="149" t="s">
        <v>3385</v>
      </c>
      <c r="C186" s="150" t="s">
        <v>3381</v>
      </c>
      <c r="D186" s="150" t="s">
        <v>409</v>
      </c>
      <c r="E186" s="150">
        <v>73</v>
      </c>
      <c r="F186" s="454" t="s">
        <v>3424</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2">
      <c r="A187" s="162"/>
      <c r="B187" s="163"/>
      <c r="C187" s="164"/>
      <c r="D187" s="164"/>
      <c r="E187" s="164"/>
      <c r="F187" s="461">
        <v>10000</v>
      </c>
      <c r="G187" s="632"/>
      <c r="H187" s="686"/>
      <c r="I187" s="166"/>
      <c r="J187" s="167"/>
      <c r="K187" s="168"/>
      <c r="L187" s="593"/>
      <c r="M187" s="594"/>
      <c r="N187" s="171" t="s">
        <v>3559</v>
      </c>
      <c r="O187" s="172"/>
      <c r="P187" s="173"/>
      <c r="Q187" s="174"/>
      <c r="R187" s="174"/>
      <c r="S187" s="174"/>
      <c r="T187" s="174"/>
      <c r="U187" s="175"/>
      <c r="V187" s="173"/>
      <c r="W187" s="176"/>
      <c r="X187" s="175"/>
    </row>
    <row r="188" spans="1:24" ht="16.5" customHeight="1" x14ac:dyDescent="0.2">
      <c r="A188" s="148">
        <v>11</v>
      </c>
      <c r="B188" s="149">
        <v>19</v>
      </c>
      <c r="C188" s="150" t="s">
        <v>3401</v>
      </c>
      <c r="D188" s="150" t="s">
        <v>729</v>
      </c>
      <c r="E188" s="150"/>
      <c r="F188" s="573" t="s">
        <v>3425</v>
      </c>
      <c r="G188" s="633"/>
      <c r="H188" s="685"/>
      <c r="I188" s="177"/>
      <c r="J188" s="227"/>
      <c r="K188" s="222" t="s">
        <v>3389</v>
      </c>
      <c r="L188" s="591"/>
      <c r="M188" s="592"/>
      <c r="N188" s="156"/>
      <c r="O188" s="157"/>
      <c r="P188" s="158"/>
      <c r="Q188" s="159"/>
      <c r="R188" s="159"/>
      <c r="S188" s="159"/>
      <c r="T188" s="159"/>
      <c r="U188" s="160"/>
      <c r="V188" s="158"/>
      <c r="W188" s="161"/>
      <c r="X188" s="160"/>
    </row>
    <row r="189" spans="1:24" ht="16.5" customHeight="1" x14ac:dyDescent="0.2">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2">
      <c r="A190" s="148">
        <v>11</v>
      </c>
      <c r="B190" s="149" t="s">
        <v>3426</v>
      </c>
      <c r="C190" s="150" t="s">
        <v>3401</v>
      </c>
      <c r="D190" s="150" t="s">
        <v>77</v>
      </c>
      <c r="E190" s="150">
        <v>24</v>
      </c>
      <c r="F190" s="434" t="s">
        <v>3427</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2">
      <c r="A191" s="162"/>
      <c r="B191" s="163"/>
      <c r="C191" s="164"/>
      <c r="D191" s="164"/>
      <c r="E191" s="164"/>
      <c r="F191" s="432" t="s">
        <v>3428</v>
      </c>
      <c r="G191" s="632"/>
      <c r="H191" s="686">
        <v>45315</v>
      </c>
      <c r="I191" s="166"/>
      <c r="J191" s="167"/>
      <c r="K191" s="168"/>
      <c r="L191" s="593"/>
      <c r="M191" s="594"/>
      <c r="N191" s="171" t="s">
        <v>3637</v>
      </c>
      <c r="O191" s="172"/>
      <c r="P191" s="173"/>
      <c r="Q191" s="174"/>
      <c r="R191" s="174"/>
      <c r="S191" s="174"/>
      <c r="T191" s="174"/>
      <c r="U191" s="175"/>
      <c r="V191" s="173"/>
      <c r="W191" s="176"/>
      <c r="X191" s="175"/>
    </row>
    <row r="192" spans="1:24" ht="16.5" customHeight="1" x14ac:dyDescent="0.2">
      <c r="A192" s="148">
        <v>12</v>
      </c>
      <c r="B192" s="149" t="s">
        <v>3429</v>
      </c>
      <c r="C192" s="150" t="s">
        <v>3411</v>
      </c>
      <c r="D192" s="150" t="s">
        <v>142</v>
      </c>
      <c r="E192" s="150">
        <v>40</v>
      </c>
      <c r="F192" s="454" t="s">
        <v>3430</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2">
      <c r="A193" s="162"/>
      <c r="B193" s="163"/>
      <c r="C193" s="164"/>
      <c r="D193" s="164"/>
      <c r="E193" s="164"/>
      <c r="F193" s="456"/>
      <c r="G193" s="632"/>
      <c r="H193" s="691"/>
      <c r="I193" s="166"/>
      <c r="J193" s="167"/>
      <c r="K193" s="168"/>
      <c r="L193" s="593"/>
      <c r="M193" s="594"/>
      <c r="N193" s="171" t="s">
        <v>3559</v>
      </c>
      <c r="O193" s="172"/>
      <c r="P193" s="173"/>
      <c r="Q193" s="174"/>
      <c r="R193" s="174"/>
      <c r="S193" s="174"/>
      <c r="T193" s="174"/>
      <c r="U193" s="175"/>
      <c r="V193" s="173"/>
      <c r="W193" s="176"/>
      <c r="X193" s="175"/>
    </row>
    <row r="194" spans="1:24" ht="16.5" customHeight="1" x14ac:dyDescent="0.2">
      <c r="A194" s="148">
        <v>12</v>
      </c>
      <c r="B194" s="149" t="s">
        <v>3249</v>
      </c>
      <c r="C194" s="150" t="s">
        <v>3381</v>
      </c>
      <c r="D194" s="150" t="s">
        <v>142</v>
      </c>
      <c r="E194" s="150">
        <v>71</v>
      </c>
      <c r="F194" s="454" t="s">
        <v>3561</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2">
      <c r="A195" s="162"/>
      <c r="B195" s="163"/>
      <c r="C195" s="164"/>
      <c r="D195" s="164"/>
      <c r="E195" s="164"/>
      <c r="F195" s="461">
        <v>10000</v>
      </c>
      <c r="G195" s="632"/>
      <c r="H195" s="686"/>
      <c r="I195" s="166"/>
      <c r="J195" s="167"/>
      <c r="K195" s="168"/>
      <c r="L195" s="593"/>
      <c r="M195" s="594"/>
      <c r="N195" s="171" t="s">
        <v>3637</v>
      </c>
      <c r="O195" s="172"/>
      <c r="P195" s="173"/>
      <c r="Q195" s="174"/>
      <c r="R195" s="174"/>
      <c r="S195" s="174"/>
      <c r="T195" s="174"/>
      <c r="U195" s="175"/>
      <c r="V195" s="173"/>
      <c r="W195" s="176"/>
      <c r="X195" s="175"/>
    </row>
    <row r="196" spans="1:24" ht="16.5" customHeight="1" x14ac:dyDescent="0.2">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2">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2">
      <c r="A198" s="148"/>
      <c r="B198" s="1046"/>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2">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2">
      <c r="A200" s="192">
        <v>12</v>
      </c>
      <c r="B200" s="212" t="s">
        <v>3556</v>
      </c>
      <c r="C200" s="150" t="s">
        <v>3381</v>
      </c>
      <c r="D200" s="150" t="s">
        <v>321</v>
      </c>
      <c r="E200" s="213">
        <v>52</v>
      </c>
      <c r="F200" s="1163" t="s">
        <v>3777</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2">
      <c r="A201" s="192"/>
      <c r="B201" s="212"/>
      <c r="C201" s="213"/>
      <c r="D201" s="213"/>
      <c r="E201" s="213"/>
      <c r="F201" s="439"/>
      <c r="G201" s="634"/>
      <c r="H201" s="687"/>
      <c r="I201" s="221"/>
      <c r="J201" s="227"/>
      <c r="K201" s="222"/>
      <c r="L201" s="597"/>
      <c r="M201" s="598"/>
      <c r="N201" s="296" t="s">
        <v>3559</v>
      </c>
      <c r="O201" s="191"/>
      <c r="P201" s="196"/>
      <c r="Q201" s="194"/>
      <c r="R201" s="194"/>
      <c r="S201" s="194"/>
      <c r="T201" s="194"/>
      <c r="U201" s="195"/>
      <c r="V201" s="196"/>
      <c r="W201" s="197"/>
      <c r="X201" s="195"/>
    </row>
    <row r="202" spans="1:24" ht="16.5" customHeight="1" x14ac:dyDescent="0.2">
      <c r="A202" s="1007">
        <v>6</v>
      </c>
      <c r="B202" s="1213" t="s">
        <v>3257</v>
      </c>
      <c r="C202" s="1007" t="s">
        <v>3381</v>
      </c>
      <c r="D202" s="1042" t="s">
        <v>321</v>
      </c>
      <c r="E202" s="1007">
        <v>51</v>
      </c>
      <c r="F202" s="1164" t="s">
        <v>3431</v>
      </c>
      <c r="G202" s="1032"/>
      <c r="H202" s="1151">
        <v>45089</v>
      </c>
      <c r="I202" s="1038"/>
      <c r="J202" s="1033"/>
      <c r="K202" s="1008"/>
      <c r="L202" s="1022">
        <v>50000</v>
      </c>
      <c r="M202" s="1028">
        <v>50000</v>
      </c>
      <c r="N202" s="1009">
        <v>-50000</v>
      </c>
      <c r="O202" s="1030"/>
      <c r="P202" s="1010"/>
      <c r="Q202" s="1024"/>
      <c r="R202" s="1026"/>
      <c r="S202" s="1010"/>
      <c r="T202" s="1026">
        <v>5600</v>
      </c>
      <c r="U202" s="1010"/>
      <c r="V202" s="1016">
        <v>55600</v>
      </c>
      <c r="W202" s="1020"/>
      <c r="X202" s="1017"/>
    </row>
    <row r="203" spans="1:24" ht="16.5" customHeight="1" x14ac:dyDescent="0.2">
      <c r="A203" s="1011"/>
      <c r="B203" s="1041"/>
      <c r="C203" s="1012"/>
      <c r="D203" s="1043"/>
      <c r="E203" s="1012"/>
      <c r="F203" s="1045"/>
      <c r="G203" s="1034"/>
      <c r="H203" s="1037"/>
      <c r="I203" s="1039"/>
      <c r="J203" s="1035"/>
      <c r="K203" s="1013"/>
      <c r="L203" s="1023"/>
      <c r="M203" s="1029"/>
      <c r="N203" s="1214" t="s">
        <v>3547</v>
      </c>
      <c r="O203" s="1031"/>
      <c r="P203" s="1015"/>
      <c r="Q203" s="1025"/>
      <c r="R203" s="1027"/>
      <c r="S203" s="1015"/>
      <c r="T203" s="1027"/>
      <c r="U203" s="1015"/>
      <c r="V203" s="1018"/>
      <c r="W203" s="1021"/>
      <c r="X203" s="1019"/>
    </row>
    <row r="204" spans="1:24" ht="16.5" customHeight="1" x14ac:dyDescent="0.2">
      <c r="A204" s="192">
        <v>6</v>
      </c>
      <c r="B204" s="212" t="s">
        <v>3257</v>
      </c>
      <c r="C204" s="213" t="s">
        <v>3246</v>
      </c>
      <c r="D204" s="213" t="s">
        <v>142</v>
      </c>
      <c r="E204" s="213"/>
      <c r="F204" s="455" t="s">
        <v>3432</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5">
      <c r="A205" s="162"/>
      <c r="B205" s="163"/>
      <c r="C205" s="164"/>
      <c r="D205" s="164"/>
      <c r="E205" s="164"/>
      <c r="F205" s="461">
        <v>30000</v>
      </c>
      <c r="G205" s="632"/>
      <c r="H205" s="686"/>
      <c r="I205" s="166"/>
      <c r="J205" s="167"/>
      <c r="K205" s="224"/>
      <c r="L205" s="593"/>
      <c r="M205" s="594"/>
      <c r="N205" s="171" t="s">
        <v>3547</v>
      </c>
      <c r="O205" s="172"/>
      <c r="P205" s="173"/>
      <c r="Q205" s="174"/>
      <c r="R205" s="174"/>
      <c r="S205" s="174"/>
      <c r="T205" s="174"/>
      <c r="U205" s="175"/>
      <c r="V205" s="173"/>
      <c r="W205" s="176"/>
      <c r="X205" s="175"/>
    </row>
    <row r="206" spans="1:24" ht="16.5" customHeight="1" thickBot="1" x14ac:dyDescent="0.25">
      <c r="A206" s="1332" t="s">
        <v>3238</v>
      </c>
      <c r="B206" s="1333"/>
      <c r="C206" s="1334" t="s">
        <v>899</v>
      </c>
      <c r="D206" s="1337" t="s">
        <v>900</v>
      </c>
      <c r="E206" s="810"/>
      <c r="F206" s="1340" t="s">
        <v>901</v>
      </c>
      <c r="G206" s="1343" t="s">
        <v>1923</v>
      </c>
      <c r="H206" s="1346" t="s">
        <v>903</v>
      </c>
      <c r="I206" s="580"/>
      <c r="J206" s="581"/>
      <c r="K206" s="1349" t="s">
        <v>904</v>
      </c>
      <c r="L206" s="1352" t="s">
        <v>3111</v>
      </c>
      <c r="M206" s="588" t="s">
        <v>906</v>
      </c>
      <c r="N206" s="134">
        <f>M208+N208</f>
        <v>0</v>
      </c>
      <c r="O206" s="1354" t="s">
        <v>907</v>
      </c>
      <c r="P206" s="1314" t="s">
        <v>908</v>
      </c>
      <c r="Q206" s="1316" t="s">
        <v>909</v>
      </c>
      <c r="R206" s="1318" t="s">
        <v>910</v>
      </c>
      <c r="S206" s="136" t="s">
        <v>910</v>
      </c>
      <c r="T206" s="1318" t="s">
        <v>911</v>
      </c>
      <c r="U206" s="1320" t="s">
        <v>912</v>
      </c>
      <c r="V206" s="1322" t="s">
        <v>913</v>
      </c>
      <c r="W206" s="1324" t="s">
        <v>914</v>
      </c>
      <c r="X206" s="1326" t="s">
        <v>915</v>
      </c>
    </row>
    <row r="207" spans="1:24" ht="16.5" customHeight="1" x14ac:dyDescent="0.2">
      <c r="A207" s="1328" t="s">
        <v>916</v>
      </c>
      <c r="B207" s="1330" t="s">
        <v>917</v>
      </c>
      <c r="C207" s="1335"/>
      <c r="D207" s="1338"/>
      <c r="E207" s="811" t="s">
        <v>2577</v>
      </c>
      <c r="F207" s="1341"/>
      <c r="G207" s="1344"/>
      <c r="H207" s="1347"/>
      <c r="I207" s="582" t="s">
        <v>918</v>
      </c>
      <c r="J207" s="583" t="s">
        <v>919</v>
      </c>
      <c r="K207" s="1350"/>
      <c r="L207" s="1353"/>
      <c r="M207" s="589" t="s">
        <v>920</v>
      </c>
      <c r="N207" s="141" t="s">
        <v>921</v>
      </c>
      <c r="O207" s="1355"/>
      <c r="P207" s="1315"/>
      <c r="Q207" s="1317"/>
      <c r="R207" s="1319"/>
      <c r="S207" s="140" t="s">
        <v>922</v>
      </c>
      <c r="T207" s="1319"/>
      <c r="U207" s="1321"/>
      <c r="V207" s="1323"/>
      <c r="W207" s="1325"/>
      <c r="X207" s="1327"/>
    </row>
    <row r="208" spans="1:24" ht="16.5" customHeight="1" thickBot="1" x14ac:dyDescent="0.25">
      <c r="A208" s="1329"/>
      <c r="B208" s="1331"/>
      <c r="C208" s="1336"/>
      <c r="D208" s="1339"/>
      <c r="E208" s="812"/>
      <c r="F208" s="1342"/>
      <c r="G208" s="1345"/>
      <c r="H208" s="1348"/>
      <c r="I208" s="584" t="s">
        <v>923</v>
      </c>
      <c r="J208" s="585" t="s">
        <v>924</v>
      </c>
      <c r="K208" s="1351"/>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2">
      <c r="A209" s="148">
        <v>1</v>
      </c>
      <c r="B209" s="149" t="s">
        <v>3241</v>
      </c>
      <c r="C209" s="150" t="s">
        <v>931</v>
      </c>
      <c r="D209" s="150" t="s">
        <v>32</v>
      </c>
      <c r="E209" s="213">
        <v>71</v>
      </c>
      <c r="F209" s="454" t="s">
        <v>3240</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2">
      <c r="A210" s="1051"/>
      <c r="B210" s="1052"/>
      <c r="C210" s="164"/>
      <c r="D210" s="164"/>
      <c r="E210" s="164"/>
      <c r="F210" s="432"/>
      <c r="G210" s="632"/>
      <c r="H210" s="686"/>
      <c r="I210" s="166"/>
      <c r="J210" s="167"/>
      <c r="K210" s="168"/>
      <c r="L210" s="593"/>
      <c r="M210" s="594"/>
      <c r="N210" s="171" t="s">
        <v>3354</v>
      </c>
      <c r="O210" s="172"/>
      <c r="P210" s="173"/>
      <c r="Q210" s="174"/>
      <c r="R210" s="174"/>
      <c r="S210" s="174"/>
      <c r="T210" s="174"/>
      <c r="U210" s="175"/>
      <c r="V210" s="173"/>
      <c r="W210" s="176"/>
      <c r="X210" s="175"/>
    </row>
    <row r="211" spans="1:24" ht="16.5" customHeight="1" x14ac:dyDescent="0.2">
      <c r="A211" s="1053">
        <v>1</v>
      </c>
      <c r="B211" s="1054" t="s">
        <v>3242</v>
      </c>
      <c r="C211" s="150" t="s">
        <v>926</v>
      </c>
      <c r="D211" s="150" t="s">
        <v>73</v>
      </c>
      <c r="E211" s="213">
        <v>11</v>
      </c>
      <c r="F211" s="431" t="s">
        <v>3230</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2">
      <c r="A212" s="1068">
        <v>3</v>
      </c>
      <c r="B212" s="1069" t="s">
        <v>3245</v>
      </c>
      <c r="C212" s="164"/>
      <c r="D212" s="164"/>
      <c r="E212" s="164"/>
      <c r="F212" s="432" t="s">
        <v>3243</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2">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2">
      <c r="A214" s="162"/>
      <c r="B214" s="163"/>
      <c r="C214" s="164"/>
      <c r="D214" s="164" t="s">
        <v>3244</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2">
      <c r="A215" s="148">
        <v>2</v>
      </c>
      <c r="B215" s="149" t="s">
        <v>3245</v>
      </c>
      <c r="C215" s="150" t="s">
        <v>3246</v>
      </c>
      <c r="D215" s="150" t="s">
        <v>1520</v>
      </c>
      <c r="E215" s="150">
        <v>31</v>
      </c>
      <c r="F215" s="990" t="s">
        <v>3231</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2">
      <c r="A216" s="162"/>
      <c r="B216" s="163"/>
      <c r="C216" s="164"/>
      <c r="D216" s="164"/>
      <c r="E216" s="164"/>
      <c r="F216" s="455"/>
      <c r="G216" s="632"/>
      <c r="H216" s="686"/>
      <c r="I216" s="166"/>
      <c r="J216" s="223"/>
      <c r="K216" s="180"/>
      <c r="L216" s="593"/>
      <c r="M216" s="594"/>
      <c r="N216" s="171" t="s">
        <v>3354</v>
      </c>
      <c r="O216" s="172"/>
      <c r="P216" s="173"/>
      <c r="Q216" s="174"/>
      <c r="R216" s="174"/>
      <c r="S216" s="174"/>
      <c r="T216" s="174"/>
      <c r="U216" s="175"/>
      <c r="V216" s="173"/>
      <c r="W216" s="176"/>
      <c r="X216" s="175"/>
    </row>
    <row r="217" spans="1:24" ht="16.5" customHeight="1" x14ac:dyDescent="0.2">
      <c r="A217" s="1058">
        <v>3</v>
      </c>
      <c r="B217" s="1059" t="s">
        <v>3245</v>
      </c>
      <c r="C217" s="1060" t="s">
        <v>926</v>
      </c>
      <c r="D217" s="1060" t="s">
        <v>73</v>
      </c>
      <c r="E217" s="1060">
        <v>14</v>
      </c>
      <c r="F217" s="1061" t="s">
        <v>3271</v>
      </c>
      <c r="G217" s="633"/>
      <c r="H217" s="685"/>
      <c r="I217" s="177"/>
      <c r="J217" s="178"/>
      <c r="K217" s="182"/>
      <c r="L217" s="591">
        <v>10000</v>
      </c>
      <c r="M217" s="592"/>
      <c r="N217" s="156"/>
      <c r="O217" s="157"/>
      <c r="P217" s="158"/>
      <c r="Q217" s="159"/>
      <c r="R217" s="159"/>
      <c r="S217" s="159"/>
      <c r="T217" s="159"/>
      <c r="U217" s="160"/>
      <c r="V217" s="914"/>
      <c r="W217" s="161"/>
      <c r="X217" s="160"/>
    </row>
    <row r="218" spans="1:24" ht="16.5" customHeight="1" x14ac:dyDescent="0.2">
      <c r="A218" s="1055"/>
      <c r="B218" s="1056"/>
      <c r="C218" s="1057"/>
      <c r="D218" s="1057"/>
      <c r="E218" s="1057"/>
      <c r="F218" s="1062" t="s">
        <v>3272</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2">
      <c r="A219" s="998">
        <v>3</v>
      </c>
      <c r="B219" s="999">
        <v>27</v>
      </c>
      <c r="C219" s="213" t="s">
        <v>931</v>
      </c>
      <c r="D219" s="213" t="s">
        <v>4</v>
      </c>
      <c r="E219" s="213"/>
      <c r="F219" s="573" t="s">
        <v>3273</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2">
      <c r="A220" s="162"/>
      <c r="B220" s="163"/>
      <c r="C220" s="213"/>
      <c r="D220" s="213"/>
      <c r="E220" s="213"/>
      <c r="F220" s="439"/>
      <c r="G220" s="634"/>
      <c r="H220" s="687"/>
      <c r="I220" s="991"/>
      <c r="J220" s="227"/>
      <c r="K220" s="222"/>
      <c r="L220" s="593"/>
      <c r="M220" s="596"/>
      <c r="N220" s="171"/>
      <c r="O220" s="172"/>
      <c r="P220" s="173"/>
      <c r="Q220" s="174"/>
      <c r="R220" s="174"/>
      <c r="S220" s="174"/>
      <c r="T220" s="174"/>
      <c r="U220" s="175"/>
      <c r="V220" s="173"/>
      <c r="W220" s="176"/>
      <c r="X220" s="175"/>
    </row>
    <row r="221" spans="1:24" ht="16.5" customHeight="1" x14ac:dyDescent="0.2">
      <c r="A221" s="1000">
        <v>4</v>
      </c>
      <c r="B221" s="1001">
        <v>17</v>
      </c>
      <c r="C221" s="150" t="s">
        <v>931</v>
      </c>
      <c r="D221" s="150" t="s">
        <v>4</v>
      </c>
      <c r="E221" s="150"/>
      <c r="F221" s="573" t="s">
        <v>3274</v>
      </c>
      <c r="G221" s="633"/>
      <c r="H221" s="685"/>
      <c r="I221" s="993"/>
      <c r="J221" s="133"/>
      <c r="K221" s="994" t="s">
        <v>1924</v>
      </c>
      <c r="L221" s="597"/>
      <c r="M221" s="598"/>
      <c r="N221" s="183"/>
      <c r="O221" s="191"/>
      <c r="P221" s="192"/>
      <c r="Q221" s="193"/>
      <c r="R221" s="194"/>
      <c r="S221" s="194"/>
      <c r="T221" s="194"/>
      <c r="U221" s="195"/>
      <c r="V221" s="196"/>
      <c r="W221" s="197"/>
      <c r="X221" s="195"/>
    </row>
    <row r="222" spans="1:24" ht="16.5" customHeight="1" x14ac:dyDescent="0.2">
      <c r="A222" s="192"/>
      <c r="B222" s="212"/>
      <c r="C222" s="164"/>
      <c r="D222" s="164"/>
      <c r="E222" s="164"/>
      <c r="F222" s="433"/>
      <c r="G222" s="632"/>
      <c r="H222" s="686"/>
      <c r="I222" s="995"/>
      <c r="J222" s="167"/>
      <c r="K222" s="168"/>
      <c r="L222" s="597"/>
      <c r="M222" s="598"/>
      <c r="N222" s="183"/>
      <c r="O222" s="191"/>
      <c r="P222" s="196"/>
      <c r="Q222" s="194"/>
      <c r="R222" s="194"/>
      <c r="S222" s="194"/>
      <c r="T222" s="194"/>
      <c r="U222" s="195"/>
      <c r="V222" s="196"/>
      <c r="W222" s="197"/>
      <c r="X222" s="195"/>
    </row>
    <row r="223" spans="1:24" ht="16.5" customHeight="1" x14ac:dyDescent="0.2">
      <c r="A223" s="997">
        <v>4</v>
      </c>
      <c r="B223" s="996" t="s">
        <v>3249</v>
      </c>
      <c r="C223" s="213" t="s">
        <v>931</v>
      </c>
      <c r="D223" s="213" t="s">
        <v>73</v>
      </c>
      <c r="E223" s="213">
        <v>13</v>
      </c>
      <c r="F223" s="431" t="s">
        <v>3247</v>
      </c>
      <c r="G223" s="634"/>
      <c r="H223" s="689">
        <v>44925</v>
      </c>
      <c r="I223" s="992"/>
      <c r="J223" s="154"/>
      <c r="K223" s="189"/>
      <c r="L223" s="989">
        <v>20000</v>
      </c>
      <c r="M223" s="592">
        <v>20000</v>
      </c>
      <c r="N223" s="156">
        <v>-20000</v>
      </c>
      <c r="O223" s="157"/>
      <c r="P223" s="158"/>
      <c r="Q223" s="159"/>
      <c r="R223" s="159"/>
      <c r="S223" s="159"/>
      <c r="T223" s="159">
        <v>52800</v>
      </c>
      <c r="U223" s="160"/>
      <c r="V223" s="158">
        <v>72800</v>
      </c>
      <c r="W223" s="161"/>
      <c r="X223" s="160"/>
    </row>
    <row r="224" spans="1:24" ht="16.5" customHeight="1" x14ac:dyDescent="0.2">
      <c r="A224" s="162"/>
      <c r="B224" s="163"/>
      <c r="C224" s="164"/>
      <c r="D224" s="164"/>
      <c r="E224" s="164"/>
      <c r="F224" s="432" t="s">
        <v>3248</v>
      </c>
      <c r="G224" s="632"/>
      <c r="H224" s="686"/>
      <c r="I224" s="166"/>
      <c r="J224" s="167"/>
      <c r="K224" s="168"/>
      <c r="L224" s="593"/>
      <c r="M224" s="594"/>
      <c r="N224" s="181" t="s">
        <v>3438</v>
      </c>
      <c r="O224" s="172"/>
      <c r="P224" s="173"/>
      <c r="Q224" s="174"/>
      <c r="R224" s="174"/>
      <c r="S224" s="174"/>
      <c r="T224" s="174"/>
      <c r="U224" s="175"/>
      <c r="V224" s="173"/>
      <c r="W224" s="176"/>
      <c r="X224" s="175"/>
    </row>
    <row r="225" spans="1:24" ht="16.5" customHeight="1" x14ac:dyDescent="0.2">
      <c r="A225" s="192">
        <v>5</v>
      </c>
      <c r="B225" s="212" t="s">
        <v>952</v>
      </c>
      <c r="C225" s="213" t="s">
        <v>931</v>
      </c>
      <c r="D225" s="213" t="s">
        <v>956</v>
      </c>
      <c r="E225" s="213">
        <v>32</v>
      </c>
      <c r="F225" s="455" t="s">
        <v>3233</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2">
      <c r="A226" s="162"/>
      <c r="B226" s="163"/>
      <c r="C226" s="164"/>
      <c r="D226" s="164"/>
      <c r="E226" s="164"/>
      <c r="F226" s="456"/>
      <c r="G226" s="632"/>
      <c r="H226" s="686"/>
      <c r="I226" s="166"/>
      <c r="J226" s="167"/>
      <c r="K226" s="168"/>
      <c r="L226" s="593"/>
      <c r="M226" s="594"/>
      <c r="N226" s="171" t="s">
        <v>3354</v>
      </c>
      <c r="O226" s="191"/>
      <c r="P226" s="173"/>
      <c r="Q226" s="174"/>
      <c r="R226" s="174"/>
      <c r="S226" s="174"/>
      <c r="T226" s="174"/>
      <c r="U226" s="175"/>
      <c r="V226" s="173"/>
      <c r="W226" s="176"/>
      <c r="X226" s="175"/>
    </row>
    <row r="227" spans="1:24" ht="16.5" customHeight="1" x14ac:dyDescent="0.2">
      <c r="A227" s="192">
        <v>5</v>
      </c>
      <c r="B227" s="212" t="s">
        <v>3250</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2">
      <c r="A228" s="162"/>
      <c r="B228" s="163"/>
      <c r="C228" s="164"/>
      <c r="D228" s="164"/>
      <c r="E228" s="164"/>
      <c r="F228" s="433"/>
      <c r="G228" s="632"/>
      <c r="H228" s="686"/>
      <c r="I228" s="166"/>
      <c r="J228" s="167"/>
      <c r="K228" s="168"/>
      <c r="L228" s="593"/>
      <c r="M228" s="594"/>
      <c r="N228" s="171" t="s">
        <v>3354</v>
      </c>
      <c r="O228" s="218"/>
      <c r="P228" s="169"/>
      <c r="Q228" s="174"/>
      <c r="R228" s="174"/>
      <c r="S228" s="170"/>
      <c r="T228" s="174"/>
      <c r="U228" s="175"/>
      <c r="V228" s="173"/>
      <c r="W228" s="176"/>
      <c r="X228" s="175"/>
    </row>
    <row r="229" spans="1:24" ht="16.5" customHeight="1" x14ac:dyDescent="0.2">
      <c r="A229" s="148">
        <v>5</v>
      </c>
      <c r="B229" s="149" t="s">
        <v>3250</v>
      </c>
      <c r="C229" s="213" t="s">
        <v>926</v>
      </c>
      <c r="D229" s="150" t="s">
        <v>73</v>
      </c>
      <c r="E229" s="150">
        <v>17</v>
      </c>
      <c r="F229" s="434" t="s">
        <v>3285</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2">
      <c r="A230" s="162"/>
      <c r="B230" s="163"/>
      <c r="C230" s="164"/>
      <c r="D230" s="164"/>
      <c r="E230" s="164"/>
      <c r="F230" s="432"/>
      <c r="G230" s="632"/>
      <c r="H230" s="686"/>
      <c r="I230" s="166"/>
      <c r="J230" s="167"/>
      <c r="K230" s="168"/>
      <c r="L230" s="593"/>
      <c r="M230" s="594"/>
      <c r="N230" s="181" t="s">
        <v>3438</v>
      </c>
      <c r="O230" s="172"/>
      <c r="P230" s="173"/>
      <c r="Q230" s="174"/>
      <c r="R230" s="174"/>
      <c r="S230" s="174"/>
      <c r="T230" s="174"/>
      <c r="U230" s="175"/>
      <c r="V230" s="173"/>
      <c r="W230" s="176"/>
      <c r="X230" s="175"/>
    </row>
    <row r="231" spans="1:24" ht="16.5" customHeight="1" x14ac:dyDescent="0.2">
      <c r="A231" s="148">
        <v>5</v>
      </c>
      <c r="B231" s="149" t="s">
        <v>3251</v>
      </c>
      <c r="C231" s="150" t="s">
        <v>931</v>
      </c>
      <c r="D231" s="150" t="s">
        <v>73</v>
      </c>
      <c r="E231" s="150">
        <v>16</v>
      </c>
      <c r="F231" s="434" t="s">
        <v>3234</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2">
      <c r="A232" s="162"/>
      <c r="B232" s="163"/>
      <c r="C232" s="213"/>
      <c r="D232" s="213"/>
      <c r="E232" s="213"/>
      <c r="F232" s="952"/>
      <c r="G232" s="634"/>
      <c r="H232" s="687"/>
      <c r="I232" s="221"/>
      <c r="J232" s="227"/>
      <c r="K232" s="222"/>
      <c r="L232" s="597"/>
      <c r="M232" s="594"/>
      <c r="N232" s="181" t="s">
        <v>3438</v>
      </c>
      <c r="O232" s="172"/>
      <c r="P232" s="173"/>
      <c r="Q232" s="174"/>
      <c r="R232" s="174"/>
      <c r="S232" s="174"/>
      <c r="T232" s="174"/>
      <c r="U232" s="175"/>
      <c r="V232" s="173"/>
      <c r="W232" s="176"/>
      <c r="X232" s="175"/>
    </row>
    <row r="233" spans="1:24" ht="16.5" customHeight="1" x14ac:dyDescent="0.2">
      <c r="A233" s="148">
        <v>5</v>
      </c>
      <c r="B233" s="996" t="s">
        <v>3348</v>
      </c>
      <c r="C233" s="150" t="s">
        <v>931</v>
      </c>
      <c r="D233" s="150" t="s">
        <v>28</v>
      </c>
      <c r="E233" s="150">
        <v>51</v>
      </c>
      <c r="F233" s="572" t="s">
        <v>3778</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2">
      <c r="A234" s="162"/>
      <c r="B234" s="163"/>
      <c r="C234" s="164"/>
      <c r="D234" s="164"/>
      <c r="E234" s="164"/>
      <c r="F234" s="433"/>
      <c r="G234" s="632"/>
      <c r="H234" s="686"/>
      <c r="I234" s="166"/>
      <c r="J234" s="167"/>
      <c r="K234" s="168"/>
      <c r="L234" s="593"/>
      <c r="M234" s="594"/>
      <c r="N234" s="171" t="s">
        <v>3354</v>
      </c>
      <c r="O234" s="172"/>
      <c r="P234" s="173"/>
      <c r="Q234" s="174"/>
      <c r="R234" s="174"/>
      <c r="S234" s="174"/>
      <c r="T234" s="174"/>
      <c r="U234" s="175"/>
      <c r="V234" s="173"/>
      <c r="W234" s="176"/>
      <c r="X234" s="175"/>
    </row>
    <row r="235" spans="1:24" ht="16.5" customHeight="1" x14ac:dyDescent="0.2">
      <c r="A235" s="148">
        <v>6</v>
      </c>
      <c r="B235" s="149" t="s">
        <v>3252</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2">
      <c r="A236" s="162"/>
      <c r="B236" s="163"/>
      <c r="C236" s="164"/>
      <c r="D236" s="164"/>
      <c r="E236" s="164"/>
      <c r="F236" s="433"/>
      <c r="G236" s="632"/>
      <c r="H236" s="686"/>
      <c r="I236" s="166"/>
      <c r="J236" s="167"/>
      <c r="K236" s="168"/>
      <c r="L236" s="593"/>
      <c r="M236" s="594"/>
      <c r="N236" s="181" t="s">
        <v>3363</v>
      </c>
      <c r="O236" s="172"/>
      <c r="P236" s="173"/>
      <c r="Q236" s="174"/>
      <c r="R236" s="174"/>
      <c r="S236" s="174"/>
      <c r="T236" s="174"/>
      <c r="U236" s="175"/>
      <c r="V236" s="173"/>
      <c r="W236" s="176"/>
      <c r="X236" s="175"/>
    </row>
    <row r="237" spans="1:24" ht="16.5" customHeight="1" x14ac:dyDescent="0.2">
      <c r="A237" s="148">
        <v>6</v>
      </c>
      <c r="B237" s="149" t="s">
        <v>3253</v>
      </c>
      <c r="C237" s="150" t="s">
        <v>940</v>
      </c>
      <c r="D237" s="150" t="s">
        <v>64</v>
      </c>
      <c r="E237" s="150">
        <v>19</v>
      </c>
      <c r="F237" s="434" t="s">
        <v>3275</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2">
      <c r="A238" s="192"/>
      <c r="B238" s="212"/>
      <c r="C238" s="213"/>
      <c r="D238" s="213"/>
      <c r="E238" s="213"/>
      <c r="F238" s="431" t="s">
        <v>3276</v>
      </c>
      <c r="G238" s="634"/>
      <c r="H238" s="687"/>
      <c r="I238" s="221"/>
      <c r="J238" s="227"/>
      <c r="K238" s="337"/>
      <c r="L238" s="597"/>
      <c r="M238" s="598"/>
      <c r="N238" s="183" t="s">
        <v>3354</v>
      </c>
      <c r="O238" s="191"/>
      <c r="P238" s="196"/>
      <c r="Q238" s="194"/>
      <c r="R238" s="194"/>
      <c r="S238" s="194"/>
      <c r="T238" s="194"/>
      <c r="U238" s="195"/>
      <c r="V238" s="196"/>
      <c r="W238" s="197"/>
      <c r="X238" s="195"/>
    </row>
    <row r="239" spans="1:24" ht="16.5" customHeight="1" x14ac:dyDescent="0.2">
      <c r="A239" s="162"/>
      <c r="B239" s="163"/>
      <c r="C239" s="164"/>
      <c r="D239" s="164"/>
      <c r="E239" s="164"/>
      <c r="F239" s="432" t="s">
        <v>3277</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2">
      <c r="A240" s="148">
        <v>7</v>
      </c>
      <c r="B240" s="149" t="s">
        <v>3255</v>
      </c>
      <c r="C240" s="150" t="s">
        <v>931</v>
      </c>
      <c r="D240" s="150" t="s">
        <v>89</v>
      </c>
      <c r="E240" s="150">
        <v>35</v>
      </c>
      <c r="F240" s="454" t="s">
        <v>3235</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2">
      <c r="A241" s="192"/>
      <c r="B241" s="212"/>
      <c r="C241" s="213"/>
      <c r="D241" s="213"/>
      <c r="E241" s="213"/>
      <c r="F241" s="439"/>
      <c r="G241" s="634"/>
      <c r="H241" s="687"/>
      <c r="I241" s="166"/>
      <c r="J241" s="167"/>
      <c r="K241" s="180"/>
      <c r="L241" s="597"/>
      <c r="M241" s="598"/>
      <c r="N241" s="171" t="s">
        <v>3354</v>
      </c>
      <c r="O241" s="191"/>
      <c r="P241" s="196"/>
      <c r="Q241" s="194"/>
      <c r="R241" s="194"/>
      <c r="S241" s="194"/>
      <c r="T241" s="194"/>
      <c r="U241" s="195"/>
      <c r="V241" s="196"/>
      <c r="W241" s="197"/>
      <c r="X241" s="195"/>
    </row>
    <row r="242" spans="1:24" ht="16.5" customHeight="1" x14ac:dyDescent="0.2">
      <c r="A242" s="148">
        <v>8</v>
      </c>
      <c r="B242" s="149">
        <v>7</v>
      </c>
      <c r="C242" s="150" t="s">
        <v>926</v>
      </c>
      <c r="D242" s="150" t="s">
        <v>73</v>
      </c>
      <c r="E242" s="150">
        <v>21</v>
      </c>
      <c r="F242" s="434" t="s">
        <v>3236</v>
      </c>
      <c r="G242" s="633"/>
      <c r="H242" s="685">
        <v>44936</v>
      </c>
      <c r="I242" s="177"/>
      <c r="J242" s="178"/>
      <c r="K242" s="179"/>
      <c r="L242" s="591">
        <v>10000</v>
      </c>
      <c r="M242" s="592">
        <v>10000</v>
      </c>
      <c r="N242" s="156">
        <v>-10000</v>
      </c>
      <c r="O242" s="157"/>
      <c r="P242" s="158"/>
      <c r="Q242" s="159"/>
      <c r="R242" s="159"/>
      <c r="S242" s="159"/>
      <c r="T242" s="1168">
        <v>29600</v>
      </c>
      <c r="U242" s="160"/>
      <c r="V242" s="158">
        <v>39600</v>
      </c>
      <c r="W242" s="161"/>
      <c r="X242" s="160"/>
    </row>
    <row r="243" spans="1:24" ht="16.5" customHeight="1" x14ac:dyDescent="0.2">
      <c r="A243" s="162"/>
      <c r="B243" s="163"/>
      <c r="C243" s="164"/>
      <c r="D243" s="164"/>
      <c r="E243" s="164"/>
      <c r="F243" s="433"/>
      <c r="G243" s="632"/>
      <c r="H243" s="686">
        <v>44986</v>
      </c>
      <c r="I243" s="166"/>
      <c r="J243" s="167"/>
      <c r="K243" s="168"/>
      <c r="L243" s="593"/>
      <c r="M243" s="594"/>
      <c r="N243" s="181" t="s">
        <v>3438</v>
      </c>
      <c r="O243" s="172"/>
      <c r="P243" s="173"/>
      <c r="Q243" s="174"/>
      <c r="R243" s="174"/>
      <c r="S243" s="174"/>
      <c r="T243" s="174"/>
      <c r="U243" s="175"/>
      <c r="V243" s="173"/>
      <c r="W243" s="176"/>
      <c r="X243" s="175"/>
    </row>
    <row r="244" spans="1:24" ht="16.5" customHeight="1" x14ac:dyDescent="0.2">
      <c r="A244" s="148">
        <v>9</v>
      </c>
      <c r="B244" s="149" t="s">
        <v>3225</v>
      </c>
      <c r="C244" s="1005" t="s">
        <v>3266</v>
      </c>
      <c r="D244" s="150" t="s">
        <v>73</v>
      </c>
      <c r="E244" s="150">
        <v>20</v>
      </c>
      <c r="F244" s="434" t="s">
        <v>3256</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2">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2">
      <c r="A246" s="148">
        <v>9</v>
      </c>
      <c r="B246" s="149" t="s">
        <v>3257</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2">
      <c r="A247" s="192"/>
      <c r="B247" s="212"/>
      <c r="C247" s="213"/>
      <c r="D247" s="213"/>
      <c r="E247" s="213"/>
      <c r="F247" s="439"/>
      <c r="G247" s="634"/>
      <c r="H247" s="687"/>
      <c r="I247" s="166"/>
      <c r="J247" s="223"/>
      <c r="K247" s="168"/>
      <c r="L247" s="597"/>
      <c r="M247" s="598"/>
      <c r="N247" s="171" t="s">
        <v>3363</v>
      </c>
      <c r="O247" s="191"/>
      <c r="P247" s="196"/>
      <c r="Q247" s="194"/>
      <c r="R247" s="194"/>
      <c r="S247" s="194"/>
      <c r="T247" s="194"/>
      <c r="U247" s="195"/>
      <c r="V247" s="196"/>
      <c r="W247" s="197"/>
      <c r="X247" s="195"/>
    </row>
    <row r="248" spans="1:24" ht="16.5" customHeight="1" x14ac:dyDescent="0.2">
      <c r="A248" s="148">
        <v>9</v>
      </c>
      <c r="B248" s="149" t="s">
        <v>3206</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2">
      <c r="A249" s="162"/>
      <c r="B249" s="163"/>
      <c r="C249" s="164"/>
      <c r="D249" s="164"/>
      <c r="E249" s="164"/>
      <c r="F249" s="432" t="s">
        <v>3278</v>
      </c>
      <c r="G249" s="632"/>
      <c r="H249" s="686"/>
      <c r="I249" s="166"/>
      <c r="J249" s="167"/>
      <c r="K249" s="224"/>
      <c r="L249" s="593"/>
      <c r="M249" s="594"/>
      <c r="N249" s="181" t="s">
        <v>3438</v>
      </c>
      <c r="O249" s="172"/>
      <c r="P249" s="173"/>
      <c r="Q249" s="174"/>
      <c r="R249" s="174"/>
      <c r="S249" s="174"/>
      <c r="T249" s="174"/>
      <c r="U249" s="175"/>
      <c r="V249" s="173"/>
      <c r="W249" s="176"/>
      <c r="X249" s="175"/>
    </row>
    <row r="250" spans="1:24" ht="16.5" customHeight="1" x14ac:dyDescent="0.2">
      <c r="A250" s="148">
        <v>10</v>
      </c>
      <c r="B250" s="149" t="s">
        <v>3259</v>
      </c>
      <c r="C250" s="150" t="s">
        <v>997</v>
      </c>
      <c r="D250" s="150" t="s">
        <v>73</v>
      </c>
      <c r="E250" s="150">
        <v>22</v>
      </c>
      <c r="F250" s="434" t="s">
        <v>3263</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2">
      <c r="A251" s="162"/>
      <c r="B251" s="163"/>
      <c r="C251" s="164"/>
      <c r="D251" s="164"/>
      <c r="E251" s="164"/>
      <c r="F251" s="1004" t="s">
        <v>3264</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2">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2">
      <c r="A253" s="162"/>
      <c r="B253" s="163"/>
      <c r="C253" s="164"/>
      <c r="D253" s="164" t="s">
        <v>1008</v>
      </c>
      <c r="E253" s="164"/>
      <c r="F253" s="456"/>
      <c r="G253" s="632"/>
      <c r="H253" s="686"/>
      <c r="I253" s="166"/>
      <c r="J253" s="167"/>
      <c r="K253" s="168"/>
      <c r="L253" s="593"/>
      <c r="M253" s="594"/>
      <c r="N253" s="181" t="s">
        <v>3363</v>
      </c>
      <c r="O253" s="172"/>
      <c r="P253" s="173"/>
      <c r="Q253" s="174"/>
      <c r="R253" s="174"/>
      <c r="S253" s="174"/>
      <c r="T253" s="174"/>
      <c r="U253" s="175"/>
      <c r="V253" s="173"/>
      <c r="W253" s="176"/>
      <c r="X253" s="175"/>
    </row>
    <row r="254" spans="1:24" ht="16.5" customHeight="1" x14ac:dyDescent="0.2">
      <c r="A254" s="148">
        <v>10</v>
      </c>
      <c r="B254" s="149" t="s">
        <v>3258</v>
      </c>
      <c r="C254" s="150" t="s">
        <v>3246</v>
      </c>
      <c r="D254" s="150" t="s">
        <v>32</v>
      </c>
      <c r="E254" s="150">
        <v>72</v>
      </c>
      <c r="F254" s="454" t="s">
        <v>3279</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2">
      <c r="A255" s="1003"/>
      <c r="B255" s="163"/>
      <c r="C255" s="164"/>
      <c r="D255" s="164"/>
      <c r="E255" s="164"/>
      <c r="F255" s="461">
        <v>30000</v>
      </c>
      <c r="G255" s="632"/>
      <c r="H255" s="686"/>
      <c r="I255" s="463"/>
      <c r="J255" s="464"/>
      <c r="K255" s="465"/>
      <c r="L255" s="593"/>
      <c r="M255" s="594"/>
      <c r="N255" s="594" t="s">
        <v>3363</v>
      </c>
      <c r="O255" s="172"/>
      <c r="P255" s="173"/>
      <c r="Q255" s="174"/>
      <c r="R255" s="174"/>
      <c r="S255" s="174"/>
      <c r="T255" s="174"/>
      <c r="U255" s="175"/>
      <c r="V255" s="173"/>
      <c r="W255" s="176"/>
      <c r="X255" s="175"/>
    </row>
    <row r="256" spans="1:24" ht="16.5" customHeight="1" x14ac:dyDescent="0.2">
      <c r="A256" s="192">
        <v>10</v>
      </c>
      <c r="B256" s="212" t="s">
        <v>3260</v>
      </c>
      <c r="C256" s="213" t="s">
        <v>931</v>
      </c>
      <c r="D256" s="213" t="s">
        <v>73</v>
      </c>
      <c r="E256" s="213">
        <v>20</v>
      </c>
      <c r="F256" s="431" t="s">
        <v>3261</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2">
      <c r="A257" s="192"/>
      <c r="B257" s="212"/>
      <c r="C257" s="213"/>
      <c r="D257" s="213"/>
      <c r="E257" s="213"/>
      <c r="F257" s="431" t="s">
        <v>3262</v>
      </c>
      <c r="G257" s="634"/>
      <c r="H257" s="687"/>
      <c r="I257" s="166"/>
      <c r="J257" s="167"/>
      <c r="K257" s="222"/>
      <c r="L257" s="597"/>
      <c r="M257" s="598"/>
      <c r="N257" s="181" t="s">
        <v>3438</v>
      </c>
      <c r="O257" s="191"/>
      <c r="P257" s="196"/>
      <c r="Q257" s="194"/>
      <c r="R257" s="194"/>
      <c r="S257" s="194"/>
      <c r="T257" s="194"/>
      <c r="U257" s="195"/>
      <c r="V257" s="196"/>
      <c r="W257" s="197"/>
      <c r="X257" s="195"/>
    </row>
    <row r="258" spans="1:24" ht="16.5" customHeight="1" x14ac:dyDescent="0.2">
      <c r="A258" s="225">
        <v>10</v>
      </c>
      <c r="B258" s="226"/>
      <c r="C258" s="150"/>
      <c r="D258" s="150"/>
      <c r="E258" s="150"/>
      <c r="F258" s="573" t="s">
        <v>3155</v>
      </c>
      <c r="G258" s="633"/>
      <c r="H258" s="692"/>
      <c r="I258" s="137"/>
      <c r="J258" s="138"/>
      <c r="K258" s="994" t="s">
        <v>1924</v>
      </c>
      <c r="L258" s="591"/>
      <c r="M258" s="592"/>
      <c r="N258" s="156"/>
      <c r="O258" s="157"/>
      <c r="P258" s="158"/>
      <c r="Q258" s="159"/>
      <c r="R258" s="159"/>
      <c r="S258" s="159"/>
      <c r="T258" s="159"/>
      <c r="U258" s="160"/>
      <c r="V258" s="158"/>
      <c r="W258" s="161"/>
      <c r="X258" s="160"/>
    </row>
    <row r="259" spans="1:24" ht="16.5" customHeight="1" x14ac:dyDescent="0.2">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2">
      <c r="A260" s="148">
        <v>10</v>
      </c>
      <c r="B260" s="149" t="s">
        <v>3242</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2">
      <c r="A261" s="162"/>
      <c r="B261" s="163"/>
      <c r="C261" s="164"/>
      <c r="D261" s="164"/>
      <c r="E261" s="164"/>
      <c r="F261" s="433"/>
      <c r="G261" s="632"/>
      <c r="H261" s="686"/>
      <c r="I261" s="166"/>
      <c r="J261" s="167"/>
      <c r="K261" s="168"/>
      <c r="L261" s="593"/>
      <c r="M261" s="594"/>
      <c r="N261" s="181" t="s">
        <v>3363</v>
      </c>
      <c r="O261" s="172"/>
      <c r="P261" s="173"/>
      <c r="Q261" s="174"/>
      <c r="R261" s="174"/>
      <c r="S261" s="174"/>
      <c r="T261" s="174"/>
      <c r="U261" s="175"/>
      <c r="V261" s="173"/>
      <c r="W261" s="176"/>
      <c r="X261" s="175"/>
    </row>
    <row r="262" spans="1:24" ht="16.5" customHeight="1" x14ac:dyDescent="0.2">
      <c r="A262" s="148">
        <v>11</v>
      </c>
      <c r="B262" s="149" t="s">
        <v>3265</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2">
      <c r="A263" s="162"/>
      <c r="B263" s="163"/>
      <c r="C263" s="164"/>
      <c r="D263" s="164"/>
      <c r="E263" s="164"/>
      <c r="F263" s="456"/>
      <c r="G263" s="632"/>
      <c r="H263" s="686"/>
      <c r="I263" s="166"/>
      <c r="J263" s="167"/>
      <c r="K263" s="168"/>
      <c r="L263" s="593"/>
      <c r="M263" s="594"/>
      <c r="N263" s="181" t="s">
        <v>3444</v>
      </c>
      <c r="O263" s="172"/>
      <c r="P263" s="173"/>
      <c r="Q263" s="174"/>
      <c r="R263" s="174"/>
      <c r="S263" s="174"/>
      <c r="T263" s="174"/>
      <c r="U263" s="175"/>
      <c r="V263" s="173"/>
      <c r="W263" s="176"/>
      <c r="X263" s="175"/>
    </row>
    <row r="264" spans="1:24" ht="16.5" customHeight="1" x14ac:dyDescent="0.2">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2">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2">
      <c r="A266" s="148">
        <v>11</v>
      </c>
      <c r="B266" s="149" t="s">
        <v>3267</v>
      </c>
      <c r="C266" s="150" t="s">
        <v>940</v>
      </c>
      <c r="D266" s="150" t="s">
        <v>73</v>
      </c>
      <c r="E266" s="150">
        <v>24</v>
      </c>
      <c r="F266" s="434" t="s">
        <v>3268</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2">
      <c r="A267" s="162"/>
      <c r="B267" s="163"/>
      <c r="C267" s="164"/>
      <c r="D267" s="164"/>
      <c r="E267" s="164"/>
      <c r="F267" s="432" t="s">
        <v>3269</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2">
      <c r="A268" s="148">
        <v>11</v>
      </c>
      <c r="B268" s="149" t="s">
        <v>3270</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2">
      <c r="A269" s="162"/>
      <c r="B269" s="163"/>
      <c r="C269" s="164"/>
      <c r="D269" s="164"/>
      <c r="E269" s="164"/>
      <c r="F269" s="433"/>
      <c r="G269" s="632"/>
      <c r="H269" s="686"/>
      <c r="I269" s="166"/>
      <c r="J269" s="167"/>
      <c r="K269" s="168"/>
      <c r="L269" s="593"/>
      <c r="M269" s="594"/>
      <c r="N269" s="181" t="s">
        <v>3444</v>
      </c>
      <c r="O269" s="172"/>
      <c r="P269" s="173"/>
      <c r="Q269" s="174"/>
      <c r="R269" s="174"/>
      <c r="S269" s="174"/>
      <c r="T269" s="174"/>
      <c r="U269" s="175"/>
      <c r="V269" s="173"/>
      <c r="W269" s="176"/>
      <c r="X269" s="175"/>
    </row>
    <row r="270" spans="1:24" ht="16.5" customHeight="1" x14ac:dyDescent="0.2">
      <c r="A270" s="148">
        <v>11</v>
      </c>
      <c r="B270" s="149" t="s">
        <v>3270</v>
      </c>
      <c r="C270" s="150" t="s">
        <v>3246</v>
      </c>
      <c r="D270" s="150" t="s">
        <v>32</v>
      </c>
      <c r="E270" s="150">
        <v>71</v>
      </c>
      <c r="F270" s="454" t="s">
        <v>3280</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2">
      <c r="A271" s="162"/>
      <c r="B271" s="163"/>
      <c r="C271" s="164"/>
      <c r="D271" s="164"/>
      <c r="E271" s="164"/>
      <c r="F271" s="461">
        <v>10000</v>
      </c>
      <c r="G271" s="632"/>
      <c r="H271" s="686"/>
      <c r="I271" s="463"/>
      <c r="J271" s="464"/>
      <c r="K271" s="465"/>
      <c r="L271" s="593"/>
      <c r="M271" s="594"/>
      <c r="N271" s="181" t="s">
        <v>3438</v>
      </c>
      <c r="O271" s="172"/>
      <c r="P271" s="228"/>
      <c r="Q271" s="170"/>
      <c r="R271" s="174"/>
      <c r="S271" s="174"/>
      <c r="T271" s="174"/>
      <c r="U271" s="175"/>
      <c r="V271" s="173"/>
      <c r="W271" s="176"/>
      <c r="X271" s="175"/>
    </row>
    <row r="272" spans="1:24" ht="16.5" customHeight="1" x14ac:dyDescent="0.2">
      <c r="A272" s="148"/>
      <c r="B272" s="1046" t="s">
        <v>3281</v>
      </c>
      <c r="C272" s="150"/>
      <c r="D272" s="150" t="s">
        <v>28</v>
      </c>
      <c r="E272" s="150">
        <v>52</v>
      </c>
      <c r="F272" s="572" t="s">
        <v>3237</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2">
      <c r="A273" s="162"/>
      <c r="B273" s="163"/>
      <c r="C273" s="164"/>
      <c r="D273" s="164"/>
      <c r="E273" s="164"/>
      <c r="F273" s="433"/>
      <c r="G273" s="632"/>
      <c r="H273" s="686"/>
      <c r="I273" s="166"/>
      <c r="J273" s="167"/>
      <c r="K273" s="168"/>
      <c r="L273" s="593"/>
      <c r="M273" s="594"/>
      <c r="N273" s="181" t="s">
        <v>3438</v>
      </c>
      <c r="O273" s="172"/>
      <c r="P273" s="173"/>
      <c r="Q273" s="174"/>
      <c r="R273" s="174"/>
      <c r="S273" s="174"/>
      <c r="T273" s="174"/>
      <c r="U273" s="175"/>
      <c r="V273" s="173"/>
      <c r="W273" s="176"/>
      <c r="X273" s="175"/>
    </row>
    <row r="274" spans="1:24" ht="16.5" customHeight="1" x14ac:dyDescent="0.2">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2">
      <c r="A275" s="192"/>
      <c r="B275" s="212"/>
      <c r="C275" s="213"/>
      <c r="D275" s="213"/>
      <c r="E275" s="213"/>
      <c r="F275" s="439"/>
      <c r="G275" s="634"/>
      <c r="H275" s="687"/>
      <c r="I275" s="221"/>
      <c r="J275" s="227"/>
      <c r="K275" s="222"/>
      <c r="L275" s="597"/>
      <c r="M275" s="598"/>
      <c r="N275" s="183" t="s">
        <v>3438</v>
      </c>
      <c r="O275" s="191"/>
      <c r="P275" s="196"/>
      <c r="Q275" s="194"/>
      <c r="R275" s="194"/>
      <c r="S275" s="194"/>
      <c r="T275" s="194"/>
      <c r="U275" s="195"/>
      <c r="V275" s="196"/>
      <c r="W275" s="197"/>
      <c r="X275" s="195"/>
    </row>
    <row r="276" spans="1:24" ht="16.5" customHeight="1" x14ac:dyDescent="0.2">
      <c r="A276" s="1006"/>
      <c r="B276" s="1040"/>
      <c r="C276" s="1007"/>
      <c r="D276" s="1042"/>
      <c r="E276" s="1007"/>
      <c r="F276" s="1044"/>
      <c r="G276" s="1032"/>
      <c r="H276" s="1036"/>
      <c r="I276" s="1038"/>
      <c r="J276" s="1033"/>
      <c r="K276" s="1008"/>
      <c r="L276" s="1022"/>
      <c r="M276" s="1028"/>
      <c r="N276" s="1009"/>
      <c r="O276" s="1030"/>
      <c r="P276" s="1010"/>
      <c r="Q276" s="1024"/>
      <c r="R276" s="1026"/>
      <c r="S276" s="1010"/>
      <c r="T276" s="1026"/>
      <c r="U276" s="1010"/>
      <c r="V276" s="1016"/>
      <c r="W276" s="1020"/>
      <c r="X276" s="1017"/>
    </row>
    <row r="277" spans="1:24" ht="16.5" customHeight="1" x14ac:dyDescent="0.2">
      <c r="A277" s="1011"/>
      <c r="B277" s="1041"/>
      <c r="C277" s="1012"/>
      <c r="D277" s="1043"/>
      <c r="E277" s="1012"/>
      <c r="F277" s="1045"/>
      <c r="G277" s="1034"/>
      <c r="H277" s="1037"/>
      <c r="I277" s="1039"/>
      <c r="J277" s="1035"/>
      <c r="K277" s="1013"/>
      <c r="L277" s="1023"/>
      <c r="M277" s="1029"/>
      <c r="N277" s="1014"/>
      <c r="O277" s="1031"/>
      <c r="P277" s="1015"/>
      <c r="Q277" s="1025"/>
      <c r="R277" s="1027"/>
      <c r="S277" s="1015"/>
      <c r="T277" s="1027"/>
      <c r="U277" s="1015"/>
      <c r="V277" s="1018"/>
      <c r="W277" s="1021"/>
      <c r="X277" s="1019"/>
    </row>
    <row r="278" spans="1:24" ht="16.5" customHeight="1" x14ac:dyDescent="0.2">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2">
      <c r="A279" s="162"/>
      <c r="B279" s="163"/>
      <c r="C279" s="164"/>
      <c r="D279" s="164"/>
      <c r="E279" s="164"/>
      <c r="F279" s="461">
        <v>10000</v>
      </c>
      <c r="G279" s="632"/>
      <c r="H279" s="686"/>
      <c r="I279" s="166"/>
      <c r="J279" s="167"/>
      <c r="K279" s="224"/>
      <c r="L279" s="593"/>
      <c r="M279" s="594"/>
      <c r="N279" s="181" t="s">
        <v>3444</v>
      </c>
      <c r="O279" s="172"/>
      <c r="P279" s="173"/>
      <c r="Q279" s="174"/>
      <c r="R279" s="174"/>
      <c r="S279" s="174"/>
      <c r="T279" s="174"/>
      <c r="U279" s="175"/>
      <c r="V279" s="173"/>
      <c r="W279" s="176"/>
      <c r="X279" s="175"/>
    </row>
    <row r="280" spans="1:24" ht="16.5" customHeight="1" x14ac:dyDescent="0.2">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5">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5">
      <c r="A282" s="1332" t="s">
        <v>3140</v>
      </c>
      <c r="B282" s="1333"/>
      <c r="C282" s="1334" t="s">
        <v>899</v>
      </c>
      <c r="D282" s="1337" t="s">
        <v>900</v>
      </c>
      <c r="E282" s="810"/>
      <c r="F282" s="1340" t="s">
        <v>901</v>
      </c>
      <c r="G282" s="1343" t="s">
        <v>1923</v>
      </c>
      <c r="H282" s="1346" t="s">
        <v>903</v>
      </c>
      <c r="I282" s="580"/>
      <c r="J282" s="581"/>
      <c r="K282" s="1349" t="s">
        <v>904</v>
      </c>
      <c r="L282" s="1356" t="s">
        <v>3111</v>
      </c>
      <c r="M282" s="588" t="s">
        <v>906</v>
      </c>
      <c r="N282" s="134">
        <f>M284+N284</f>
        <v>0</v>
      </c>
      <c r="O282" s="1354" t="s">
        <v>907</v>
      </c>
      <c r="P282" s="1314" t="s">
        <v>908</v>
      </c>
      <c r="Q282" s="1316" t="s">
        <v>909</v>
      </c>
      <c r="R282" s="1318" t="s">
        <v>910</v>
      </c>
      <c r="S282" s="136" t="s">
        <v>910</v>
      </c>
      <c r="T282" s="1318" t="s">
        <v>911</v>
      </c>
      <c r="U282" s="1320" t="s">
        <v>912</v>
      </c>
      <c r="V282" s="1322" t="s">
        <v>913</v>
      </c>
      <c r="W282" s="1324" t="s">
        <v>914</v>
      </c>
      <c r="X282" s="1326" t="s">
        <v>915</v>
      </c>
    </row>
    <row r="283" spans="1:24" ht="16.5" customHeight="1" x14ac:dyDescent="0.2">
      <c r="A283" s="1328" t="s">
        <v>916</v>
      </c>
      <c r="B283" s="1330" t="s">
        <v>917</v>
      </c>
      <c r="C283" s="1335"/>
      <c r="D283" s="1338"/>
      <c r="E283" s="811" t="s">
        <v>2577</v>
      </c>
      <c r="F283" s="1341"/>
      <c r="G283" s="1344"/>
      <c r="H283" s="1347"/>
      <c r="I283" s="582" t="s">
        <v>918</v>
      </c>
      <c r="J283" s="583" t="s">
        <v>919</v>
      </c>
      <c r="K283" s="1350"/>
      <c r="L283" s="1357"/>
      <c r="M283" s="589" t="s">
        <v>920</v>
      </c>
      <c r="N283" s="141" t="s">
        <v>921</v>
      </c>
      <c r="O283" s="1355"/>
      <c r="P283" s="1315"/>
      <c r="Q283" s="1317"/>
      <c r="R283" s="1319"/>
      <c r="S283" s="140" t="s">
        <v>922</v>
      </c>
      <c r="T283" s="1319"/>
      <c r="U283" s="1321"/>
      <c r="V283" s="1323"/>
      <c r="W283" s="1325"/>
      <c r="X283" s="1327"/>
    </row>
    <row r="284" spans="1:24" ht="16.5" customHeight="1" thickBot="1" x14ac:dyDescent="0.25">
      <c r="A284" s="1329"/>
      <c r="B284" s="1331"/>
      <c r="C284" s="1336"/>
      <c r="D284" s="1339"/>
      <c r="E284" s="812"/>
      <c r="F284" s="1342"/>
      <c r="G284" s="1345"/>
      <c r="H284" s="1348"/>
      <c r="I284" s="584" t="s">
        <v>923</v>
      </c>
      <c r="J284" s="585" t="s">
        <v>924</v>
      </c>
      <c r="K284" s="1351"/>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2">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2">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2">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2">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2">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2">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2">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4"/>
      <c r="W291" s="161"/>
      <c r="X291" s="160"/>
    </row>
    <row r="292" spans="1:24" ht="16.5" customHeight="1" x14ac:dyDescent="0.2">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2">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2">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2">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2">
      <c r="A296" s="1134"/>
      <c r="B296" s="1135"/>
      <c r="C296" s="1144"/>
      <c r="D296" s="1144"/>
      <c r="E296" s="1144"/>
      <c r="F296" s="1159"/>
      <c r="G296" s="1160"/>
      <c r="H296" s="1137"/>
      <c r="I296" s="995"/>
      <c r="J296" s="1138"/>
      <c r="K296" s="1139"/>
      <c r="L296" s="593"/>
      <c r="M296" s="1029"/>
      <c r="N296" s="1141"/>
      <c r="O296" s="1161"/>
      <c r="P296" s="1142"/>
      <c r="Q296" s="1027"/>
      <c r="R296" s="1027"/>
      <c r="S296" s="1027"/>
      <c r="T296" s="1027"/>
      <c r="U296" s="1143"/>
      <c r="V296" s="1142"/>
      <c r="W296" s="1021"/>
      <c r="X296" s="1143"/>
    </row>
    <row r="297" spans="1:24" ht="16.5" customHeight="1" x14ac:dyDescent="0.2">
      <c r="A297" s="186"/>
      <c r="B297" s="187"/>
      <c r="C297" s="213" t="s">
        <v>931</v>
      </c>
      <c r="D297" s="213" t="s">
        <v>4</v>
      </c>
      <c r="E297" s="213"/>
      <c r="F297" s="574" t="s">
        <v>3148</v>
      </c>
      <c r="G297" s="634"/>
      <c r="H297" s="1260"/>
      <c r="I297" s="992"/>
      <c r="J297" s="154"/>
      <c r="K297" s="1261" t="s">
        <v>1924</v>
      </c>
      <c r="L297" s="597"/>
      <c r="M297" s="598"/>
      <c r="N297" s="183"/>
      <c r="O297" s="191"/>
      <c r="P297" s="196"/>
      <c r="Q297" s="194"/>
      <c r="R297" s="194"/>
      <c r="S297" s="194"/>
      <c r="T297" s="194"/>
      <c r="U297" s="195"/>
      <c r="V297" s="196"/>
      <c r="W297" s="197"/>
      <c r="X297" s="195"/>
    </row>
    <row r="298" spans="1:24" ht="16.5" customHeight="1" x14ac:dyDescent="0.2">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2">
      <c r="A299" s="192">
        <v>8</v>
      </c>
      <c r="B299" s="212" t="s">
        <v>3224</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2">
      <c r="A300" s="162"/>
      <c r="B300" s="163"/>
      <c r="C300" s="164"/>
      <c r="D300" s="164"/>
      <c r="E300" s="164"/>
      <c r="F300" s="456"/>
      <c r="G300" s="632"/>
      <c r="H300" s="686"/>
      <c r="I300" s="166"/>
      <c r="J300" s="167"/>
      <c r="K300" s="168"/>
      <c r="L300" s="593"/>
      <c r="M300" s="594"/>
      <c r="N300" s="171" t="s">
        <v>3304</v>
      </c>
      <c r="O300" s="191"/>
      <c r="P300" s="173"/>
      <c r="Q300" s="174"/>
      <c r="R300" s="174"/>
      <c r="S300" s="174"/>
      <c r="T300" s="174"/>
      <c r="U300" s="175"/>
      <c r="V300" s="173"/>
      <c r="W300" s="176"/>
      <c r="X300" s="175"/>
    </row>
    <row r="301" spans="1:24" ht="16.5" customHeight="1" x14ac:dyDescent="0.2">
      <c r="A301" s="192">
        <v>7</v>
      </c>
      <c r="B301" s="212" t="s">
        <v>3225</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2">
      <c r="A302" s="162"/>
      <c r="B302" s="163"/>
      <c r="C302" s="164"/>
      <c r="D302" s="164"/>
      <c r="E302" s="164"/>
      <c r="F302" s="433"/>
      <c r="G302" s="632"/>
      <c r="H302" s="686"/>
      <c r="I302" s="166"/>
      <c r="J302" s="167"/>
      <c r="K302" s="168"/>
      <c r="L302" s="593"/>
      <c r="M302" s="594"/>
      <c r="N302" s="171" t="s">
        <v>3304</v>
      </c>
      <c r="O302" s="218"/>
      <c r="P302" s="169"/>
      <c r="Q302" s="174"/>
      <c r="R302" s="174"/>
      <c r="S302" s="170"/>
      <c r="T302" s="174"/>
      <c r="U302" s="175"/>
      <c r="V302" s="173"/>
      <c r="W302" s="176"/>
      <c r="X302" s="175"/>
    </row>
    <row r="303" spans="1:24" ht="16.5" customHeight="1" x14ac:dyDescent="0.2">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2">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2">
      <c r="A305" s="148"/>
      <c r="B305" s="149"/>
      <c r="C305" s="213" t="s">
        <v>926</v>
      </c>
      <c r="D305" s="150" t="s">
        <v>73</v>
      </c>
      <c r="E305" s="150">
        <v>17</v>
      </c>
      <c r="F305" s="434" t="s">
        <v>3284</v>
      </c>
      <c r="G305" s="633"/>
      <c r="H305" s="685"/>
      <c r="I305" s="153"/>
      <c r="J305" s="154"/>
      <c r="K305" s="155"/>
      <c r="L305" s="591">
        <v>10000</v>
      </c>
      <c r="M305" s="592"/>
      <c r="N305" s="156"/>
      <c r="O305" s="191"/>
      <c r="P305" s="158"/>
      <c r="Q305" s="159"/>
      <c r="R305" s="159"/>
      <c r="S305" s="159"/>
      <c r="T305" s="159"/>
      <c r="U305" s="160"/>
      <c r="V305" s="857"/>
      <c r="W305" s="161"/>
      <c r="X305" s="160"/>
    </row>
    <row r="306" spans="1:24" ht="16.5" customHeight="1" x14ac:dyDescent="0.2">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2">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2">
      <c r="A308" s="220"/>
      <c r="B308" s="212"/>
      <c r="C308" s="213"/>
      <c r="D308" s="213"/>
      <c r="E308" s="213"/>
      <c r="F308" s="952"/>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2">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2">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2">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2">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2">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2">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2">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2">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2">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2">
      <c r="A318" s="148">
        <v>7</v>
      </c>
      <c r="B318" s="149" t="s">
        <v>3206</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2">
      <c r="A319" s="192"/>
      <c r="B319" s="212"/>
      <c r="C319" s="213"/>
      <c r="D319" s="213"/>
      <c r="E319" s="213"/>
      <c r="F319" s="439"/>
      <c r="G319" s="634"/>
      <c r="H319" s="687"/>
      <c r="I319" s="166"/>
      <c r="J319" s="167"/>
      <c r="K319" s="180"/>
      <c r="L319" s="597"/>
      <c r="M319" s="598"/>
      <c r="N319" s="171" t="s">
        <v>3304</v>
      </c>
      <c r="O319" s="191"/>
      <c r="P319" s="196"/>
      <c r="Q319" s="194"/>
      <c r="R319" s="194"/>
      <c r="S319" s="194"/>
      <c r="T319" s="194"/>
      <c r="U319" s="195"/>
      <c r="V319" s="196"/>
      <c r="W319" s="197"/>
      <c r="X319" s="195"/>
    </row>
    <row r="320" spans="1:24" ht="16.5" customHeight="1" x14ac:dyDescent="0.2">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8">
        <v>36000</v>
      </c>
      <c r="U320" s="160"/>
      <c r="V320" s="158">
        <v>46000</v>
      </c>
      <c r="W320" s="161"/>
      <c r="X320" s="160"/>
    </row>
    <row r="321" spans="1:24" ht="16.5" customHeight="1" x14ac:dyDescent="0.2">
      <c r="A321" s="162"/>
      <c r="B321" s="163"/>
      <c r="C321" s="164"/>
      <c r="D321" s="164"/>
      <c r="E321" s="164"/>
      <c r="F321" s="433"/>
      <c r="G321" s="632"/>
      <c r="H321" s="686">
        <v>44936</v>
      </c>
      <c r="I321" s="166"/>
      <c r="J321" s="167"/>
      <c r="K321" s="168"/>
      <c r="L321" s="593"/>
      <c r="M321" s="594"/>
      <c r="N321" s="181" t="s">
        <v>3438</v>
      </c>
      <c r="O321" s="172"/>
      <c r="P321" s="173"/>
      <c r="Q321" s="174"/>
      <c r="R321" s="174"/>
      <c r="S321" s="174"/>
      <c r="T321" s="174"/>
      <c r="U321" s="175"/>
      <c r="V321" s="173"/>
      <c r="W321" s="176"/>
      <c r="X321" s="175"/>
    </row>
    <row r="322" spans="1:24" ht="16.5" customHeight="1" x14ac:dyDescent="0.2">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2">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2">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2">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2">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2">
      <c r="A327" s="162"/>
      <c r="B327" s="163"/>
      <c r="C327" s="164"/>
      <c r="D327" s="164" t="s">
        <v>1008</v>
      </c>
      <c r="E327" s="164"/>
      <c r="F327" s="456"/>
      <c r="G327" s="632"/>
      <c r="H327" s="686"/>
      <c r="I327" s="166"/>
      <c r="J327" s="167"/>
      <c r="K327" s="168"/>
      <c r="L327" s="593"/>
      <c r="M327" s="594"/>
      <c r="N327" s="181" t="s">
        <v>3354</v>
      </c>
      <c r="O327" s="172"/>
      <c r="P327" s="173"/>
      <c r="Q327" s="174"/>
      <c r="R327" s="174"/>
      <c r="S327" s="174"/>
      <c r="T327" s="174"/>
      <c r="U327" s="175"/>
      <c r="V327" s="173"/>
      <c r="W327" s="176"/>
      <c r="X327" s="175"/>
    </row>
    <row r="328" spans="1:24" ht="16.5" customHeight="1" x14ac:dyDescent="0.2">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2">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2">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2">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2">
      <c r="A332" s="148">
        <v>12</v>
      </c>
      <c r="B332" s="149" t="s">
        <v>3239</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2">
      <c r="A333" s="162"/>
      <c r="B333" s="163"/>
      <c r="C333" s="164"/>
      <c r="D333" s="164"/>
      <c r="E333" s="164"/>
      <c r="F333" s="433"/>
      <c r="G333" s="632"/>
      <c r="H333" s="686"/>
      <c r="I333" s="166"/>
      <c r="J333" s="167"/>
      <c r="K333" s="168"/>
      <c r="L333" s="593"/>
      <c r="M333" s="594"/>
      <c r="N333" s="181" t="s">
        <v>3304</v>
      </c>
      <c r="O333" s="172"/>
      <c r="P333" s="173"/>
      <c r="Q333" s="174"/>
      <c r="R333" s="174"/>
      <c r="S333" s="174"/>
      <c r="T333" s="174"/>
      <c r="U333" s="175"/>
      <c r="V333" s="173"/>
      <c r="W333" s="176"/>
      <c r="X333" s="175"/>
    </row>
    <row r="334" spans="1:24" ht="16.5" customHeight="1" x14ac:dyDescent="0.2">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2">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2">
      <c r="A336" s="148">
        <v>11</v>
      </c>
      <c r="B336" s="149" t="s">
        <v>3223</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2">
      <c r="A337" s="162"/>
      <c r="B337" s="163"/>
      <c r="C337" s="164"/>
      <c r="D337" s="164"/>
      <c r="E337" s="164"/>
      <c r="F337" s="433"/>
      <c r="G337" s="632"/>
      <c r="H337" s="686"/>
      <c r="I337" s="166"/>
      <c r="J337" s="167"/>
      <c r="K337" s="168"/>
      <c r="L337" s="593"/>
      <c r="M337" s="594"/>
      <c r="N337" s="181" t="s">
        <v>3304</v>
      </c>
      <c r="O337" s="172"/>
      <c r="P337" s="173"/>
      <c r="Q337" s="174"/>
      <c r="R337" s="174"/>
      <c r="S337" s="174"/>
      <c r="T337" s="174"/>
      <c r="U337" s="175"/>
      <c r="V337" s="173"/>
      <c r="W337" s="176"/>
      <c r="X337" s="175"/>
    </row>
    <row r="338" spans="1:24" ht="16.5" customHeight="1" x14ac:dyDescent="0.2">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2">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2">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2">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2">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2">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2">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2">
      <c r="A345" s="192"/>
      <c r="B345" s="212"/>
      <c r="C345" s="213"/>
      <c r="D345" s="213"/>
      <c r="E345" s="213"/>
      <c r="F345" s="439"/>
      <c r="G345" s="634"/>
      <c r="H345" s="687"/>
      <c r="I345" s="166"/>
      <c r="J345" s="167"/>
      <c r="K345" s="168"/>
      <c r="L345" s="597"/>
      <c r="M345" s="598"/>
      <c r="N345" s="181" t="s">
        <v>3354</v>
      </c>
      <c r="O345" s="191"/>
      <c r="P345" s="196"/>
      <c r="Q345" s="194"/>
      <c r="R345" s="194"/>
      <c r="S345" s="194"/>
      <c r="T345" s="194"/>
      <c r="U345" s="195"/>
      <c r="V345" s="196"/>
      <c r="W345" s="197"/>
      <c r="X345" s="195"/>
    </row>
    <row r="346" spans="1:24" ht="16.5" customHeight="1" x14ac:dyDescent="0.2">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2">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2">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2">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2">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2">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2">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5">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5">
      <c r="A354" s="1332" t="s">
        <v>2869</v>
      </c>
      <c r="B354" s="1333"/>
      <c r="C354" s="1334" t="s">
        <v>899</v>
      </c>
      <c r="D354" s="1337" t="s">
        <v>900</v>
      </c>
      <c r="E354" s="810"/>
      <c r="F354" s="1340" t="s">
        <v>901</v>
      </c>
      <c r="G354" s="1343" t="s">
        <v>1923</v>
      </c>
      <c r="H354" s="1346" t="s">
        <v>903</v>
      </c>
      <c r="I354" s="580"/>
      <c r="J354" s="581"/>
      <c r="K354" s="1349" t="s">
        <v>904</v>
      </c>
      <c r="L354" s="1356" t="s">
        <v>1623</v>
      </c>
      <c r="M354" s="588" t="s">
        <v>906</v>
      </c>
      <c r="N354" s="134">
        <f>M356+N356</f>
        <v>0</v>
      </c>
      <c r="O354" s="1354" t="s">
        <v>907</v>
      </c>
      <c r="P354" s="1314" t="s">
        <v>908</v>
      </c>
      <c r="Q354" s="1316" t="s">
        <v>909</v>
      </c>
      <c r="R354" s="1318" t="s">
        <v>910</v>
      </c>
      <c r="S354" s="136" t="s">
        <v>910</v>
      </c>
      <c r="T354" s="1318" t="s">
        <v>911</v>
      </c>
      <c r="U354" s="1320" t="s">
        <v>912</v>
      </c>
      <c r="V354" s="1322" t="s">
        <v>913</v>
      </c>
      <c r="W354" s="1324" t="s">
        <v>914</v>
      </c>
      <c r="X354" s="1326" t="s">
        <v>915</v>
      </c>
    </row>
    <row r="355" spans="1:24" ht="16.5" customHeight="1" x14ac:dyDescent="0.2">
      <c r="A355" s="1328" t="s">
        <v>916</v>
      </c>
      <c r="B355" s="1330" t="s">
        <v>917</v>
      </c>
      <c r="C355" s="1335"/>
      <c r="D355" s="1338"/>
      <c r="E355" s="811" t="s">
        <v>2577</v>
      </c>
      <c r="F355" s="1341"/>
      <c r="G355" s="1344"/>
      <c r="H355" s="1347"/>
      <c r="I355" s="582" t="s">
        <v>918</v>
      </c>
      <c r="J355" s="583" t="s">
        <v>919</v>
      </c>
      <c r="K355" s="1350"/>
      <c r="L355" s="1357"/>
      <c r="M355" s="589" t="s">
        <v>920</v>
      </c>
      <c r="N355" s="141" t="s">
        <v>921</v>
      </c>
      <c r="O355" s="1355"/>
      <c r="P355" s="1315"/>
      <c r="Q355" s="1317"/>
      <c r="R355" s="1319"/>
      <c r="S355" s="140" t="s">
        <v>922</v>
      </c>
      <c r="T355" s="1319"/>
      <c r="U355" s="1321"/>
      <c r="V355" s="1323"/>
      <c r="W355" s="1325"/>
      <c r="X355" s="1327"/>
    </row>
    <row r="356" spans="1:24" ht="16.5" customHeight="1" thickBot="1" x14ac:dyDescent="0.25">
      <c r="A356" s="1329"/>
      <c r="B356" s="1331"/>
      <c r="C356" s="1336"/>
      <c r="D356" s="1339"/>
      <c r="E356" s="812"/>
      <c r="F356" s="1342"/>
      <c r="G356" s="1345"/>
      <c r="H356" s="1348"/>
      <c r="I356" s="584" t="s">
        <v>923</v>
      </c>
      <c r="J356" s="585" t="s">
        <v>924</v>
      </c>
      <c r="K356" s="1351"/>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2">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2">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2">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2">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2">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2">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2">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4">
        <v>70600</v>
      </c>
      <c r="W363" s="161"/>
      <c r="X363" s="160"/>
    </row>
    <row r="364" spans="1:24" ht="16.5" customHeight="1" x14ac:dyDescent="0.2">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2">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2">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2">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5">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2">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2">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2">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2">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2">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2">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2">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2">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2">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7"/>
      <c r="W377" s="161"/>
      <c r="X377" s="160"/>
      <c r="AC377" s="130">
        <v>50200</v>
      </c>
      <c r="AD377" s="130">
        <v>40000</v>
      </c>
    </row>
    <row r="378" spans="1:30" ht="16.5" customHeight="1" x14ac:dyDescent="0.2">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2">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2">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2">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2">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2">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2">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2">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2">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2">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2">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2">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2">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2">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2">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7"/>
      <c r="W392" s="161"/>
      <c r="X392" s="160"/>
    </row>
    <row r="393" spans="1:30" ht="16.5" customHeight="1" x14ac:dyDescent="0.2">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2">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2">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2">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2">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2">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2">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2">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2">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2">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2">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2">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2">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2">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2">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2">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2">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2">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2">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2">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2">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2">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2">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2">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2">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2">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2">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2">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2">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2">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2">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2">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2">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2">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5">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5">
      <c r="A428" s="1332" t="s">
        <v>2812</v>
      </c>
      <c r="B428" s="1333"/>
      <c r="C428" s="1334" t="s">
        <v>899</v>
      </c>
      <c r="D428" s="1337" t="s">
        <v>900</v>
      </c>
      <c r="E428" s="810"/>
      <c r="F428" s="1340" t="s">
        <v>901</v>
      </c>
      <c r="G428" s="1343" t="s">
        <v>1923</v>
      </c>
      <c r="H428" s="1346" t="s">
        <v>903</v>
      </c>
      <c r="I428" s="580"/>
      <c r="J428" s="581"/>
      <c r="K428" s="1349" t="s">
        <v>904</v>
      </c>
      <c r="L428" s="1356" t="s">
        <v>1623</v>
      </c>
      <c r="M428" s="588" t="s">
        <v>906</v>
      </c>
      <c r="N428" s="134">
        <f>M430+N430</f>
        <v>0</v>
      </c>
      <c r="O428" s="1354" t="s">
        <v>907</v>
      </c>
      <c r="P428" s="1314" t="s">
        <v>908</v>
      </c>
      <c r="Q428" s="1316" t="s">
        <v>909</v>
      </c>
      <c r="R428" s="1318" t="s">
        <v>910</v>
      </c>
      <c r="S428" s="136" t="s">
        <v>910</v>
      </c>
      <c r="T428" s="1318" t="s">
        <v>911</v>
      </c>
      <c r="U428" s="1320" t="s">
        <v>912</v>
      </c>
      <c r="V428" s="1322" t="s">
        <v>913</v>
      </c>
      <c r="W428" s="1324" t="s">
        <v>914</v>
      </c>
      <c r="X428" s="1326" t="s">
        <v>915</v>
      </c>
    </row>
    <row r="429" spans="1:24" ht="16.5" customHeight="1" x14ac:dyDescent="0.2">
      <c r="A429" s="1328" t="s">
        <v>916</v>
      </c>
      <c r="B429" s="1330" t="s">
        <v>917</v>
      </c>
      <c r="C429" s="1335"/>
      <c r="D429" s="1338"/>
      <c r="E429" s="811" t="s">
        <v>2577</v>
      </c>
      <c r="F429" s="1341"/>
      <c r="G429" s="1344"/>
      <c r="H429" s="1347"/>
      <c r="I429" s="582" t="s">
        <v>918</v>
      </c>
      <c r="J429" s="583" t="s">
        <v>919</v>
      </c>
      <c r="K429" s="1350"/>
      <c r="L429" s="1357"/>
      <c r="M429" s="589" t="s">
        <v>920</v>
      </c>
      <c r="N429" s="141" t="s">
        <v>921</v>
      </c>
      <c r="O429" s="1355"/>
      <c r="P429" s="1315"/>
      <c r="Q429" s="1317"/>
      <c r="R429" s="1319"/>
      <c r="S429" s="140" t="s">
        <v>922</v>
      </c>
      <c r="T429" s="1319"/>
      <c r="U429" s="1321"/>
      <c r="V429" s="1323"/>
      <c r="W429" s="1325"/>
      <c r="X429" s="1327"/>
    </row>
    <row r="430" spans="1:24" ht="16.5" customHeight="1" thickBot="1" x14ac:dyDescent="0.25">
      <c r="A430" s="1329"/>
      <c r="B430" s="1331"/>
      <c r="C430" s="1336"/>
      <c r="D430" s="1339"/>
      <c r="E430" s="812"/>
      <c r="F430" s="1342"/>
      <c r="G430" s="1345"/>
      <c r="H430" s="1348"/>
      <c r="I430" s="584" t="s">
        <v>923</v>
      </c>
      <c r="J430" s="585" t="s">
        <v>924</v>
      </c>
      <c r="K430" s="1351"/>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2">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2">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2">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2">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2">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2">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2">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2">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2">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2">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2">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5">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2">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2">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2">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2">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2">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2">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2">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2">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2">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2">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2">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2">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2">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2">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2">
      <c r="A457" s="148">
        <v>6</v>
      </c>
      <c r="B457" s="149" t="s">
        <v>2651</v>
      </c>
      <c r="C457" s="150" t="s">
        <v>1049</v>
      </c>
      <c r="D457" s="150" t="s">
        <v>73</v>
      </c>
      <c r="E457" s="150">
        <v>18</v>
      </c>
      <c r="F457" s="873"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2">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2">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2">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2">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2">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2">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2">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2">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2">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2">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2">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2">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2">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2">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2">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2">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2">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2">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2">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2">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2">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2">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2">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2">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2">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2">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2">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2">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2">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2">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2">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2">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2">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2">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2">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2">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2">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2">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2">
      <c r="A496" s="148"/>
      <c r="B496" s="149"/>
      <c r="C496" s="150"/>
      <c r="D496" s="150" t="s">
        <v>1670</v>
      </c>
      <c r="E496" s="150">
        <v>73</v>
      </c>
      <c r="F496" s="454" t="s">
        <v>2761</v>
      </c>
      <c r="G496" s="633"/>
      <c r="H496" s="685"/>
      <c r="I496" s="177"/>
      <c r="J496" s="227"/>
      <c r="K496" s="878" t="s">
        <v>3024</v>
      </c>
      <c r="L496" s="591"/>
      <c r="M496" s="592"/>
      <c r="N496" s="156"/>
      <c r="O496" s="157"/>
      <c r="P496" s="158"/>
      <c r="Q496" s="159"/>
      <c r="R496" s="159"/>
      <c r="S496" s="159"/>
      <c r="T496" s="159"/>
      <c r="U496" s="160"/>
      <c r="V496" s="158"/>
      <c r="W496" s="161"/>
      <c r="X496" s="160"/>
    </row>
    <row r="497" spans="1:24" ht="16.5" customHeight="1" x14ac:dyDescent="0.2">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2">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2">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2">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5">
      <c r="A501" s="230"/>
      <c r="B501" s="231"/>
      <c r="C501" s="232"/>
      <c r="D501" s="232"/>
      <c r="E501" s="232"/>
      <c r="F501" s="466">
        <v>30000</v>
      </c>
      <c r="G501" s="637"/>
      <c r="H501" s="693"/>
      <c r="I501" s="468"/>
      <c r="J501" s="469"/>
      <c r="K501" s="470"/>
      <c r="L501" s="601"/>
      <c r="M501" s="602"/>
      <c r="N501" s="879" t="s">
        <v>3031</v>
      </c>
      <c r="O501" s="238"/>
      <c r="P501" s="239"/>
      <c r="Q501" s="240"/>
      <c r="R501" s="240"/>
      <c r="S501" s="240"/>
      <c r="T501" s="240"/>
      <c r="U501" s="241"/>
      <c r="V501" s="239"/>
      <c r="W501" s="242"/>
      <c r="X501" s="241"/>
    </row>
    <row r="502" spans="1:24" ht="16.5" customHeight="1" thickTop="1" thickBot="1" x14ac:dyDescent="0.25">
      <c r="A502" s="1332" t="s">
        <v>2318</v>
      </c>
      <c r="B502" s="1333"/>
      <c r="C502" s="1334" t="s">
        <v>899</v>
      </c>
      <c r="D502" s="1337" t="s">
        <v>900</v>
      </c>
      <c r="E502" s="810"/>
      <c r="F502" s="1340" t="s">
        <v>901</v>
      </c>
      <c r="G502" s="1343" t="s">
        <v>1923</v>
      </c>
      <c r="H502" s="1346" t="s">
        <v>903</v>
      </c>
      <c r="I502" s="580"/>
      <c r="J502" s="581"/>
      <c r="K502" s="1349" t="s">
        <v>904</v>
      </c>
      <c r="L502" s="1356" t="s">
        <v>1623</v>
      </c>
      <c r="M502" s="588" t="s">
        <v>906</v>
      </c>
      <c r="N502" s="134">
        <f>M504+N504</f>
        <v>0</v>
      </c>
      <c r="O502" s="1354" t="s">
        <v>907</v>
      </c>
      <c r="P502" s="1314" t="s">
        <v>908</v>
      </c>
      <c r="Q502" s="1316" t="s">
        <v>909</v>
      </c>
      <c r="R502" s="1318" t="s">
        <v>910</v>
      </c>
      <c r="S502" s="136" t="s">
        <v>910</v>
      </c>
      <c r="T502" s="1318" t="s">
        <v>911</v>
      </c>
      <c r="U502" s="1320" t="s">
        <v>912</v>
      </c>
      <c r="V502" s="1322" t="s">
        <v>913</v>
      </c>
      <c r="W502" s="1324" t="s">
        <v>914</v>
      </c>
      <c r="X502" s="1326" t="s">
        <v>915</v>
      </c>
    </row>
    <row r="503" spans="1:24" ht="16.5" customHeight="1" x14ac:dyDescent="0.2">
      <c r="A503" s="1328" t="s">
        <v>916</v>
      </c>
      <c r="B503" s="1330" t="s">
        <v>917</v>
      </c>
      <c r="C503" s="1335"/>
      <c r="D503" s="1338"/>
      <c r="E503" s="811" t="s">
        <v>2577</v>
      </c>
      <c r="F503" s="1341"/>
      <c r="G503" s="1344"/>
      <c r="H503" s="1347"/>
      <c r="I503" s="582" t="s">
        <v>918</v>
      </c>
      <c r="J503" s="583" t="s">
        <v>919</v>
      </c>
      <c r="K503" s="1350"/>
      <c r="L503" s="1357"/>
      <c r="M503" s="589" t="s">
        <v>920</v>
      </c>
      <c r="N503" s="141" t="s">
        <v>921</v>
      </c>
      <c r="O503" s="1355"/>
      <c r="P503" s="1315"/>
      <c r="Q503" s="1317"/>
      <c r="R503" s="1319"/>
      <c r="S503" s="140" t="s">
        <v>922</v>
      </c>
      <c r="T503" s="1319"/>
      <c r="U503" s="1321"/>
      <c r="V503" s="1323"/>
      <c r="W503" s="1325"/>
      <c r="X503" s="1327"/>
    </row>
    <row r="504" spans="1:24" ht="16.5" customHeight="1" thickBot="1" x14ac:dyDescent="0.25">
      <c r="A504" s="1329"/>
      <c r="B504" s="1331"/>
      <c r="C504" s="1336"/>
      <c r="D504" s="1339"/>
      <c r="E504" s="812"/>
      <c r="F504" s="1342"/>
      <c r="G504" s="1345"/>
      <c r="H504" s="1348"/>
      <c r="I504" s="584" t="s">
        <v>923</v>
      </c>
      <c r="J504" s="585" t="s">
        <v>924</v>
      </c>
      <c r="K504" s="1351"/>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2">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2">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2">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2">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2">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2">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2">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2">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2">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2">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2">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5">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2">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2">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2">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2">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2">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2">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2">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2">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2">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2">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2">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2">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2">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2">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2">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2">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2">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2">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2">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2">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2">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2">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2">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2">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2">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2">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2">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2">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2">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2">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2">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2">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2">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2">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2">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2">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2">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2">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2">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2">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2">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2">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2">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2">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2">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2">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2">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2">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2">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2">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2">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2">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2">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2">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2">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2">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2">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2">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5">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5">
      <c r="A576" s="1332" t="s">
        <v>1866</v>
      </c>
      <c r="B576" s="1333"/>
      <c r="C576" s="1334" t="s">
        <v>899</v>
      </c>
      <c r="D576" s="1337" t="s">
        <v>900</v>
      </c>
      <c r="E576" s="810"/>
      <c r="F576" s="1340" t="s">
        <v>901</v>
      </c>
      <c r="G576" s="1343" t="s">
        <v>1923</v>
      </c>
      <c r="H576" s="1346" t="s">
        <v>903</v>
      </c>
      <c r="I576" s="580"/>
      <c r="J576" s="581"/>
      <c r="K576" s="1349" t="s">
        <v>904</v>
      </c>
      <c r="L576" s="1356" t="s">
        <v>1623</v>
      </c>
      <c r="M576" s="588" t="s">
        <v>906</v>
      </c>
      <c r="N576" s="134">
        <f>M578+N578</f>
        <v>0</v>
      </c>
      <c r="O576" s="1354" t="s">
        <v>907</v>
      </c>
      <c r="P576" s="1314" t="s">
        <v>908</v>
      </c>
      <c r="Q576" s="1316" t="s">
        <v>909</v>
      </c>
      <c r="R576" s="1318" t="s">
        <v>910</v>
      </c>
      <c r="S576" s="136" t="s">
        <v>910</v>
      </c>
      <c r="T576" s="1318" t="s">
        <v>911</v>
      </c>
      <c r="U576" s="1320" t="s">
        <v>912</v>
      </c>
      <c r="V576" s="1322" t="s">
        <v>913</v>
      </c>
      <c r="W576" s="1324" t="s">
        <v>914</v>
      </c>
      <c r="X576" s="1326" t="s">
        <v>915</v>
      </c>
    </row>
    <row r="577" spans="1:24" ht="15" customHeight="1" x14ac:dyDescent="0.2">
      <c r="A577" s="1328" t="s">
        <v>916</v>
      </c>
      <c r="B577" s="1330" t="s">
        <v>917</v>
      </c>
      <c r="C577" s="1335"/>
      <c r="D577" s="1338"/>
      <c r="E577" s="811"/>
      <c r="F577" s="1341"/>
      <c r="G577" s="1344"/>
      <c r="H577" s="1347"/>
      <c r="I577" s="582" t="s">
        <v>918</v>
      </c>
      <c r="J577" s="583" t="s">
        <v>919</v>
      </c>
      <c r="K577" s="1350"/>
      <c r="L577" s="1357"/>
      <c r="M577" s="589" t="s">
        <v>920</v>
      </c>
      <c r="N577" s="141" t="s">
        <v>921</v>
      </c>
      <c r="O577" s="1355"/>
      <c r="P577" s="1315"/>
      <c r="Q577" s="1317"/>
      <c r="R577" s="1319"/>
      <c r="S577" s="140" t="s">
        <v>922</v>
      </c>
      <c r="T577" s="1319"/>
      <c r="U577" s="1321"/>
      <c r="V577" s="1323"/>
      <c r="W577" s="1325"/>
      <c r="X577" s="1327"/>
    </row>
    <row r="578" spans="1:24" ht="15" customHeight="1" thickBot="1" x14ac:dyDescent="0.25">
      <c r="A578" s="1329"/>
      <c r="B578" s="1331"/>
      <c r="C578" s="1336"/>
      <c r="D578" s="1339"/>
      <c r="E578" s="812"/>
      <c r="F578" s="1342"/>
      <c r="G578" s="1345"/>
      <c r="H578" s="1348"/>
      <c r="I578" s="584" t="s">
        <v>923</v>
      </c>
      <c r="J578" s="585" t="s">
        <v>924</v>
      </c>
      <c r="K578" s="1351"/>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2">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2">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2">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2">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2">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2">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2">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2">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2">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2">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2">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5">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2">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2">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2">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2">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2">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2">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2">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2">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2">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2">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2">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2">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2">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2">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2">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2">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2">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2">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2">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2">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2">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2">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2">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2">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2">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2">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2">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2">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2">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2">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2">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2">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2">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2">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2">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2">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2">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2">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2">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2">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5"/>
      <c r="Q630" s="159"/>
      <c r="R630" s="159">
        <v>14</v>
      </c>
      <c r="S630" s="159"/>
      <c r="T630" s="159">
        <v>2800</v>
      </c>
      <c r="U630" s="160"/>
      <c r="V630" s="158">
        <v>52800</v>
      </c>
      <c r="W630" s="161"/>
      <c r="X630" s="160">
        <v>2800</v>
      </c>
    </row>
    <row r="631" spans="1:24" ht="15" customHeight="1" x14ac:dyDescent="0.2">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2">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2">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2">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2">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2">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2">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2">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2">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2">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2">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2">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2">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2">
      <c r="A644" s="192">
        <v>12</v>
      </c>
      <c r="B644" s="212" t="s">
        <v>1144</v>
      </c>
      <c r="C644" s="213" t="s">
        <v>989</v>
      </c>
      <c r="D644" s="150" t="s">
        <v>32</v>
      </c>
      <c r="E644" s="213">
        <v>40</v>
      </c>
      <c r="F644" s="455" t="s">
        <v>2278</v>
      </c>
      <c r="G644" s="634">
        <v>43099</v>
      </c>
      <c r="H644" s="687">
        <v>43475</v>
      </c>
      <c r="I644" s="177"/>
      <c r="J644" s="178"/>
      <c r="K644" s="815"/>
      <c r="L644" s="597">
        <v>20000</v>
      </c>
      <c r="M644" s="823">
        <v>10000</v>
      </c>
      <c r="N644" s="183">
        <v>-10000</v>
      </c>
      <c r="O644" s="191"/>
      <c r="P644" s="824">
        <v>10000</v>
      </c>
      <c r="Q644" s="194"/>
      <c r="R644" s="194">
        <v>14</v>
      </c>
      <c r="S644" s="194"/>
      <c r="T644" s="825">
        <v>2800</v>
      </c>
      <c r="U644" s="195"/>
      <c r="V644" s="196"/>
      <c r="W644" s="197"/>
      <c r="X644" s="195"/>
    </row>
    <row r="645" spans="1:24" ht="15" customHeight="1" x14ac:dyDescent="0.2">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2">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2">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2">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2">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2">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2">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2">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5">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5">
      <c r="A654" s="1358" t="s">
        <v>1865</v>
      </c>
      <c r="B654" s="1359"/>
      <c r="C654" s="1334" t="s">
        <v>899</v>
      </c>
      <c r="D654" s="1337" t="s">
        <v>900</v>
      </c>
      <c r="E654" s="810"/>
      <c r="F654" s="1340" t="s">
        <v>901</v>
      </c>
      <c r="G654" s="1343" t="s">
        <v>902</v>
      </c>
      <c r="H654" s="1346" t="s">
        <v>903</v>
      </c>
      <c r="I654" s="580"/>
      <c r="J654" s="581"/>
      <c r="K654" s="1349" t="s">
        <v>904</v>
      </c>
      <c r="L654" s="1356" t="s">
        <v>1623</v>
      </c>
      <c r="M654" s="588" t="s">
        <v>906</v>
      </c>
      <c r="N654" s="134">
        <f>M656+N656</f>
        <v>0</v>
      </c>
      <c r="O654" s="1354" t="s">
        <v>907</v>
      </c>
      <c r="P654" s="1314" t="s">
        <v>908</v>
      </c>
      <c r="Q654" s="1316" t="s">
        <v>909</v>
      </c>
      <c r="R654" s="1318" t="s">
        <v>910</v>
      </c>
      <c r="S654" s="136" t="s">
        <v>910</v>
      </c>
      <c r="T654" s="1318" t="s">
        <v>911</v>
      </c>
      <c r="U654" s="1320" t="s">
        <v>912</v>
      </c>
      <c r="V654" s="1322" t="s">
        <v>913</v>
      </c>
      <c r="W654" s="1324" t="s">
        <v>914</v>
      </c>
      <c r="X654" s="1326" t="s">
        <v>915</v>
      </c>
    </row>
    <row r="655" spans="1:24" ht="15" customHeight="1" x14ac:dyDescent="0.2">
      <c r="A655" s="1328" t="s">
        <v>916</v>
      </c>
      <c r="B655" s="1330" t="s">
        <v>917</v>
      </c>
      <c r="C655" s="1335"/>
      <c r="D655" s="1338"/>
      <c r="E655" s="811"/>
      <c r="F655" s="1341"/>
      <c r="G655" s="1344"/>
      <c r="H655" s="1347"/>
      <c r="I655" s="582" t="s">
        <v>918</v>
      </c>
      <c r="J655" s="583" t="s">
        <v>919</v>
      </c>
      <c r="K655" s="1350"/>
      <c r="L655" s="1357"/>
      <c r="M655" s="589" t="s">
        <v>920</v>
      </c>
      <c r="N655" s="141" t="s">
        <v>921</v>
      </c>
      <c r="O655" s="1355"/>
      <c r="P655" s="1315"/>
      <c r="Q655" s="1317"/>
      <c r="R655" s="1319"/>
      <c r="S655" s="140" t="s">
        <v>922</v>
      </c>
      <c r="T655" s="1319"/>
      <c r="U655" s="1321"/>
      <c r="V655" s="1323"/>
      <c r="W655" s="1325"/>
      <c r="X655" s="1327"/>
    </row>
    <row r="656" spans="1:24" ht="15" customHeight="1" thickBot="1" x14ac:dyDescent="0.25">
      <c r="A656" s="1329"/>
      <c r="B656" s="1331"/>
      <c r="C656" s="1336"/>
      <c r="D656" s="1339"/>
      <c r="E656" s="812"/>
      <c r="F656" s="1342"/>
      <c r="G656" s="1345"/>
      <c r="H656" s="1348"/>
      <c r="I656" s="584" t="s">
        <v>923</v>
      </c>
      <c r="J656" s="585" t="s">
        <v>924</v>
      </c>
      <c r="K656" s="1351"/>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2">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2">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2">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2">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2">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2">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2">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2">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2">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5">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2">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2">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2">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2">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2">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2">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2">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2">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2">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2">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2">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2">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2">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2">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2">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2">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2">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2">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2">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2">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2">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2">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2">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2">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2">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2">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2">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2">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2">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2">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2">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2">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2">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2">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2">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2">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2">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2">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2">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2">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2">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2">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2">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2">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2">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2">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2">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2">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2">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2">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2">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2">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2">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2">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2">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2">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2">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2">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2">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2">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2">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2">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2">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2">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5">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5">
      <c r="A732" s="1363" t="s">
        <v>898</v>
      </c>
      <c r="B732" s="1359"/>
      <c r="C732" s="1364" t="s">
        <v>899</v>
      </c>
      <c r="D732" s="1365" t="s">
        <v>900</v>
      </c>
      <c r="E732" s="150"/>
      <c r="F732" s="1368" t="s">
        <v>901</v>
      </c>
      <c r="G732" s="1371" t="s">
        <v>902</v>
      </c>
      <c r="H732" s="1374" t="s">
        <v>903</v>
      </c>
      <c r="I732" s="132"/>
      <c r="J732" s="133"/>
      <c r="K732" s="1360" t="s">
        <v>904</v>
      </c>
      <c r="L732" s="1356" t="s">
        <v>1623</v>
      </c>
      <c r="M732" s="588" t="s">
        <v>906</v>
      </c>
      <c r="N732" s="134">
        <f>M734+N734</f>
        <v>0</v>
      </c>
      <c r="O732" s="1354" t="s">
        <v>907</v>
      </c>
      <c r="P732" s="1314" t="s">
        <v>908</v>
      </c>
      <c r="Q732" s="1316" t="s">
        <v>909</v>
      </c>
      <c r="R732" s="1318" t="s">
        <v>910</v>
      </c>
      <c r="S732" s="136" t="s">
        <v>910</v>
      </c>
      <c r="T732" s="1318" t="s">
        <v>911</v>
      </c>
      <c r="U732" s="1320" t="s">
        <v>912</v>
      </c>
      <c r="V732" s="1322" t="s">
        <v>913</v>
      </c>
      <c r="W732" s="1324" t="s">
        <v>914</v>
      </c>
      <c r="X732" s="1326" t="s">
        <v>915</v>
      </c>
    </row>
    <row r="733" spans="1:24" s="306" customFormat="1" ht="15" customHeight="1" x14ac:dyDescent="0.2">
      <c r="A733" s="1328" t="s">
        <v>916</v>
      </c>
      <c r="B733" s="1330" t="s">
        <v>917</v>
      </c>
      <c r="C733" s="1328"/>
      <c r="D733" s="1366"/>
      <c r="E733" s="213"/>
      <c r="F733" s="1369"/>
      <c r="G733" s="1372"/>
      <c r="H733" s="1375"/>
      <c r="I733" s="137" t="s">
        <v>918</v>
      </c>
      <c r="J733" s="138" t="s">
        <v>919</v>
      </c>
      <c r="K733" s="1361"/>
      <c r="L733" s="1357"/>
      <c r="M733" s="589" t="s">
        <v>920</v>
      </c>
      <c r="N733" s="141" t="s">
        <v>921</v>
      </c>
      <c r="O733" s="1355"/>
      <c r="P733" s="1315"/>
      <c r="Q733" s="1317"/>
      <c r="R733" s="1319"/>
      <c r="S733" s="140" t="s">
        <v>922</v>
      </c>
      <c r="T733" s="1319"/>
      <c r="U733" s="1321"/>
      <c r="V733" s="1323"/>
      <c r="W733" s="1325"/>
      <c r="X733" s="1327"/>
    </row>
    <row r="734" spans="1:24" ht="15" customHeight="1" thickBot="1" x14ac:dyDescent="0.25">
      <c r="A734" s="1329"/>
      <c r="B734" s="1331"/>
      <c r="C734" s="1329"/>
      <c r="D734" s="1367"/>
      <c r="E734" s="200"/>
      <c r="F734" s="1370"/>
      <c r="G734" s="1373"/>
      <c r="H734" s="1376"/>
      <c r="I734" s="144" t="s">
        <v>923</v>
      </c>
      <c r="J734" s="145" t="s">
        <v>924</v>
      </c>
      <c r="K734" s="1362"/>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2">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2">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2">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2">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2">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2">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2">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2">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2">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5">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2">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2">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2">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2">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2">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2">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2">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2">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2">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2">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2">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2">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2">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2">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2">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2">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2">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2">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2">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2">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2">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2">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2">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2">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2">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2">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2">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2">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2">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2">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2">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2">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2">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2">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2">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2">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2">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2">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2">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2">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2">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2">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2">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2">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2">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2">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2">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2">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2">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2">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2">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2">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2">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2">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2">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2">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2">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2">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2">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2">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2">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2">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2">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2">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5">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5">
      <c r="A810" s="1363" t="s">
        <v>1026</v>
      </c>
      <c r="B810" s="1359"/>
      <c r="C810" s="1364" t="s">
        <v>899</v>
      </c>
      <c r="D810" s="1366" t="s">
        <v>900</v>
      </c>
      <c r="E810" s="213"/>
      <c r="F810" s="1369" t="s">
        <v>901</v>
      </c>
      <c r="G810" s="1372" t="s">
        <v>902</v>
      </c>
      <c r="H810" s="1375" t="s">
        <v>903</v>
      </c>
      <c r="I810" s="137"/>
      <c r="J810" s="138"/>
      <c r="K810" s="1361" t="s">
        <v>904</v>
      </c>
      <c r="L810" s="1356" t="s">
        <v>905</v>
      </c>
      <c r="M810" s="588" t="s">
        <v>906</v>
      </c>
      <c r="N810" s="134">
        <f>M812+N812</f>
        <v>0</v>
      </c>
      <c r="O810" s="1354" t="s">
        <v>907</v>
      </c>
      <c r="P810" s="1314" t="s">
        <v>908</v>
      </c>
      <c r="Q810" s="1316" t="s">
        <v>909</v>
      </c>
      <c r="R810" s="1318" t="s">
        <v>910</v>
      </c>
      <c r="S810" s="136" t="s">
        <v>910</v>
      </c>
      <c r="T810" s="1318" t="s">
        <v>911</v>
      </c>
      <c r="U810" s="1320" t="s">
        <v>912</v>
      </c>
      <c r="V810" s="1322" t="s">
        <v>913</v>
      </c>
      <c r="W810" s="1324" t="s">
        <v>914</v>
      </c>
      <c r="X810" s="1326" t="s">
        <v>915</v>
      </c>
    </row>
    <row r="811" spans="1:24" ht="15" customHeight="1" x14ac:dyDescent="0.2">
      <c r="A811" s="1328" t="s">
        <v>916</v>
      </c>
      <c r="B811" s="1330" t="s">
        <v>917</v>
      </c>
      <c r="C811" s="1328"/>
      <c r="D811" s="1366"/>
      <c r="E811" s="213"/>
      <c r="F811" s="1369"/>
      <c r="G811" s="1372"/>
      <c r="H811" s="1375"/>
      <c r="I811" s="137" t="s">
        <v>918</v>
      </c>
      <c r="J811" s="138" t="s">
        <v>919</v>
      </c>
      <c r="K811" s="1361"/>
      <c r="L811" s="1357"/>
      <c r="M811" s="589" t="s">
        <v>920</v>
      </c>
      <c r="N811" s="141" t="s">
        <v>921</v>
      </c>
      <c r="O811" s="1355"/>
      <c r="P811" s="1315"/>
      <c r="Q811" s="1317"/>
      <c r="R811" s="1319"/>
      <c r="S811" s="140" t="s">
        <v>922</v>
      </c>
      <c r="T811" s="1319"/>
      <c r="U811" s="1321"/>
      <c r="V811" s="1323"/>
      <c r="W811" s="1325"/>
      <c r="X811" s="1327"/>
    </row>
    <row r="812" spans="1:24" ht="15" customHeight="1" thickBot="1" x14ac:dyDescent="0.25">
      <c r="A812" s="1329"/>
      <c r="B812" s="1331"/>
      <c r="C812" s="1329"/>
      <c r="D812" s="1367"/>
      <c r="E812" s="200"/>
      <c r="F812" s="1370"/>
      <c r="G812" s="1373"/>
      <c r="H812" s="1376"/>
      <c r="I812" s="144" t="s">
        <v>923</v>
      </c>
      <c r="J812" s="145" t="s">
        <v>924</v>
      </c>
      <c r="K812" s="1362"/>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2">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2">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2">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2">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2">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2">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2">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2">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2">
      <c r="A821" s="245">
        <v>3</v>
      </c>
      <c r="B821" s="246">
        <v>21</v>
      </c>
      <c r="C821" s="213" t="s">
        <v>931</v>
      </c>
      <c r="D821" s="213" t="s">
        <v>4</v>
      </c>
      <c r="E821" s="213"/>
      <c r="F821" s="441" t="s">
        <v>1046</v>
      </c>
      <c r="G821" s="1377" t="s">
        <v>946</v>
      </c>
      <c r="H821" s="1378"/>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5">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2">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2">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2">
      <c r="A825" s="245">
        <v>4</v>
      </c>
      <c r="B825" s="246">
        <v>13</v>
      </c>
      <c r="C825" s="213" t="s">
        <v>931</v>
      </c>
      <c r="D825" s="213" t="s">
        <v>1056</v>
      </c>
      <c r="E825" s="213"/>
      <c r="F825" s="443" t="s">
        <v>1057</v>
      </c>
      <c r="G825" s="1379" t="s">
        <v>946</v>
      </c>
      <c r="H825" s="1380"/>
      <c r="I825" s="251"/>
      <c r="J825" s="248"/>
      <c r="K825" s="249"/>
      <c r="L825" s="597">
        <v>0</v>
      </c>
      <c r="M825" s="598"/>
      <c r="N825" s="183"/>
      <c r="O825" s="191"/>
      <c r="P825" s="196"/>
      <c r="Q825" s="194"/>
      <c r="R825" s="194"/>
      <c r="S825" s="194"/>
      <c r="T825" s="194"/>
      <c r="U825" s="195"/>
      <c r="V825" s="196"/>
      <c r="W825" s="197"/>
      <c r="X825" s="195"/>
    </row>
    <row r="826" spans="1:24" ht="15" customHeight="1" x14ac:dyDescent="0.2">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2">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2">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2">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2">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2">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2">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2">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2">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2">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2">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2">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2">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2">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2">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2">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2">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2">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2">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2">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2">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2">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2">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2">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2">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2">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2">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2">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2">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2">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2">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2">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2">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2">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2">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2">
      <c r="A861" s="262">
        <v>10</v>
      </c>
      <c r="B861" s="263" t="s">
        <v>1106</v>
      </c>
      <c r="C861" s="150" t="s">
        <v>1107</v>
      </c>
      <c r="D861" s="150"/>
      <c r="E861" s="150"/>
      <c r="F861" s="445" t="s">
        <v>1108</v>
      </c>
      <c r="G861" s="1377" t="s">
        <v>946</v>
      </c>
      <c r="H861" s="1378"/>
      <c r="I861" s="251"/>
      <c r="J861" s="248"/>
      <c r="K861" s="249"/>
      <c r="L861" s="591">
        <v>0</v>
      </c>
      <c r="M861" s="592"/>
      <c r="N861" s="156"/>
      <c r="O861" s="157"/>
      <c r="P861" s="158"/>
      <c r="Q861" s="159"/>
      <c r="R861" s="159"/>
      <c r="S861" s="159"/>
      <c r="T861" s="159"/>
      <c r="U861" s="160"/>
      <c r="V861" s="158"/>
      <c r="W861" s="161"/>
      <c r="X861" s="160"/>
    </row>
    <row r="862" spans="1:24" ht="15" customHeight="1" x14ac:dyDescent="0.2">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2">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2">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2">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2">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2">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2">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2">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2">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2">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2">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2">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2">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2">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2">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2">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2">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2">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2">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2">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2">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2">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2">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2">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2">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2">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2">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5">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2">
      <c r="A890" s="1363" t="s">
        <v>1138</v>
      </c>
      <c r="B890" s="1359"/>
      <c r="C890" s="1364" t="s">
        <v>899</v>
      </c>
      <c r="D890" s="1365" t="s">
        <v>900</v>
      </c>
      <c r="E890" s="150"/>
      <c r="F890" s="1368" t="s">
        <v>901</v>
      </c>
      <c r="G890" s="1371" t="s">
        <v>902</v>
      </c>
      <c r="H890" s="1374" t="s">
        <v>903</v>
      </c>
      <c r="I890" s="132"/>
      <c r="J890" s="133"/>
      <c r="K890" s="1360" t="s">
        <v>904</v>
      </c>
      <c r="L890" s="1386" t="s">
        <v>905</v>
      </c>
      <c r="M890" s="605"/>
      <c r="N890" s="265">
        <f>M892+N892+N974</f>
        <v>0</v>
      </c>
      <c r="O890" s="1388" t="s">
        <v>907</v>
      </c>
      <c r="P890" s="1390" t="s">
        <v>908</v>
      </c>
      <c r="Q890" s="1392" t="s">
        <v>909</v>
      </c>
      <c r="R890" s="1399" t="s">
        <v>910</v>
      </c>
      <c r="S890" s="136" t="s">
        <v>910</v>
      </c>
      <c r="T890" s="1399" t="s">
        <v>911</v>
      </c>
      <c r="U890" s="1400" t="s">
        <v>912</v>
      </c>
      <c r="V890" s="1390" t="s">
        <v>913</v>
      </c>
      <c r="W890" s="1381" t="s">
        <v>914</v>
      </c>
      <c r="X890" s="1383" t="s">
        <v>915</v>
      </c>
    </row>
    <row r="891" spans="1:24" ht="15" customHeight="1" x14ac:dyDescent="0.2">
      <c r="A891" s="1364" t="s">
        <v>916</v>
      </c>
      <c r="B891" s="1385" t="s">
        <v>917</v>
      </c>
      <c r="C891" s="1328"/>
      <c r="D891" s="1366"/>
      <c r="E891" s="213"/>
      <c r="F891" s="1369"/>
      <c r="G891" s="1372"/>
      <c r="H891" s="1375"/>
      <c r="I891" s="137" t="s">
        <v>918</v>
      </c>
      <c r="J891" s="138" t="s">
        <v>919</v>
      </c>
      <c r="K891" s="1361"/>
      <c r="L891" s="1387"/>
      <c r="M891" s="589" t="s">
        <v>920</v>
      </c>
      <c r="N891" s="141" t="s">
        <v>921</v>
      </c>
      <c r="O891" s="1389"/>
      <c r="P891" s="1391"/>
      <c r="Q891" s="1393"/>
      <c r="R891" s="1396"/>
      <c r="S891" s="140" t="s">
        <v>922</v>
      </c>
      <c r="T891" s="1396"/>
      <c r="U891" s="1397"/>
      <c r="V891" s="1391"/>
      <c r="W891" s="1382"/>
      <c r="X891" s="1384"/>
    </row>
    <row r="892" spans="1:24" ht="15" customHeight="1" thickBot="1" x14ac:dyDescent="0.25">
      <c r="A892" s="1329"/>
      <c r="B892" s="1331"/>
      <c r="C892" s="1329"/>
      <c r="D892" s="1367"/>
      <c r="E892" s="200"/>
      <c r="F892" s="1370"/>
      <c r="G892" s="1373"/>
      <c r="H892" s="1376"/>
      <c r="I892" s="144" t="s">
        <v>923</v>
      </c>
      <c r="J892" s="145" t="s">
        <v>924</v>
      </c>
      <c r="K892" s="1362"/>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2">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2">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2">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2">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2">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2">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2">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2">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2">
      <c r="A901" s="245">
        <v>3</v>
      </c>
      <c r="B901" s="246">
        <v>24</v>
      </c>
      <c r="C901" s="213" t="s">
        <v>931</v>
      </c>
      <c r="D901" s="213" t="s">
        <v>1154</v>
      </c>
      <c r="E901" s="213"/>
      <c r="F901" s="441" t="s">
        <v>1155</v>
      </c>
      <c r="G901" s="1394" t="s">
        <v>946</v>
      </c>
      <c r="H901" s="1395"/>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5">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2">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2">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2">
      <c r="A905" s="245">
        <v>4</v>
      </c>
      <c r="B905" s="246">
        <v>7</v>
      </c>
      <c r="C905" s="213" t="s">
        <v>931</v>
      </c>
      <c r="D905" s="213" t="s">
        <v>1000</v>
      </c>
      <c r="E905" s="213"/>
      <c r="F905" s="443" t="s">
        <v>1162</v>
      </c>
      <c r="G905" s="1394" t="s">
        <v>946</v>
      </c>
      <c r="H905" s="1395"/>
      <c r="I905" s="251"/>
      <c r="J905" s="248"/>
      <c r="K905" s="249"/>
      <c r="L905" s="597">
        <v>0</v>
      </c>
      <c r="M905" s="598"/>
      <c r="N905" s="183"/>
      <c r="O905" s="191"/>
      <c r="P905" s="196"/>
      <c r="Q905" s="194"/>
      <c r="R905" s="194"/>
      <c r="S905" s="194"/>
      <c r="T905" s="194"/>
      <c r="U905" s="195"/>
      <c r="V905" s="196"/>
      <c r="W905" s="197"/>
      <c r="X905" s="195"/>
    </row>
    <row r="906" spans="1:24" ht="15" customHeight="1" x14ac:dyDescent="0.2">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2">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2">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2">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2">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2">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2">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2">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2">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2">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2">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2">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2">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2">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2">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2">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2">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2">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2">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2">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2">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2">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2">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2">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2">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2">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2">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2">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2">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2">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2">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2">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2">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2">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2">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2">
      <c r="A941" s="262">
        <v>9</v>
      </c>
      <c r="B941" s="263" t="s">
        <v>1197</v>
      </c>
      <c r="C941" s="150" t="s">
        <v>971</v>
      </c>
      <c r="D941" s="150"/>
      <c r="E941" s="150"/>
      <c r="F941" s="445" t="s">
        <v>1198</v>
      </c>
      <c r="G941" s="1394" t="s">
        <v>946</v>
      </c>
      <c r="H941" s="1395"/>
      <c r="I941" s="251"/>
      <c r="J941" s="248"/>
      <c r="K941" s="249"/>
      <c r="L941" s="591">
        <v>0</v>
      </c>
      <c r="M941" s="592"/>
      <c r="N941" s="156"/>
      <c r="O941" s="157"/>
      <c r="P941" s="158"/>
      <c r="Q941" s="159"/>
      <c r="R941" s="159"/>
      <c r="S941" s="159"/>
      <c r="T941" s="159"/>
      <c r="U941" s="160"/>
      <c r="V941" s="158"/>
      <c r="W941" s="161"/>
      <c r="X941" s="160"/>
    </row>
    <row r="942" spans="1:24" ht="15" customHeight="1" x14ac:dyDescent="0.2">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2">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2">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2">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2">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2">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2">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2">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2">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2">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2">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2">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2">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2">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2">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2">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2">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2">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2">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2">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2">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2">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2">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2">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2">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2">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2">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2">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2">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2">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2">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5">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2">
      <c r="A974" s="1403" t="s">
        <v>1225</v>
      </c>
      <c r="B974" s="1404"/>
      <c r="C974" s="271"/>
      <c r="D974" s="272"/>
      <c r="E974" s="813"/>
      <c r="F974" s="1413" t="s">
        <v>901</v>
      </c>
      <c r="G974" s="1372" t="s">
        <v>902</v>
      </c>
      <c r="H974" s="1375" t="s">
        <v>903</v>
      </c>
      <c r="I974" s="137"/>
      <c r="J974" s="138"/>
      <c r="K974" s="1361" t="s">
        <v>904</v>
      </c>
      <c r="L974" s="1411" t="s">
        <v>905</v>
      </c>
      <c r="M974" s="606" t="s">
        <v>1226</v>
      </c>
      <c r="N974" s="273">
        <f>M976+N976+N1056</f>
        <v>0</v>
      </c>
      <c r="O974" s="1412" t="s">
        <v>907</v>
      </c>
      <c r="P974" s="1391" t="s">
        <v>908</v>
      </c>
      <c r="Q974" s="1393" t="s">
        <v>909</v>
      </c>
      <c r="R974" s="1396" t="s">
        <v>910</v>
      </c>
      <c r="S974" s="190" t="s">
        <v>910</v>
      </c>
      <c r="T974" s="1396" t="s">
        <v>911</v>
      </c>
      <c r="U974" s="1397" t="s">
        <v>912</v>
      </c>
      <c r="V974" s="1398" t="s">
        <v>913</v>
      </c>
      <c r="W974" s="1382" t="s">
        <v>914</v>
      </c>
      <c r="X974" s="1384" t="s">
        <v>915</v>
      </c>
    </row>
    <row r="975" spans="1:24" ht="15" customHeight="1" x14ac:dyDescent="0.2">
      <c r="A975" s="1328" t="s">
        <v>916</v>
      </c>
      <c r="B975" s="1366" t="s">
        <v>917</v>
      </c>
      <c r="C975" s="213"/>
      <c r="D975" s="213"/>
      <c r="E975" s="213"/>
      <c r="F975" s="1369"/>
      <c r="G975" s="1372"/>
      <c r="H975" s="1375"/>
      <c r="I975" s="137" t="s">
        <v>918</v>
      </c>
      <c r="J975" s="138" t="s">
        <v>919</v>
      </c>
      <c r="K975" s="1361"/>
      <c r="L975" s="1357"/>
      <c r="M975" s="607" t="s">
        <v>920</v>
      </c>
      <c r="N975" s="143" t="s">
        <v>921</v>
      </c>
      <c r="O975" s="1355"/>
      <c r="P975" s="1315"/>
      <c r="Q975" s="1317"/>
      <c r="R975" s="1319"/>
      <c r="S975" s="140" t="s">
        <v>922</v>
      </c>
      <c r="T975" s="1319"/>
      <c r="U975" s="1321"/>
      <c r="V975" s="1323"/>
      <c r="W975" s="1325"/>
      <c r="X975" s="1327"/>
    </row>
    <row r="976" spans="1:24" ht="15" customHeight="1" thickBot="1" x14ac:dyDescent="0.25">
      <c r="A976" s="1329"/>
      <c r="B976" s="1367"/>
      <c r="C976" s="200"/>
      <c r="D976" s="200"/>
      <c r="E976" s="200"/>
      <c r="F976" s="1370"/>
      <c r="G976" s="1373"/>
      <c r="H976" s="1376"/>
      <c r="I976" s="144" t="s">
        <v>923</v>
      </c>
      <c r="J976" s="145" t="s">
        <v>924</v>
      </c>
      <c r="K976" s="1362"/>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2">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2">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2">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2">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2">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2">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2">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2">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2">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2">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2">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5">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2">
      <c r="A989" s="245">
        <v>3</v>
      </c>
      <c r="B989" s="246">
        <v>25</v>
      </c>
      <c r="C989" s="213"/>
      <c r="D989" s="213"/>
      <c r="E989" s="213"/>
      <c r="F989" s="443" t="s">
        <v>1245</v>
      </c>
      <c r="G989" s="1401" t="s">
        <v>946</v>
      </c>
      <c r="H989" s="1402"/>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2">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2">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2">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2">
      <c r="A993" s="262">
        <v>4</v>
      </c>
      <c r="B993" s="263">
        <v>8</v>
      </c>
      <c r="C993" s="150"/>
      <c r="D993" s="150"/>
      <c r="E993" s="150"/>
      <c r="F993" s="445" t="s">
        <v>1249</v>
      </c>
      <c r="G993" s="1401" t="s">
        <v>946</v>
      </c>
      <c r="H993" s="1402"/>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2">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2">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2">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2">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2">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2">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2">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2">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2">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2">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2">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2">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2">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2">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2">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2">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2">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2">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2">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2">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2">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2">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2">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2">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2">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2">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2">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2">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2">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2">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2">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2">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2">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2">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2">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2">
      <c r="A1029" s="262">
        <v>10</v>
      </c>
      <c r="B1029" s="263" t="s">
        <v>1291</v>
      </c>
      <c r="C1029" s="150"/>
      <c r="D1029" s="150"/>
      <c r="E1029" s="150"/>
      <c r="F1029" s="445" t="s">
        <v>1292</v>
      </c>
      <c r="G1029" s="1401" t="s">
        <v>946</v>
      </c>
      <c r="H1029" s="1402"/>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2">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2">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2">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2">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2">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2">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2">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2">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2">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2">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2">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2">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2">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2">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2">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2">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2">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2">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2">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2">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2">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2">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2">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2">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2">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5">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2">
      <c r="A1056" s="1403" t="s">
        <v>1316</v>
      </c>
      <c r="B1056" s="1404"/>
      <c r="C1056" s="271"/>
      <c r="D1056" s="272"/>
      <c r="E1056" s="814"/>
      <c r="F1056" s="1369" t="s">
        <v>901</v>
      </c>
      <c r="G1056" s="1405" t="s">
        <v>902</v>
      </c>
      <c r="H1056" s="1408" t="s">
        <v>903</v>
      </c>
      <c r="I1056" s="132"/>
      <c r="J1056" s="133"/>
      <c r="K1056" s="1360" t="s">
        <v>904</v>
      </c>
      <c r="L1056" s="1411" t="s">
        <v>1317</v>
      </c>
      <c r="M1056" s="589" t="s">
        <v>1226</v>
      </c>
      <c r="N1056" s="141">
        <f>M1058+N1058</f>
        <v>0</v>
      </c>
      <c r="O1056" s="1414" t="s">
        <v>907</v>
      </c>
      <c r="P1056" s="1391" t="s">
        <v>908</v>
      </c>
      <c r="Q1056" s="1393" t="s">
        <v>909</v>
      </c>
      <c r="R1056" s="1396" t="s">
        <v>910</v>
      </c>
      <c r="S1056" s="190" t="s">
        <v>910</v>
      </c>
      <c r="T1056" s="1396" t="s">
        <v>911</v>
      </c>
      <c r="U1056" s="1397" t="s">
        <v>912</v>
      </c>
      <c r="V1056" s="1391" t="s">
        <v>913</v>
      </c>
      <c r="W1056" s="1382" t="s">
        <v>914</v>
      </c>
      <c r="X1056" s="1384" t="s">
        <v>915</v>
      </c>
    </row>
    <row r="1057" spans="1:24" ht="15" customHeight="1" x14ac:dyDescent="0.2">
      <c r="A1057" s="1328" t="s">
        <v>916</v>
      </c>
      <c r="B1057" s="1366" t="s">
        <v>917</v>
      </c>
      <c r="C1057" s="213"/>
      <c r="D1057" s="213"/>
      <c r="E1057" s="213"/>
      <c r="F1057" s="1369"/>
      <c r="G1057" s="1406"/>
      <c r="H1057" s="1409"/>
      <c r="I1057" s="137" t="s">
        <v>918</v>
      </c>
      <c r="J1057" s="138" t="s">
        <v>919</v>
      </c>
      <c r="K1057" s="1361"/>
      <c r="L1057" s="1357"/>
      <c r="M1057" s="607" t="s">
        <v>920</v>
      </c>
      <c r="N1057" s="143" t="s">
        <v>921</v>
      </c>
      <c r="O1057" s="1415"/>
      <c r="P1057" s="1315"/>
      <c r="Q1057" s="1317"/>
      <c r="R1057" s="1319"/>
      <c r="S1057" s="140" t="s">
        <v>922</v>
      </c>
      <c r="T1057" s="1319"/>
      <c r="U1057" s="1321"/>
      <c r="V1057" s="1315"/>
      <c r="W1057" s="1325"/>
      <c r="X1057" s="1327"/>
    </row>
    <row r="1058" spans="1:24" ht="15" customHeight="1" thickBot="1" x14ac:dyDescent="0.25">
      <c r="A1058" s="1329"/>
      <c r="B1058" s="1367"/>
      <c r="C1058" s="200"/>
      <c r="D1058" s="200"/>
      <c r="E1058" s="200"/>
      <c r="F1058" s="1370"/>
      <c r="G1058" s="1407"/>
      <c r="H1058" s="1410"/>
      <c r="I1058" s="144" t="s">
        <v>923</v>
      </c>
      <c r="J1058" s="145" t="s">
        <v>924</v>
      </c>
      <c r="K1058" s="1362"/>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2">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2">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2">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2">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2">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2">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2">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2">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2">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2">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2">
      <c r="A1069" s="148">
        <v>3</v>
      </c>
      <c r="B1069" s="149">
        <v>13</v>
      </c>
      <c r="C1069" s="150"/>
      <c r="D1069" s="150"/>
      <c r="E1069" s="150"/>
      <c r="F1069" s="438" t="s">
        <v>1330</v>
      </c>
      <c r="G1069" s="1401" t="s">
        <v>946</v>
      </c>
      <c r="H1069" s="1402"/>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2">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2">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2">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2">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2">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2">
      <c r="A1075" s="148">
        <v>4</v>
      </c>
      <c r="B1075" s="149">
        <v>10</v>
      </c>
      <c r="C1075" s="150"/>
      <c r="D1075" s="150"/>
      <c r="E1075" s="150"/>
      <c r="F1075" s="438" t="s">
        <v>1249</v>
      </c>
      <c r="G1075" s="1401" t="s">
        <v>946</v>
      </c>
      <c r="H1075" s="1402"/>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2">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2">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2">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2">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2">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2">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2">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2">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2">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2">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2">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2">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2">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2">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2">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2">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2">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2">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2">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2">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2">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2">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2">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2">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2">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2">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2">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2">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2">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2">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2">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2">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2">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2">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2">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2">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2">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2">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2">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2">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2">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2">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2">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2">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2">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2">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2">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2">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2">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2">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2">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2">
      <c r="A1127" s="148">
        <v>10</v>
      </c>
      <c r="B1127" s="149" t="s">
        <v>1382</v>
      </c>
      <c r="C1127" s="150"/>
      <c r="D1127" s="150"/>
      <c r="E1127" s="150"/>
      <c r="F1127" s="438" t="s">
        <v>1383</v>
      </c>
      <c r="G1127" s="1401" t="s">
        <v>946</v>
      </c>
      <c r="H1127" s="1402"/>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2">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2">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2">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2">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2">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2">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2">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2">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2">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2">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2">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2">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W890:W891"/>
    <mergeCell ref="X890:X891"/>
    <mergeCell ref="A891:A892"/>
    <mergeCell ref="B891:B892"/>
    <mergeCell ref="K890:K892"/>
    <mergeCell ref="L890:L891"/>
    <mergeCell ref="O890:O891"/>
    <mergeCell ref="P890:P891"/>
    <mergeCell ref="Q890:Q891"/>
    <mergeCell ref="G821:H821"/>
    <mergeCell ref="G825:H825"/>
    <mergeCell ref="G861:H861"/>
    <mergeCell ref="A890:B890"/>
    <mergeCell ref="C890:C892"/>
    <mergeCell ref="D890:D892"/>
    <mergeCell ref="F890:F892"/>
    <mergeCell ref="G890:G892"/>
    <mergeCell ref="H890:H892"/>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22" activePane="bottomRight" state="frozen"/>
      <selection pane="topRight" activeCell="B1" sqref="B1"/>
      <selection pane="bottomLeft" activeCell="A4" sqref="A4"/>
      <selection pane="bottomRight" activeCell="AK33" sqref="AK33"/>
    </sheetView>
  </sheetViews>
  <sheetFormatPr defaultColWidth="11.90625" defaultRowHeight="20.25" customHeight="1" x14ac:dyDescent="0.2"/>
  <cols>
    <col min="1" max="1" width="21.08984375" style="490" customWidth="1"/>
    <col min="2" max="2" width="11.90625" style="484" customWidth="1"/>
    <col min="3" max="3" width="11.90625" style="90" customWidth="1"/>
    <col min="4" max="4" width="11.90625" style="484" customWidth="1"/>
    <col min="5" max="5" width="11.90625" style="90" customWidth="1"/>
    <col min="6" max="6" width="11.90625" style="484" customWidth="1"/>
    <col min="7" max="7" width="11.90625" style="90" customWidth="1"/>
    <col min="8" max="8" width="11.90625" style="484" customWidth="1"/>
    <col min="9" max="9" width="11.90625" style="90" customWidth="1"/>
    <col min="10" max="10" width="11.90625" style="484" customWidth="1"/>
    <col min="11" max="11" width="11.90625" style="90" customWidth="1"/>
    <col min="12" max="12" width="11.90625" style="484" customWidth="1"/>
    <col min="13" max="13" width="11.90625" style="90" customWidth="1"/>
    <col min="14" max="14" width="11.90625" style="484" customWidth="1"/>
    <col min="15" max="15" width="11.90625" style="90" customWidth="1"/>
    <col min="16" max="16" width="11.90625" style="484" customWidth="1"/>
    <col min="17" max="17" width="11.90625" style="90" customWidth="1"/>
    <col min="18" max="18" width="11.90625" style="484" customWidth="1"/>
    <col min="19" max="19" width="11.90625" style="90" customWidth="1"/>
    <col min="20" max="20" width="11.90625" style="484" customWidth="1"/>
    <col min="21" max="21" width="11.90625" style="90" customWidth="1"/>
    <col min="22" max="22" width="11.90625" style="484" customWidth="1"/>
    <col min="23" max="23" width="11.90625" style="90" customWidth="1"/>
    <col min="24" max="24" width="11.90625" style="484" customWidth="1"/>
    <col min="25" max="25" width="11.90625" style="90" customWidth="1"/>
    <col min="26" max="26" width="11.90625" style="484" customWidth="1"/>
    <col min="27" max="27" width="11.90625" style="90" customWidth="1"/>
    <col min="28" max="28" width="11.90625" style="484" customWidth="1"/>
    <col min="29" max="29" width="11.90625" style="90" customWidth="1"/>
    <col min="30" max="30" width="11.90625" style="484" customWidth="1"/>
    <col min="31" max="31" width="11.90625" style="90" customWidth="1"/>
    <col min="32" max="32" width="11.90625" style="484" customWidth="1"/>
    <col min="33" max="33" width="11.90625" style="90" customWidth="1"/>
    <col min="34" max="34" width="11.90625" style="484" customWidth="1"/>
    <col min="35" max="16384" width="11.90625" style="90"/>
  </cols>
  <sheetData>
    <row r="1" spans="1:37" ht="20.25" customHeight="1" x14ac:dyDescent="0.2">
      <c r="A1" s="484" t="s">
        <v>1688</v>
      </c>
    </row>
    <row r="2" spans="1:37" ht="20.25" customHeight="1" x14ac:dyDescent="0.2">
      <c r="A2" s="494" t="s">
        <v>1721</v>
      </c>
    </row>
    <row r="3" spans="1:37" s="62" customFormat="1" ht="20.25" customHeight="1" x14ac:dyDescent="0.2">
      <c r="A3" s="505"/>
      <c r="B3" s="1416" t="s">
        <v>1668</v>
      </c>
      <c r="C3" s="1417"/>
      <c r="D3" s="1416" t="s">
        <v>1669</v>
      </c>
      <c r="E3" s="1417"/>
      <c r="F3" s="1416" t="s">
        <v>1673</v>
      </c>
      <c r="G3" s="1417"/>
      <c r="H3" s="1416" t="s">
        <v>1671</v>
      </c>
      <c r="I3" s="1417"/>
      <c r="J3" s="1416" t="s">
        <v>1670</v>
      </c>
      <c r="K3" s="1417"/>
      <c r="L3" s="1416" t="s">
        <v>1672</v>
      </c>
      <c r="M3" s="1417"/>
      <c r="N3" s="1416" t="s">
        <v>1674</v>
      </c>
      <c r="O3" s="1417"/>
      <c r="P3" s="1416" t="s">
        <v>1675</v>
      </c>
      <c r="Q3" s="1417"/>
      <c r="R3" s="1416" t="s">
        <v>1676</v>
      </c>
      <c r="S3" s="1417"/>
      <c r="T3" s="1416" t="s">
        <v>1677</v>
      </c>
      <c r="U3" s="1417"/>
      <c r="V3" s="1416" t="s">
        <v>1678</v>
      </c>
      <c r="W3" s="1417"/>
      <c r="X3" s="1416" t="s">
        <v>1679</v>
      </c>
      <c r="Y3" s="1417"/>
      <c r="Z3" s="1416" t="s">
        <v>1680</v>
      </c>
      <c r="AA3" s="1417"/>
      <c r="AB3" s="1416" t="s">
        <v>1681</v>
      </c>
      <c r="AC3" s="1417"/>
      <c r="AD3" s="1416" t="s">
        <v>1685</v>
      </c>
      <c r="AE3" s="1417"/>
      <c r="AF3" s="1416" t="s">
        <v>1686</v>
      </c>
      <c r="AG3" s="1417"/>
      <c r="AH3" s="1416" t="s">
        <v>1682</v>
      </c>
      <c r="AI3" s="1417"/>
      <c r="AJ3" s="1416" t="s">
        <v>1683</v>
      </c>
      <c r="AK3" s="1417"/>
    </row>
    <row r="4" spans="1:37" ht="20.25" customHeight="1" x14ac:dyDescent="0.2">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5">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2">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5">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2">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5">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2">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5">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2">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5">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2">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5">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2">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5">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2">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5">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2">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5">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2">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5">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2">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5">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2">
      <c r="A26" s="851" t="s">
        <v>3254</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5">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2">
      <c r="A28" s="490" t="s">
        <v>3524</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x14ac:dyDescent="0.25">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x14ac:dyDescent="0.2">
      <c r="A30" s="490" t="s">
        <v>3638</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x14ac:dyDescent="0.25">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x14ac:dyDescent="0.2">
      <c r="A32" s="1312" t="s">
        <v>3829</v>
      </c>
      <c r="B32" s="1313"/>
      <c r="C32" s="854">
        <v>20000</v>
      </c>
      <c r="D32" s="826"/>
      <c r="E32" s="854">
        <v>40000</v>
      </c>
      <c r="F32" s="826"/>
      <c r="G32" s="1198">
        <v>20000</v>
      </c>
      <c r="H32" s="1313"/>
      <c r="I32" s="1198">
        <v>20000</v>
      </c>
      <c r="J32" s="1313"/>
      <c r="K32" s="1198">
        <v>150000</v>
      </c>
      <c r="L32" s="1313"/>
      <c r="M32" s="1198">
        <v>20000</v>
      </c>
      <c r="N32" s="1313"/>
      <c r="O32" s="1198">
        <v>20000</v>
      </c>
      <c r="P32" s="1313"/>
      <c r="Q32" s="1198">
        <v>90000</v>
      </c>
      <c r="R32" s="1313"/>
      <c r="S32" s="1198">
        <v>140000</v>
      </c>
      <c r="T32" s="1313"/>
      <c r="U32" s="1198">
        <v>35000</v>
      </c>
      <c r="V32" s="1313"/>
      <c r="W32" s="1198">
        <v>35000</v>
      </c>
      <c r="X32" s="1313"/>
      <c r="Y32" s="1198">
        <v>30000</v>
      </c>
      <c r="Z32" s="1313"/>
      <c r="AA32" s="1198">
        <v>40000</v>
      </c>
      <c r="AB32" s="1313"/>
      <c r="AC32" s="1198">
        <v>10000</v>
      </c>
      <c r="AD32" s="1313"/>
      <c r="AE32" s="1198">
        <v>40000</v>
      </c>
      <c r="AF32" s="1313"/>
      <c r="AG32" s="1198">
        <v>20000</v>
      </c>
      <c r="AH32" s="1313"/>
      <c r="AI32" s="1198">
        <v>10000</v>
      </c>
      <c r="AJ32" s="854"/>
      <c r="AK32" s="854">
        <v>5000</v>
      </c>
      <c r="AL32" s="1197"/>
    </row>
    <row r="33" spans="1:38" ht="20.25" customHeight="1" thickBot="1" x14ac:dyDescent="0.25">
      <c r="A33" s="1195"/>
      <c r="B33" s="1196"/>
      <c r="C33" s="114"/>
      <c r="D33" s="485"/>
      <c r="E33" s="115"/>
      <c r="F33" s="1196"/>
      <c r="G33" s="114"/>
      <c r="H33" s="485"/>
      <c r="I33" s="114"/>
      <c r="J33" s="485"/>
      <c r="K33" s="115"/>
      <c r="L33" s="1196"/>
      <c r="M33" s="115"/>
      <c r="N33" s="1196"/>
      <c r="O33" s="115"/>
      <c r="P33" s="1196"/>
      <c r="Q33" s="115"/>
      <c r="R33" s="1196"/>
      <c r="S33" s="115"/>
      <c r="T33" s="1196"/>
      <c r="U33" s="115"/>
      <c r="V33" s="1196"/>
      <c r="W33" s="115"/>
      <c r="X33" s="1196"/>
      <c r="Y33" s="115"/>
      <c r="Z33" s="1196"/>
      <c r="AA33" s="115"/>
      <c r="AB33" s="1196"/>
      <c r="AC33" s="115"/>
      <c r="AD33" s="1196"/>
      <c r="AE33" s="115"/>
      <c r="AF33" s="1196"/>
      <c r="AG33" s="115"/>
      <c r="AH33" s="1196"/>
      <c r="AI33" s="115"/>
      <c r="AJ33" s="114"/>
      <c r="AK33" s="114"/>
      <c r="AL33" s="1197"/>
    </row>
    <row r="34" spans="1:38" ht="20.25" customHeight="1" thickTop="1" x14ac:dyDescent="0.2">
      <c r="C34" s="113"/>
      <c r="D34" s="809"/>
    </row>
    <row r="35" spans="1:38" ht="20.25" customHeight="1" x14ac:dyDescent="0.2">
      <c r="C35" s="113"/>
      <c r="D35" s="809"/>
    </row>
    <row r="36" spans="1:38" ht="20.25" customHeight="1" x14ac:dyDescent="0.2">
      <c r="C36" s="113"/>
      <c r="D36" s="809"/>
    </row>
    <row r="37" spans="1:38" ht="20.25" customHeight="1" x14ac:dyDescent="0.2">
      <c r="C37" s="113"/>
      <c r="D37" s="809"/>
    </row>
    <row r="38" spans="1:38" ht="20.25" customHeight="1" x14ac:dyDescent="0.2">
      <c r="C38" s="113"/>
      <c r="D38" s="809"/>
    </row>
    <row r="39" spans="1:38" ht="20.25" customHeight="1" x14ac:dyDescent="0.2">
      <c r="C39" s="113"/>
      <c r="D39" s="809"/>
    </row>
    <row r="40" spans="1:38" ht="20.25" customHeight="1" x14ac:dyDescent="0.2">
      <c r="C40" s="113"/>
      <c r="D40" s="809"/>
    </row>
    <row r="41" spans="1:38" ht="20.25" customHeight="1" x14ac:dyDescent="0.2">
      <c r="C41" s="113"/>
      <c r="D41" s="809"/>
    </row>
    <row r="42" spans="1:38" ht="20.25" customHeight="1" x14ac:dyDescent="0.2">
      <c r="C42" s="113"/>
      <c r="D42" s="809"/>
    </row>
    <row r="43" spans="1:38" ht="20.25" customHeight="1" x14ac:dyDescent="0.2">
      <c r="C43" s="113"/>
      <c r="D43" s="809"/>
    </row>
    <row r="44" spans="1:38" ht="20.25" customHeight="1" x14ac:dyDescent="0.2">
      <c r="C44" s="113"/>
      <c r="D44" s="809"/>
    </row>
    <row r="45" spans="1:38" ht="20.25" customHeight="1" x14ac:dyDescent="0.2">
      <c r="C45" s="113"/>
      <c r="D45" s="809"/>
    </row>
    <row r="46" spans="1:38" ht="20.25" customHeight="1" x14ac:dyDescent="0.2">
      <c r="C46" s="113"/>
      <c r="D46" s="809"/>
    </row>
    <row r="47" spans="1:38" ht="20.25" customHeight="1" x14ac:dyDescent="0.2">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70" zoomScaleNormal="70" workbookViewId="0">
      <pane ySplit="8" topLeftCell="A1561" activePane="bottomLeft" state="frozen"/>
      <selection pane="bottomLeft" activeCell="A8" sqref="A8"/>
    </sheetView>
  </sheetViews>
  <sheetFormatPr defaultColWidth="9" defaultRowHeight="13" outlineLevelRow="1" x14ac:dyDescent="0.2"/>
  <cols>
    <col min="1" max="1" width="12.90625" style="59" customWidth="1"/>
    <col min="2" max="2" width="15.453125" customWidth="1"/>
    <col min="3" max="3" width="17.26953125" customWidth="1"/>
    <col min="4" max="4" width="13.453125" style="1129" customWidth="1"/>
    <col min="5" max="5" width="9.08984375" style="723" customWidth="1"/>
    <col min="6" max="6" width="8" style="57" customWidth="1"/>
    <col min="7" max="7" width="14.26953125" style="1" customWidth="1"/>
    <col min="8" max="8" width="66.36328125" style="1" customWidth="1"/>
    <col min="9" max="9" width="25.36328125" style="729" customWidth="1"/>
    <col min="10" max="10" width="11.7265625" style="526" customWidth="1"/>
    <col min="11" max="11" width="11.7265625" style="553" customWidth="1"/>
    <col min="12" max="12" width="13.90625" customWidth="1"/>
    <col min="13" max="14" width="12.6328125" hidden="1" customWidth="1"/>
    <col min="15" max="15" width="9" customWidth="1"/>
  </cols>
  <sheetData>
    <row r="1" spans="1:15" ht="31.5" customHeight="1" x14ac:dyDescent="0.3">
      <c r="D1" s="1104" t="s">
        <v>3195</v>
      </c>
    </row>
    <row r="2" spans="1:15" ht="16.5" hidden="1" customHeight="1" outlineLevel="1" x14ac:dyDescent="0.2">
      <c r="C2" s="988" t="s">
        <v>2556</v>
      </c>
      <c r="D2" s="1105">
        <v>1516</v>
      </c>
      <c r="F2" s="1048">
        <v>1516</v>
      </c>
      <c r="G2" s="1049" t="s">
        <v>3332</v>
      </c>
    </row>
    <row r="3" spans="1:15" ht="16.5" hidden="1" customHeight="1" outlineLevel="1" x14ac:dyDescent="0.2">
      <c r="C3" s="988" t="s">
        <v>2557</v>
      </c>
      <c r="D3" s="1105">
        <v>1622</v>
      </c>
    </row>
    <row r="4" spans="1:15" ht="16.5" hidden="1" customHeight="1" outlineLevel="1" x14ac:dyDescent="0.2">
      <c r="C4" s="988" t="s">
        <v>402</v>
      </c>
      <c r="D4" s="1106">
        <v>9688496</v>
      </c>
      <c r="F4" s="57" t="s">
        <v>3198</v>
      </c>
      <c r="I4" s="526"/>
    </row>
    <row r="5" spans="1:15" ht="16.5" hidden="1" customHeight="1" outlineLevel="1" x14ac:dyDescent="0.2">
      <c r="A5" s="795"/>
      <c r="C5" s="988" t="s">
        <v>1739</v>
      </c>
      <c r="D5" s="1106">
        <v>12258640</v>
      </c>
      <c r="E5"/>
      <c r="F5"/>
      <c r="L5" s="2"/>
      <c r="O5">
        <v>797</v>
      </c>
    </row>
    <row r="6" spans="1:15" ht="16.5" hidden="1" customHeight="1" outlineLevel="1" x14ac:dyDescent="0.2">
      <c r="A6" s="795"/>
      <c r="C6" s="988" t="s">
        <v>3193</v>
      </c>
      <c r="D6" s="1106">
        <v>0</v>
      </c>
      <c r="E6"/>
      <c r="F6"/>
      <c r="L6" s="2"/>
    </row>
    <row r="7" spans="1:15" ht="16.5" hidden="1" customHeight="1" outlineLevel="1" x14ac:dyDescent="0.2">
      <c r="A7" s="796"/>
      <c r="C7" s="988" t="s">
        <v>3194</v>
      </c>
      <c r="D7" s="1106">
        <v>0</v>
      </c>
      <c r="E7"/>
      <c r="F7"/>
      <c r="G7" s="788"/>
      <c r="H7" s="792"/>
      <c r="I7" s="788"/>
      <c r="L7" s="2"/>
    </row>
    <row r="8" spans="1:15" s="5" customFormat="1" ht="38.25" customHeight="1" collapsed="1" x14ac:dyDescent="0.2">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5">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2">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2">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2">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2">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2">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2">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2">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2">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2">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2">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2">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2">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2">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2">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2">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2">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2">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2">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2">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2">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2">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2">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2">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2">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2">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2">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2">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2">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2">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2">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2">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2">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2">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2">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2">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2">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2">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2">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2">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2">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2">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2">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2">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2">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2">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2">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2">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2">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2">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2">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2">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2">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2">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2">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2">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2">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2">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2">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2">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2">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2">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2">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2">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2">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2">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2">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2">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2">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2">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2">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2">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2">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2">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2">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2">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2">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2">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2">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2">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2">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2">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2">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2">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2">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2">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2">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2">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2">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2">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2">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2">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2">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2">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2">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2">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2">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2">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2">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2">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2">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2">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2">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2">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2">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2">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2">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2">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2">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2">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2">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2">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2">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2">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2">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5">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2">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2">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2">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2">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2">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2">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2">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2">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2">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2">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2">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2">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2">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2">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2">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2">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2">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2">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2">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2">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2">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2">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2">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2">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2">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2">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2">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2">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2">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2">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2">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2">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2">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2">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2">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2">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2">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2">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2">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2">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2">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2">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2">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2">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2">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2">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5">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2">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2">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2">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2">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2">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2">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2">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2">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2">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2">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2">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2">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2">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2">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2">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2">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2">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2">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2">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2">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2">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2">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2">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2">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2">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2">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2">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2">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2">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2">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2">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2">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2">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2">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2">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2">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2">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2">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2">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2">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2">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2">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2">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2">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2">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2">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2">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2">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2">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2">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2">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2">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2">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2">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2">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2">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2">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2">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2">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2">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2">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2">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2">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2">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2">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2">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2">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2">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2">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2">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2">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2">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2">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2">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2">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2">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2">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2">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2">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2">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2">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2">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2">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2">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2">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5">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2">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2">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2">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2">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2">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2">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2">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2">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2">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2">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2">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2">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2">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2">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2">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2">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2">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2">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2">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2">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2">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2">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2">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2">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2">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2">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2">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2">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2">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2">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2">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2">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2">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2">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2">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2">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5">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2">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2">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2">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2">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2">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2">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2">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2">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2">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2">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2">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2">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2">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2">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2">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2">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2">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2">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2">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2">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2">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2">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2">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2">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2">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2">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2">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2">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2">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2">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2">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2">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2">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2">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2">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2">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2">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2">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2">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2">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2">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2">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2">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2">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2">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2">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2">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2">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2">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2">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2">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2">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2">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2">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2">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2">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2">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2">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2">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2">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2">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2">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2">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2">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2">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2">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2">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2">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2">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2">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2">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2">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2">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2">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2">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2">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2">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2">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2">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2">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2">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2">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2">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2">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2">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2">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2">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2">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2">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2">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2">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2">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2">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2">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2">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2">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5">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2">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2">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2">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2">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2">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2">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2">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2">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2">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2">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2">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2">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2">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2">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2">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2">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2">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2">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2">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2">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2">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2">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2">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2">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2">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2">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2">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2">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2">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2">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2">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2">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2">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2">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2">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2">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2">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2">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5">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2">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2">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2">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2">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2">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2">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2">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2">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2">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2">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2">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2">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2">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2">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2">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2">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2">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2">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2">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2">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2">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2">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2">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2">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2">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2">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2">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2">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2">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2">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2">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2">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2">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2">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2">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2">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2">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2">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2">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2">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2">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2">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2">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2">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2">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2">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2">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2">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2">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2">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2">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2">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2">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2">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2">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2">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2">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2">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2">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2">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2">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2">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2">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2">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2">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2">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2">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2">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2">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2">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2">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2">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2">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2">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2">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2">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2">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2">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2">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2">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2">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2">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2">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2">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2">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2">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2">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2">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2">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2">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2">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2">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2">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5">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2">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2">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2">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2">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2">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2">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2">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2">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2">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2">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2">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2">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2">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2">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2">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2">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2">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2">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2">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2">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2">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2">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2">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2">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2">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2">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2">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2">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5">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2">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2">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2">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2">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2">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2">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2">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2">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2">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2">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2">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2">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2">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2">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2">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2">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2">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2">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2">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2">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2">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2">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2">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2">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2">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2">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2">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2">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2">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2">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2">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2">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2">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2">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2">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2">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2">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2">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2">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2">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2">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2">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2">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2">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2">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2">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2">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2">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2">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2">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2">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2">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2">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2">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2">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2">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2">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2">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2">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2">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2">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2">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2">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2">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2">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2">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2">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2">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2">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2">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2">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2">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2">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2">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5">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2">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2">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2">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2">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2">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2">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2">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2">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5">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2">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2">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2">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2">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2">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2">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2">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2">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2">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2">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2">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2">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2">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2">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2">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2">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2">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2">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2">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2">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2">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2">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2">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2">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2">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2">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2">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2">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2">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2">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2">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2">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2">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2">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2">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2">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2">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2">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2">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2">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2">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2">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2">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2">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2">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2">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2">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2">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2">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2">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2">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2">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2">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2">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2">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2">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2">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2">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2">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2">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2">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2">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2">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2">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2">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2">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2">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2">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2">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2">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2">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2">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2">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2">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2">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2">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2">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2">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2">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2">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2">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2">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2">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2">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2">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2">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2">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2">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2">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2">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2">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2">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2">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2">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2">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2">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2">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2">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2">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2">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2">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2">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2">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2">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2">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2">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2">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2">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2">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2">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2">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2">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2">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2">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2">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2">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2">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2">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2">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2">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2">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2">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2">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2">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2">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2">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2">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2">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2">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2">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2">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2">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2">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2">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2">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2">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5">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2">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2">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2">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2">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2">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2">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2">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2">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2">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2">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2">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2">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2">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2">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2">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2">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2">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2">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2">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2">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2">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2">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2">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2">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2">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2">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2">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5">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2">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2">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2">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2">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2">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2">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2">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2">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2">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2">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2">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2">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2">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2">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2">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2">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2">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2">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2">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2">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2">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2">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2">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2">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2">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2">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2">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2">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2">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2">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2">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2">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2">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2">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2">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2">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2">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2">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2">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2">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2">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2">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2">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2">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2">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2">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2">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2">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2">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2">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2">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2">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2">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2">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2">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2">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2">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2">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2">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2">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2">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2">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2">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2">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2">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2">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2">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2">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2">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2">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2">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2">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2">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2">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2">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2">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2">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2">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2">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2">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2">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2">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2">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5">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2">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2">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2">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2">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2">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2">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2">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2">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2">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2">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2">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2">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2">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2">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2">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2">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2">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2">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2">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2">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2">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2">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2">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2">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2">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2">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2">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2">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2">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2">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2">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2">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2">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2">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2">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2">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2">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2">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2">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2">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2">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2">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2">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2">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2">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2">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2">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2">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2">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2">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2">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2">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2">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2">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2">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2">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2">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2">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2">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2">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2">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2">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2">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2">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2">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2">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2">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2">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2">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2">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2">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2">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2">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2">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2">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2">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2">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2">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2">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2">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2">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2">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2">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2">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2">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2">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2">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2">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2">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2">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2">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2">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2">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2">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2">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2">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2">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2">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2">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2">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2">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2">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2">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2">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2">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2">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2">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2">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2">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2">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2">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2">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2">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2">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2">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2">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2">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2">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2">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2">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2">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2">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2">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2">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2">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2">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2">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2">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2">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2">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2">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2">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2">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2">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2">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2">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2">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2">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2">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2">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2">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2">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2">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5">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2">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2">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2">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2">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2">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2">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2">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2">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2">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2">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2">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2">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2">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2">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2">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2">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2">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2">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2">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2">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2">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2">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2">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2">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2">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2">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2">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2">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2">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2">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2">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5">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2">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2">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2">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2">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2">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2">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2">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2">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2">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2">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2">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2">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2">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2">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2">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2">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2">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2">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2">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2">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2">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2">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2">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2">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2">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2">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2">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2">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2">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2">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2">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2">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2">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2">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2">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2">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2">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2">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2">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2">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2">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2">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2">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2">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2">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2">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2">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2">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2">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2">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2">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2">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2">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2">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2">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2">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2">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2">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2">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2">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2">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2">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2">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2">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2">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2">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2">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2">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2">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2">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2">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2">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2">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2">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2">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2">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2">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2">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2">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2">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2">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2">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2">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2">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2">
      <c r="A1147" s="881"/>
      <c r="B1147" s="884"/>
      <c r="C1147" s="885">
        <v>43819</v>
      </c>
      <c r="D1147" s="859" t="s">
        <v>3303</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2">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2">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2">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2">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2">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2">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2">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2">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2">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2">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2">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2">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2">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2">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2">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2">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2">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2">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2">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2">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2">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2">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2">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2">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2">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2">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2">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2">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2">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2">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2">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2">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5">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2">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2">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2">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2">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2">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2">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2">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2">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2">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2">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2">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2">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2">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2">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2">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2">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2">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2">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2">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2">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5">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2">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2">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2">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2">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2">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2">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2">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2">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2">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2">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2">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2">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2">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2">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2">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2">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2">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2">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2">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2">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2">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2">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2">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2">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2">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2">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2">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2">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2">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2">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2">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2">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2">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2">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2">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2">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2">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5">
      <c r="A1239" s="918"/>
      <c r="B1239" s="919" t="s">
        <v>3329</v>
      </c>
      <c r="C1239" s="920">
        <v>44189</v>
      </c>
      <c r="D1239" s="860" t="s">
        <v>2625</v>
      </c>
      <c r="E1239" s="722"/>
      <c r="F1239" s="921">
        <v>231</v>
      </c>
      <c r="G1239" s="110"/>
      <c r="H1239" s="111" t="s">
        <v>2867</v>
      </c>
      <c r="I1239" s="741"/>
      <c r="J1239" s="522">
        <v>660</v>
      </c>
      <c r="K1239" s="922"/>
      <c r="L1239" s="923">
        <f t="shared" si="61"/>
        <v>14107341</v>
      </c>
    </row>
    <row r="1240" spans="1:12" ht="18" customHeight="1" x14ac:dyDescent="0.2">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2">
      <c r="A1241" s="881"/>
      <c r="B1241" s="884"/>
      <c r="C1241" s="885">
        <v>44224</v>
      </c>
      <c r="D1241" s="859" t="s">
        <v>3523</v>
      </c>
      <c r="E1241" s="722"/>
      <c r="F1241" s="887">
        <v>131</v>
      </c>
      <c r="G1241" s="110" t="s">
        <v>69</v>
      </c>
      <c r="H1241" s="111"/>
      <c r="I1241" s="741"/>
      <c r="J1241" s="522"/>
      <c r="K1241" s="902">
        <v>90000</v>
      </c>
      <c r="L1241" s="906">
        <f t="shared" si="61"/>
        <v>14207341</v>
      </c>
    </row>
    <row r="1242" spans="1:12" ht="18" customHeight="1" x14ac:dyDescent="0.2">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2">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2">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2">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5">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2">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2">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2">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2">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2">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2">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2">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2">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2">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2">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2">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2">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2">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2">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2">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2">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2">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2">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2">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2">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2">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2">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2">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2">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2">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2">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2">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2">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2">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2">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2">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2">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2">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2">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2">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2">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2">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2">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2">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2">
      <c r="A1286" s="918">
        <v>39</v>
      </c>
      <c r="B1286" s="1073"/>
      <c r="C1286" s="920">
        <v>44540</v>
      </c>
      <c r="D1286" s="859" t="s">
        <v>2592</v>
      </c>
      <c r="E1286" s="722"/>
      <c r="F1286" s="1050">
        <v>111</v>
      </c>
      <c r="G1286" s="110" t="s">
        <v>2728</v>
      </c>
      <c r="H1286" s="111" t="s">
        <v>3283</v>
      </c>
      <c r="I1286" s="741"/>
      <c r="J1286" s="522"/>
      <c r="K1286" s="922">
        <v>4000</v>
      </c>
      <c r="L1286" s="923">
        <f t="shared" si="62"/>
        <v>9935885</v>
      </c>
    </row>
    <row r="1287" spans="1:15" ht="18" customHeight="1" x14ac:dyDescent="0.2">
      <c r="A1287" s="1078"/>
      <c r="B1287" s="1079"/>
      <c r="C1287" s="1080">
        <v>44540</v>
      </c>
      <c r="D1287" s="1076" t="s">
        <v>2813</v>
      </c>
      <c r="E1287" s="1081"/>
      <c r="F1287" s="1082">
        <v>141</v>
      </c>
      <c r="G1287" s="876" t="s">
        <v>2728</v>
      </c>
      <c r="H1287" s="2" t="s">
        <v>3283</v>
      </c>
      <c r="I1287" s="1083"/>
      <c r="J1287" s="1084"/>
      <c r="K1287" s="1085">
        <v>50000</v>
      </c>
      <c r="L1287" s="1077">
        <f t="shared" si="62"/>
        <v>9985885</v>
      </c>
      <c r="O1287" s="1086"/>
    </row>
    <row r="1288" spans="1:15" ht="18" customHeight="1" x14ac:dyDescent="0.2">
      <c r="A1288" s="897">
        <v>71</v>
      </c>
      <c r="B1288" s="1063"/>
      <c r="C1288" s="886">
        <v>44573</v>
      </c>
      <c r="D1288" s="1074" t="s">
        <v>2594</v>
      </c>
      <c r="E1288" s="711"/>
      <c r="F1288" s="1075">
        <v>141</v>
      </c>
      <c r="G1288" s="56" t="s">
        <v>142</v>
      </c>
      <c r="H1288" s="17" t="s">
        <v>3288</v>
      </c>
      <c r="I1288" s="739" t="s">
        <v>2607</v>
      </c>
      <c r="J1288" s="517"/>
      <c r="K1288" s="966">
        <v>10000</v>
      </c>
      <c r="L1288" s="907">
        <f t="shared" si="62"/>
        <v>9995885</v>
      </c>
    </row>
    <row r="1289" spans="1:15" ht="18" customHeight="1" x14ac:dyDescent="0.2">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2">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2">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2">
      <c r="A1292" s="881">
        <v>31</v>
      </c>
      <c r="B1292" s="884"/>
      <c r="C1292" s="885">
        <v>44617</v>
      </c>
      <c r="D1292" s="859" t="s">
        <v>2592</v>
      </c>
      <c r="E1292" s="722"/>
      <c r="F1292" s="953">
        <v>111</v>
      </c>
      <c r="G1292" s="110" t="s">
        <v>142</v>
      </c>
      <c r="H1292" s="111" t="s">
        <v>3305</v>
      </c>
      <c r="I1292" s="741"/>
      <c r="J1292" s="522"/>
      <c r="K1292" s="902">
        <v>10400</v>
      </c>
      <c r="L1292" s="906">
        <f t="shared" si="62"/>
        <v>9815895</v>
      </c>
    </row>
    <row r="1293" spans="1:15" ht="18" customHeight="1" x14ac:dyDescent="0.2">
      <c r="A1293" s="881"/>
      <c r="B1293" s="884"/>
      <c r="C1293" s="885">
        <v>44617</v>
      </c>
      <c r="D1293" s="859" t="s">
        <v>2594</v>
      </c>
      <c r="E1293" s="722"/>
      <c r="F1293" s="953">
        <v>141</v>
      </c>
      <c r="G1293" s="110" t="s">
        <v>142</v>
      </c>
      <c r="H1293" s="111" t="s">
        <v>3305</v>
      </c>
      <c r="I1293" s="741"/>
      <c r="J1293" s="522"/>
      <c r="K1293" s="902">
        <v>30000</v>
      </c>
      <c r="L1293" s="906">
        <f>IF(C1293="","",L1292+K1293-J1293)</f>
        <v>9845895</v>
      </c>
    </row>
    <row r="1294" spans="1:15" ht="18" customHeight="1" x14ac:dyDescent="0.2">
      <c r="A1294" s="881"/>
      <c r="B1294" s="884"/>
      <c r="C1294" s="885">
        <v>44620</v>
      </c>
      <c r="D1294" s="860" t="s">
        <v>3308</v>
      </c>
      <c r="E1294" s="722"/>
      <c r="F1294" s="953">
        <v>252</v>
      </c>
      <c r="G1294" s="110" t="s">
        <v>2574</v>
      </c>
      <c r="H1294" s="111" t="s">
        <v>3309</v>
      </c>
      <c r="I1294" s="741"/>
      <c r="J1294" s="522">
        <v>125000</v>
      </c>
      <c r="K1294" s="902"/>
      <c r="L1294" s="906">
        <f>IF(C1294="","",L1293+K1294-J1294)</f>
        <v>9720895</v>
      </c>
    </row>
    <row r="1295" spans="1:15" ht="18" customHeight="1" x14ac:dyDescent="0.2">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2">
      <c r="A1296" s="881">
        <v>40</v>
      </c>
      <c r="B1296" s="884"/>
      <c r="C1296" s="885">
        <v>44621</v>
      </c>
      <c r="D1296" s="859" t="s">
        <v>2592</v>
      </c>
      <c r="E1296" s="722"/>
      <c r="F1296" s="953">
        <v>112</v>
      </c>
      <c r="G1296" s="110" t="s">
        <v>142</v>
      </c>
      <c r="H1296" s="111" t="s">
        <v>3306</v>
      </c>
      <c r="I1296" s="741" t="s">
        <v>2538</v>
      </c>
      <c r="J1296" s="522"/>
      <c r="K1296" s="902">
        <v>2800</v>
      </c>
      <c r="L1296" s="906">
        <f t="shared" si="62"/>
        <v>9723255</v>
      </c>
    </row>
    <row r="1297" spans="1:12" ht="18" customHeight="1" x14ac:dyDescent="0.2">
      <c r="A1297" s="881"/>
      <c r="B1297" s="884"/>
      <c r="C1297" s="885">
        <v>44621</v>
      </c>
      <c r="D1297" s="859" t="s">
        <v>2813</v>
      </c>
      <c r="E1297" s="722"/>
      <c r="F1297" s="953">
        <v>141</v>
      </c>
      <c r="G1297" s="110" t="s">
        <v>142</v>
      </c>
      <c r="H1297" s="111" t="s">
        <v>3306</v>
      </c>
      <c r="I1297" s="741" t="s">
        <v>8</v>
      </c>
      <c r="J1297" s="522"/>
      <c r="K1297" s="902">
        <v>10000</v>
      </c>
      <c r="L1297" s="906">
        <f t="shared" si="62"/>
        <v>9733255</v>
      </c>
    </row>
    <row r="1298" spans="1:12" ht="18" customHeight="1" x14ac:dyDescent="0.2">
      <c r="A1298" s="881"/>
      <c r="B1298" s="884"/>
      <c r="C1298" s="885">
        <v>44621</v>
      </c>
      <c r="D1298" s="859" t="s">
        <v>762</v>
      </c>
      <c r="E1298" s="722"/>
      <c r="F1298" s="953">
        <v>151</v>
      </c>
      <c r="G1298" s="110" t="s">
        <v>32</v>
      </c>
      <c r="H1298" s="111" t="s">
        <v>3307</v>
      </c>
      <c r="I1298" s="741"/>
      <c r="J1298" s="522"/>
      <c r="K1298" s="902">
        <v>10000</v>
      </c>
      <c r="L1298" s="906">
        <f t="shared" si="62"/>
        <v>9743255</v>
      </c>
    </row>
    <row r="1299" spans="1:12" ht="18" customHeight="1" x14ac:dyDescent="0.2">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2">
      <c r="A1300" s="881"/>
      <c r="B1300" s="884"/>
      <c r="C1300" s="885">
        <v>44633</v>
      </c>
      <c r="D1300" s="859" t="s">
        <v>762</v>
      </c>
      <c r="E1300" s="722"/>
      <c r="F1300" s="953">
        <v>151</v>
      </c>
      <c r="G1300" s="110"/>
      <c r="H1300" s="111" t="s">
        <v>3310</v>
      </c>
      <c r="I1300" s="741"/>
      <c r="J1300" s="522"/>
      <c r="K1300" s="902">
        <v>24000</v>
      </c>
      <c r="L1300" s="906">
        <f t="shared" si="62"/>
        <v>9892255</v>
      </c>
    </row>
    <row r="1301" spans="1:12" ht="18.75" customHeight="1" x14ac:dyDescent="0.2">
      <c r="A1301" s="881">
        <v>37</v>
      </c>
      <c r="B1301" s="884"/>
      <c r="C1301" s="885">
        <v>44637</v>
      </c>
      <c r="D1301" s="859" t="s">
        <v>2592</v>
      </c>
      <c r="E1301" s="722"/>
      <c r="F1301" s="953">
        <v>112</v>
      </c>
      <c r="G1301" s="110" t="s">
        <v>142</v>
      </c>
      <c r="H1301" s="111" t="s">
        <v>3311</v>
      </c>
      <c r="I1301" s="741" t="s">
        <v>2538</v>
      </c>
      <c r="J1301" s="522"/>
      <c r="K1301" s="902">
        <v>6400</v>
      </c>
      <c r="L1301" s="906">
        <f t="shared" si="62"/>
        <v>9898655</v>
      </c>
    </row>
    <row r="1302" spans="1:12" ht="18.75" customHeight="1" x14ac:dyDescent="0.2">
      <c r="A1302" s="881"/>
      <c r="B1302" s="884"/>
      <c r="C1302" s="885">
        <v>44637</v>
      </c>
      <c r="D1302" s="859" t="s">
        <v>2594</v>
      </c>
      <c r="E1302" s="722"/>
      <c r="F1302" s="953">
        <v>141</v>
      </c>
      <c r="G1302" s="110" t="s">
        <v>142</v>
      </c>
      <c r="H1302" s="111" t="s">
        <v>3311</v>
      </c>
      <c r="I1302" s="741" t="s">
        <v>8</v>
      </c>
      <c r="J1302" s="522"/>
      <c r="K1302" s="902">
        <v>10000</v>
      </c>
      <c r="L1302" s="906">
        <f t="shared" si="62"/>
        <v>9908655</v>
      </c>
    </row>
    <row r="1303" spans="1:12" ht="18.75" customHeight="1" x14ac:dyDescent="0.2">
      <c r="A1303" s="881"/>
      <c r="B1303" s="884"/>
      <c r="C1303" s="885">
        <v>44637</v>
      </c>
      <c r="D1303" s="859" t="s">
        <v>3312</v>
      </c>
      <c r="E1303" s="722"/>
      <c r="F1303" s="953">
        <v>151</v>
      </c>
      <c r="G1303" s="110" t="s">
        <v>142</v>
      </c>
      <c r="H1303" s="111" t="s">
        <v>3307</v>
      </c>
      <c r="I1303" s="741"/>
      <c r="J1303" s="522"/>
      <c r="K1303" s="902">
        <v>10000</v>
      </c>
      <c r="L1303" s="906">
        <f t="shared" si="62"/>
        <v>9918655</v>
      </c>
    </row>
    <row r="1304" spans="1:12" ht="18.75" customHeight="1" x14ac:dyDescent="0.2">
      <c r="A1304" s="881"/>
      <c r="B1304" s="884"/>
      <c r="C1304" s="885">
        <v>44637</v>
      </c>
      <c r="D1304" s="860" t="s">
        <v>2866</v>
      </c>
      <c r="E1304" s="722"/>
      <c r="F1304" s="953">
        <v>211</v>
      </c>
      <c r="G1304" s="110" t="s">
        <v>2728</v>
      </c>
      <c r="H1304" s="111" t="s">
        <v>3313</v>
      </c>
      <c r="I1304" s="741"/>
      <c r="J1304" s="522">
        <v>200000</v>
      </c>
      <c r="K1304" s="902"/>
      <c r="L1304" s="906">
        <f t="shared" si="62"/>
        <v>9718655</v>
      </c>
    </row>
    <row r="1305" spans="1:12" ht="18.75" customHeight="1" x14ac:dyDescent="0.2">
      <c r="A1305" s="881"/>
      <c r="B1305" s="884"/>
      <c r="C1305" s="885">
        <v>44637</v>
      </c>
      <c r="D1305" s="1072" t="s">
        <v>2625</v>
      </c>
      <c r="E1305" s="1071"/>
      <c r="F1305" s="953">
        <v>231</v>
      </c>
      <c r="G1305" s="110"/>
      <c r="H1305" s="111" t="s">
        <v>2867</v>
      </c>
      <c r="I1305" s="741"/>
      <c r="J1305" s="522">
        <v>440</v>
      </c>
      <c r="K1305" s="902"/>
      <c r="L1305" s="906">
        <f t="shared" si="62"/>
        <v>9718215</v>
      </c>
    </row>
    <row r="1306" spans="1:12" ht="18.649999999999999" customHeight="1" x14ac:dyDescent="0.2">
      <c r="A1306" s="881"/>
      <c r="B1306" s="884"/>
      <c r="C1306" s="885">
        <v>44637</v>
      </c>
      <c r="D1306" s="1072" t="s">
        <v>3163</v>
      </c>
      <c r="E1306" s="1071"/>
      <c r="F1306" s="953">
        <v>263</v>
      </c>
      <c r="G1306" s="110" t="s">
        <v>4</v>
      </c>
      <c r="H1306" s="111"/>
      <c r="I1306" s="741"/>
      <c r="J1306" s="522">
        <v>500000</v>
      </c>
      <c r="K1306" s="902"/>
      <c r="L1306" s="906">
        <f t="shared" si="62"/>
        <v>9218215</v>
      </c>
    </row>
    <row r="1307" spans="1:12" ht="18.649999999999999" customHeight="1" x14ac:dyDescent="0.2">
      <c r="A1307" s="881"/>
      <c r="B1307" s="884"/>
      <c r="C1307" s="885">
        <v>44637</v>
      </c>
      <c r="D1307" s="1072" t="s">
        <v>2625</v>
      </c>
      <c r="E1307" s="1071"/>
      <c r="F1307" s="953">
        <v>231</v>
      </c>
      <c r="G1307" s="110"/>
      <c r="H1307" s="111" t="s">
        <v>2867</v>
      </c>
      <c r="I1307" s="741"/>
      <c r="J1307" s="522">
        <v>440</v>
      </c>
      <c r="K1307" s="902"/>
      <c r="L1307" s="906">
        <f t="shared" si="62"/>
        <v>9217775</v>
      </c>
    </row>
    <row r="1308" spans="1:12" ht="18.649999999999999" customHeight="1" x14ac:dyDescent="0.2">
      <c r="A1308" s="881"/>
      <c r="B1308" s="884"/>
      <c r="C1308" s="885">
        <v>44643</v>
      </c>
      <c r="D1308" s="1072" t="s">
        <v>2757</v>
      </c>
      <c r="E1308" s="1071"/>
      <c r="F1308" s="953">
        <v>251</v>
      </c>
      <c r="G1308" s="110" t="s">
        <v>89</v>
      </c>
      <c r="H1308" s="111" t="s">
        <v>3317</v>
      </c>
      <c r="I1308" s="741"/>
      <c r="J1308" s="522">
        <v>24000</v>
      </c>
      <c r="K1308" s="902"/>
      <c r="L1308" s="906">
        <f t="shared" si="62"/>
        <v>9193775</v>
      </c>
    </row>
    <row r="1309" spans="1:12" ht="18.649999999999999" customHeight="1" x14ac:dyDescent="0.2">
      <c r="A1309" s="881"/>
      <c r="B1309" s="884"/>
      <c r="C1309" s="885">
        <v>44643</v>
      </c>
      <c r="D1309" s="1072" t="s">
        <v>2757</v>
      </c>
      <c r="E1309" s="1071"/>
      <c r="F1309" s="953">
        <v>251</v>
      </c>
      <c r="G1309" s="110" t="s">
        <v>32</v>
      </c>
      <c r="H1309" s="111" t="s">
        <v>3316</v>
      </c>
      <c r="I1309" s="741"/>
      <c r="J1309" s="522">
        <v>10000</v>
      </c>
      <c r="K1309" s="902"/>
      <c r="L1309" s="906">
        <f t="shared" si="62"/>
        <v>9183775</v>
      </c>
    </row>
    <row r="1310" spans="1:12" ht="18.649999999999999" customHeight="1" x14ac:dyDescent="0.2">
      <c r="A1310" s="881"/>
      <c r="B1310" s="884"/>
      <c r="C1310" s="885">
        <v>44643</v>
      </c>
      <c r="D1310" s="1072" t="s">
        <v>2625</v>
      </c>
      <c r="E1310" s="1071"/>
      <c r="F1310" s="953">
        <v>231</v>
      </c>
      <c r="G1310" s="110"/>
      <c r="H1310" s="111" t="s">
        <v>2867</v>
      </c>
      <c r="I1310" s="741"/>
      <c r="J1310" s="522">
        <v>275</v>
      </c>
      <c r="K1310" s="902"/>
      <c r="L1310" s="906">
        <f t="shared" si="62"/>
        <v>9183500</v>
      </c>
    </row>
    <row r="1311" spans="1:12" ht="18.649999999999999" customHeight="1" x14ac:dyDescent="0.2">
      <c r="A1311" s="881"/>
      <c r="B1311" s="884"/>
      <c r="C1311" s="885">
        <v>44651</v>
      </c>
      <c r="D1311" s="1072" t="s">
        <v>2757</v>
      </c>
      <c r="E1311" s="1071"/>
      <c r="F1311" s="953">
        <v>251</v>
      </c>
      <c r="G1311" s="110" t="s">
        <v>64</v>
      </c>
      <c r="H1311" s="111" t="s">
        <v>3316</v>
      </c>
      <c r="I1311" s="741"/>
      <c r="J1311" s="522">
        <v>10000</v>
      </c>
      <c r="K1311" s="902"/>
      <c r="L1311" s="906">
        <f t="shared" si="62"/>
        <v>9173500</v>
      </c>
    </row>
    <row r="1312" spans="1:12" ht="18.649999999999999" customHeight="1" thickBot="1" x14ac:dyDescent="0.25">
      <c r="A1312" s="1100"/>
      <c r="B1312" s="1099" t="s">
        <v>3286</v>
      </c>
      <c r="C1312" s="1097">
        <v>44651</v>
      </c>
      <c r="D1312" s="1096" t="s">
        <v>2625</v>
      </c>
      <c r="E1312" s="1095"/>
      <c r="F1312" s="1093">
        <v>231</v>
      </c>
      <c r="G1312" s="1092"/>
      <c r="H1312" s="1091" t="s">
        <v>2867</v>
      </c>
      <c r="I1312" s="1090"/>
      <c r="J1312" s="1089">
        <v>275</v>
      </c>
      <c r="K1312" s="1088"/>
      <c r="L1312" s="1087">
        <f t="shared" si="62"/>
        <v>9173225</v>
      </c>
    </row>
    <row r="1313" spans="1:12" ht="18.649999999999999" customHeight="1" x14ac:dyDescent="0.2">
      <c r="A1313" s="897"/>
      <c r="B1313" s="1063" t="s">
        <v>3287</v>
      </c>
      <c r="C1313" s="886">
        <v>44666</v>
      </c>
      <c r="D1313" s="1102" t="s">
        <v>2625</v>
      </c>
      <c r="E1313" s="1094"/>
      <c r="F1313" s="1075">
        <v>231</v>
      </c>
      <c r="G1313" s="663"/>
      <c r="H1313" s="471" t="s">
        <v>3340</v>
      </c>
      <c r="I1313" s="750"/>
      <c r="J1313" s="644">
        <v>440</v>
      </c>
      <c r="K1313" s="966"/>
      <c r="L1313" s="907">
        <f t="shared" si="62"/>
        <v>9172785</v>
      </c>
    </row>
    <row r="1314" spans="1:12" ht="18.649999999999999" customHeight="1" x14ac:dyDescent="0.2">
      <c r="A1314" s="881"/>
      <c r="B1314" s="884"/>
      <c r="C1314" s="885">
        <v>44688</v>
      </c>
      <c r="D1314" s="1070" t="s">
        <v>2561</v>
      </c>
      <c r="E1314" s="1071"/>
      <c r="F1314" s="953">
        <v>131</v>
      </c>
      <c r="G1314" s="110" t="s">
        <v>28</v>
      </c>
      <c r="H1314" s="111"/>
      <c r="I1314" s="741"/>
      <c r="J1314" s="522"/>
      <c r="K1314" s="902">
        <v>10000</v>
      </c>
      <c r="L1314" s="906">
        <f t="shared" si="62"/>
        <v>9182785</v>
      </c>
    </row>
    <row r="1315" spans="1:12" ht="18.649999999999999" customHeight="1" x14ac:dyDescent="0.2">
      <c r="A1315" s="881"/>
      <c r="B1315" s="884"/>
      <c r="C1315" s="885">
        <v>44688</v>
      </c>
      <c r="D1315" s="1070" t="s">
        <v>2561</v>
      </c>
      <c r="E1315" s="1071"/>
      <c r="F1315" s="953">
        <v>131</v>
      </c>
      <c r="G1315" s="110" t="s">
        <v>89</v>
      </c>
      <c r="H1315" s="111"/>
      <c r="I1315" s="741"/>
      <c r="J1315" s="522"/>
      <c r="K1315" s="902">
        <v>150000</v>
      </c>
      <c r="L1315" s="906">
        <f t="shared" si="62"/>
        <v>9332785</v>
      </c>
    </row>
    <row r="1316" spans="1:12" ht="18.649999999999999" customHeight="1" x14ac:dyDescent="0.2">
      <c r="A1316" s="881"/>
      <c r="B1316" s="884"/>
      <c r="C1316" s="885">
        <v>44691</v>
      </c>
      <c r="D1316" s="1070" t="s">
        <v>2561</v>
      </c>
      <c r="E1316" s="1071"/>
      <c r="F1316" s="953">
        <v>131</v>
      </c>
      <c r="G1316" s="110" t="s">
        <v>3341</v>
      </c>
      <c r="H1316" s="111"/>
      <c r="I1316" s="741"/>
      <c r="J1316" s="522"/>
      <c r="K1316" s="902">
        <v>20000</v>
      </c>
      <c r="L1316" s="906">
        <f t="shared" si="62"/>
        <v>9352785</v>
      </c>
    </row>
    <row r="1317" spans="1:12" ht="18.649999999999999" customHeight="1" x14ac:dyDescent="0.2">
      <c r="A1317" s="881"/>
      <c r="B1317" s="884"/>
      <c r="C1317" s="885">
        <v>44692</v>
      </c>
      <c r="D1317" s="1072" t="s">
        <v>2622</v>
      </c>
      <c r="E1317" s="1071"/>
      <c r="F1317" s="953">
        <v>211</v>
      </c>
      <c r="G1317" s="110" t="s">
        <v>89</v>
      </c>
      <c r="H1317" s="111" t="s">
        <v>3503</v>
      </c>
      <c r="I1317" s="741"/>
      <c r="J1317" s="522">
        <v>200000</v>
      </c>
      <c r="K1317" s="902"/>
      <c r="L1317" s="906">
        <f t="shared" si="62"/>
        <v>9152785</v>
      </c>
    </row>
    <row r="1318" spans="1:12" ht="18.649999999999999" customHeight="1" x14ac:dyDescent="0.2">
      <c r="A1318" s="881"/>
      <c r="B1318" s="884"/>
      <c r="C1318" s="885">
        <v>44692</v>
      </c>
      <c r="D1318" s="1072" t="s">
        <v>2625</v>
      </c>
      <c r="E1318" s="1071"/>
      <c r="F1318" s="953">
        <v>231</v>
      </c>
      <c r="G1318" s="110"/>
      <c r="H1318" s="111" t="s">
        <v>2867</v>
      </c>
      <c r="I1318" s="741"/>
      <c r="J1318" s="522">
        <v>440</v>
      </c>
      <c r="K1318" s="902"/>
      <c r="L1318" s="906">
        <f t="shared" si="62"/>
        <v>9152345</v>
      </c>
    </row>
    <row r="1319" spans="1:12" ht="18.649999999999999" customHeight="1" x14ac:dyDescent="0.2">
      <c r="A1319" s="881"/>
      <c r="B1319" s="884"/>
      <c r="C1319" s="885">
        <v>44692</v>
      </c>
      <c r="D1319" s="1070" t="s">
        <v>2561</v>
      </c>
      <c r="E1319" s="1071"/>
      <c r="F1319" s="953">
        <v>131</v>
      </c>
      <c r="G1319" s="110" t="s">
        <v>2252</v>
      </c>
      <c r="H1319" s="111"/>
      <c r="I1319" s="741"/>
      <c r="J1319" s="522"/>
      <c r="K1319" s="902">
        <v>10000</v>
      </c>
      <c r="L1319" s="906">
        <f t="shared" si="62"/>
        <v>9162345</v>
      </c>
    </row>
    <row r="1320" spans="1:12" ht="18.649999999999999" customHeight="1" x14ac:dyDescent="0.2">
      <c r="A1320" s="881"/>
      <c r="B1320" s="884"/>
      <c r="C1320" s="885">
        <v>44693</v>
      </c>
      <c r="D1320" s="1070" t="s">
        <v>2790</v>
      </c>
      <c r="E1320" s="1071"/>
      <c r="F1320" s="953">
        <v>132</v>
      </c>
      <c r="G1320" s="110" t="s">
        <v>3344</v>
      </c>
      <c r="H1320" s="111"/>
      <c r="I1320" s="741" t="s">
        <v>2538</v>
      </c>
      <c r="J1320" s="522"/>
      <c r="K1320" s="902">
        <v>35000</v>
      </c>
      <c r="L1320" s="906">
        <f t="shared" si="62"/>
        <v>9197345</v>
      </c>
    </row>
    <row r="1321" spans="1:12" ht="18.649999999999999" customHeight="1" x14ac:dyDescent="0.2">
      <c r="A1321" s="881"/>
      <c r="B1321" s="884"/>
      <c r="C1321" s="885">
        <v>44693</v>
      </c>
      <c r="D1321" s="1070" t="s">
        <v>2561</v>
      </c>
      <c r="E1321" s="1071"/>
      <c r="F1321" s="953">
        <v>131</v>
      </c>
      <c r="G1321" s="110" t="s">
        <v>3344</v>
      </c>
      <c r="H1321" s="111"/>
      <c r="I1321" s="741"/>
      <c r="J1321" s="522"/>
      <c r="K1321" s="902">
        <v>35000</v>
      </c>
      <c r="L1321" s="906">
        <f t="shared" ref="L1321:L1384" si="63">IF(C1321="","",L1320+K1321-J1321)</f>
        <v>9232345</v>
      </c>
    </row>
    <row r="1322" spans="1:12" ht="18.649999999999999" customHeight="1" x14ac:dyDescent="0.2">
      <c r="A1322" s="881"/>
      <c r="B1322" s="884"/>
      <c r="C1322" s="885">
        <v>44697</v>
      </c>
      <c r="D1322" s="1070" t="s">
        <v>2561</v>
      </c>
      <c r="E1322" s="1071"/>
      <c r="F1322" s="887">
        <v>131</v>
      </c>
      <c r="G1322" s="110" t="s">
        <v>2569</v>
      </c>
      <c r="H1322" s="111"/>
      <c r="I1322" s="741"/>
      <c r="J1322" s="522"/>
      <c r="K1322" s="902">
        <v>40000</v>
      </c>
      <c r="L1322" s="906">
        <f t="shared" si="63"/>
        <v>9272345</v>
      </c>
    </row>
    <row r="1323" spans="1:12" ht="18.649999999999999" customHeight="1" x14ac:dyDescent="0.2">
      <c r="A1323" s="881"/>
      <c r="B1323" s="884"/>
      <c r="C1323" s="885">
        <v>44698</v>
      </c>
      <c r="D1323" s="1070" t="s">
        <v>762</v>
      </c>
      <c r="E1323" s="1071"/>
      <c r="F1323" s="887">
        <v>151</v>
      </c>
      <c r="G1323" s="110" t="s">
        <v>26</v>
      </c>
      <c r="H1323" s="111" t="s">
        <v>3345</v>
      </c>
      <c r="I1323" s="741"/>
      <c r="J1323" s="522"/>
      <c r="K1323" s="902">
        <v>100000</v>
      </c>
      <c r="L1323" s="906">
        <f t="shared" si="63"/>
        <v>9372345</v>
      </c>
    </row>
    <row r="1324" spans="1:12" ht="18.649999999999999" customHeight="1" x14ac:dyDescent="0.2">
      <c r="A1324" s="881"/>
      <c r="B1324" s="884"/>
      <c r="C1324" s="885">
        <v>44699</v>
      </c>
      <c r="D1324" s="1070" t="s">
        <v>2561</v>
      </c>
      <c r="E1324" s="1071"/>
      <c r="F1324" s="887">
        <v>131</v>
      </c>
      <c r="G1324" s="110" t="s">
        <v>2568</v>
      </c>
      <c r="H1324" s="111"/>
      <c r="I1324" s="741"/>
      <c r="J1324" s="522"/>
      <c r="K1324" s="902">
        <v>20000</v>
      </c>
      <c r="L1324" s="906">
        <f t="shared" si="63"/>
        <v>9392345</v>
      </c>
    </row>
    <row r="1325" spans="1:12" ht="18.649999999999999" customHeight="1" x14ac:dyDescent="0.2">
      <c r="A1325" s="881"/>
      <c r="B1325" s="884"/>
      <c r="C1325" s="885">
        <v>44700</v>
      </c>
      <c r="D1325" s="1070" t="s">
        <v>2561</v>
      </c>
      <c r="E1325" s="1071"/>
      <c r="F1325" s="887">
        <v>131</v>
      </c>
      <c r="G1325" s="110" t="s">
        <v>2244</v>
      </c>
      <c r="H1325" s="111"/>
      <c r="I1325" s="741"/>
      <c r="J1325" s="522"/>
      <c r="K1325" s="902">
        <v>20000</v>
      </c>
      <c r="L1325" s="906">
        <f t="shared" si="63"/>
        <v>9412345</v>
      </c>
    </row>
    <row r="1326" spans="1:12" ht="18.649999999999999" customHeight="1" x14ac:dyDescent="0.2">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49999999999999" customHeight="1" x14ac:dyDescent="0.2">
      <c r="A1327" s="881"/>
      <c r="B1327" s="884"/>
      <c r="C1327" s="885">
        <v>44701</v>
      </c>
      <c r="D1327" s="1070" t="s">
        <v>2561</v>
      </c>
      <c r="E1327" s="1071"/>
      <c r="F1327" s="887">
        <v>131</v>
      </c>
      <c r="G1327" s="110" t="s">
        <v>73</v>
      </c>
      <c r="H1327" s="111"/>
      <c r="I1327" s="741"/>
      <c r="J1327" s="522"/>
      <c r="K1327" s="902">
        <v>40000</v>
      </c>
      <c r="L1327" s="906">
        <f t="shared" si="63"/>
        <v>9492345</v>
      </c>
    </row>
    <row r="1328" spans="1:12" ht="18.649999999999999" customHeight="1" x14ac:dyDescent="0.2">
      <c r="A1328" s="881">
        <v>51</v>
      </c>
      <c r="B1328" s="884"/>
      <c r="C1328" s="885">
        <v>44718</v>
      </c>
      <c r="D1328" s="1070" t="s">
        <v>2592</v>
      </c>
      <c r="E1328" s="1071"/>
      <c r="F1328" s="887">
        <v>111</v>
      </c>
      <c r="G1328" s="110" t="s">
        <v>321</v>
      </c>
      <c r="H1328" s="111" t="s">
        <v>3346</v>
      </c>
      <c r="I1328" s="741"/>
      <c r="J1328" s="522"/>
      <c r="K1328" s="902">
        <v>4400</v>
      </c>
      <c r="L1328" s="906">
        <f t="shared" si="63"/>
        <v>9496745</v>
      </c>
    </row>
    <row r="1329" spans="1:12" ht="18.649999999999999" customHeight="1" x14ac:dyDescent="0.2">
      <c r="A1329" s="881"/>
      <c r="B1329" s="884"/>
      <c r="C1329" s="885">
        <v>44718</v>
      </c>
      <c r="D1329" s="1070" t="s">
        <v>2813</v>
      </c>
      <c r="E1329" s="1071"/>
      <c r="F1329" s="887">
        <v>141</v>
      </c>
      <c r="G1329" s="110" t="s">
        <v>321</v>
      </c>
      <c r="H1329" s="111" t="s">
        <v>3346</v>
      </c>
      <c r="I1329" s="741"/>
      <c r="J1329" s="522"/>
      <c r="K1329" s="902">
        <v>50000</v>
      </c>
      <c r="L1329" s="906">
        <f t="shared" si="63"/>
        <v>9546745</v>
      </c>
    </row>
    <row r="1330" spans="1:12" ht="18.649999999999999" customHeight="1" x14ac:dyDescent="0.2">
      <c r="A1330" s="881"/>
      <c r="B1330" s="884"/>
      <c r="C1330" s="885">
        <v>44722</v>
      </c>
      <c r="D1330" s="1072" t="s">
        <v>2757</v>
      </c>
      <c r="E1330" s="1071"/>
      <c r="F1330" s="887">
        <v>251</v>
      </c>
      <c r="G1330" s="110" t="s">
        <v>4</v>
      </c>
      <c r="H1330" s="111" t="s">
        <v>3347</v>
      </c>
      <c r="I1330" s="741"/>
      <c r="J1330" s="522">
        <v>100000</v>
      </c>
      <c r="K1330" s="902"/>
      <c r="L1330" s="906">
        <f t="shared" si="63"/>
        <v>9446745</v>
      </c>
    </row>
    <row r="1331" spans="1:12" ht="18.649999999999999" customHeight="1" x14ac:dyDescent="0.2">
      <c r="A1331" s="881"/>
      <c r="B1331" s="884"/>
      <c r="C1331" s="885">
        <v>44722</v>
      </c>
      <c r="D1331" s="1072" t="s">
        <v>2625</v>
      </c>
      <c r="E1331" s="1071"/>
      <c r="F1331" s="887">
        <v>231</v>
      </c>
      <c r="G1331" s="110"/>
      <c r="H1331" s="111" t="s">
        <v>2867</v>
      </c>
      <c r="I1331" s="741"/>
      <c r="J1331" s="522">
        <v>440</v>
      </c>
      <c r="K1331" s="902"/>
      <c r="L1331" s="906">
        <f t="shared" si="63"/>
        <v>9446305</v>
      </c>
    </row>
    <row r="1332" spans="1:12" ht="18.649999999999999" customHeight="1" x14ac:dyDescent="0.2">
      <c r="A1332" s="881">
        <v>19</v>
      </c>
      <c r="B1332" s="884"/>
      <c r="C1332" s="885">
        <v>44732</v>
      </c>
      <c r="D1332" s="1070" t="s">
        <v>2594</v>
      </c>
      <c r="E1332" s="1071"/>
      <c r="F1332" s="887">
        <v>141</v>
      </c>
      <c r="G1332" s="110" t="s">
        <v>456</v>
      </c>
      <c r="H1332" s="111" t="s">
        <v>3349</v>
      </c>
      <c r="I1332" s="741"/>
      <c r="J1332" s="522"/>
      <c r="K1332" s="902">
        <v>30000</v>
      </c>
      <c r="L1332" s="906">
        <f t="shared" si="63"/>
        <v>9476305</v>
      </c>
    </row>
    <row r="1333" spans="1:12" ht="18.649999999999999" customHeight="1" x14ac:dyDescent="0.2">
      <c r="A1333" s="881"/>
      <c r="B1333" s="884"/>
      <c r="C1333" s="885">
        <v>44732</v>
      </c>
      <c r="D1333" s="1070" t="s">
        <v>3312</v>
      </c>
      <c r="E1333" s="1071"/>
      <c r="F1333" s="887">
        <v>151</v>
      </c>
      <c r="G1333" s="1103" t="s">
        <v>456</v>
      </c>
      <c r="H1333" s="111" t="s">
        <v>3307</v>
      </c>
      <c r="I1333" s="741"/>
      <c r="J1333" s="522"/>
      <c r="K1333" s="902">
        <v>10000</v>
      </c>
      <c r="L1333" s="906">
        <f t="shared" si="63"/>
        <v>9486305</v>
      </c>
    </row>
    <row r="1334" spans="1:12" ht="18.649999999999999" customHeight="1" x14ac:dyDescent="0.2">
      <c r="A1334" s="881"/>
      <c r="B1334" s="884"/>
      <c r="C1334" s="885">
        <v>44740</v>
      </c>
      <c r="D1334" s="1070" t="s">
        <v>2561</v>
      </c>
      <c r="E1334" s="1071"/>
      <c r="F1334" s="887">
        <v>131</v>
      </c>
      <c r="G1334" s="1103" t="s">
        <v>104</v>
      </c>
      <c r="H1334" s="111"/>
      <c r="I1334" s="741"/>
      <c r="J1334" s="522"/>
      <c r="K1334" s="902">
        <v>20000</v>
      </c>
      <c r="L1334" s="906">
        <f t="shared" si="63"/>
        <v>9506305</v>
      </c>
    </row>
    <row r="1335" spans="1:12" ht="18.649999999999999" customHeight="1" x14ac:dyDescent="0.2">
      <c r="A1335" s="881">
        <v>32</v>
      </c>
      <c r="B1335" s="884"/>
      <c r="C1335" s="885">
        <v>44746</v>
      </c>
      <c r="D1335" s="1070" t="s">
        <v>2592</v>
      </c>
      <c r="E1335" s="1071"/>
      <c r="F1335" s="887">
        <v>111</v>
      </c>
      <c r="G1335" s="1103" t="s">
        <v>409</v>
      </c>
      <c r="H1335" s="111" t="s">
        <v>3350</v>
      </c>
      <c r="I1335" s="741"/>
      <c r="J1335" s="522"/>
      <c r="K1335" s="902">
        <v>6400</v>
      </c>
      <c r="L1335" s="906">
        <f t="shared" si="63"/>
        <v>9512705</v>
      </c>
    </row>
    <row r="1336" spans="1:12" ht="18.649999999999999" customHeight="1" x14ac:dyDescent="0.2">
      <c r="A1336" s="881"/>
      <c r="B1336" s="884"/>
      <c r="C1336" s="885">
        <v>44746</v>
      </c>
      <c r="D1336" s="1070" t="s">
        <v>2594</v>
      </c>
      <c r="E1336" s="1071"/>
      <c r="F1336" s="887">
        <v>141</v>
      </c>
      <c r="G1336" s="1103" t="s">
        <v>409</v>
      </c>
      <c r="H1336" s="111" t="s">
        <v>3350</v>
      </c>
      <c r="I1336" s="741"/>
      <c r="J1336" s="522"/>
      <c r="K1336" s="902">
        <v>50000</v>
      </c>
      <c r="L1336" s="906">
        <f t="shared" si="63"/>
        <v>9562705</v>
      </c>
    </row>
    <row r="1337" spans="1:12" ht="18.649999999999999" customHeight="1" x14ac:dyDescent="0.2">
      <c r="A1337" s="881">
        <v>33</v>
      </c>
      <c r="B1337" s="884"/>
      <c r="C1337" s="885">
        <v>44746</v>
      </c>
      <c r="D1337" s="1070" t="s">
        <v>2592</v>
      </c>
      <c r="E1337" s="1071"/>
      <c r="F1337" s="887">
        <v>111</v>
      </c>
      <c r="G1337" s="1103" t="s">
        <v>409</v>
      </c>
      <c r="H1337" s="111" t="s">
        <v>3351</v>
      </c>
      <c r="I1337" s="741"/>
      <c r="J1337" s="522"/>
      <c r="K1337" s="902">
        <v>3200</v>
      </c>
      <c r="L1337" s="906">
        <f t="shared" si="63"/>
        <v>9565905</v>
      </c>
    </row>
    <row r="1338" spans="1:12" ht="18.649999999999999" customHeight="1" x14ac:dyDescent="0.2">
      <c r="A1338" s="881"/>
      <c r="B1338" s="884"/>
      <c r="C1338" s="885">
        <v>44746</v>
      </c>
      <c r="D1338" s="1070" t="s">
        <v>2594</v>
      </c>
      <c r="E1338" s="1071"/>
      <c r="F1338" s="887">
        <v>141</v>
      </c>
      <c r="G1338" s="1103" t="s">
        <v>409</v>
      </c>
      <c r="H1338" s="111" t="s">
        <v>3351</v>
      </c>
      <c r="I1338" s="741"/>
      <c r="J1338" s="522"/>
      <c r="K1338" s="902">
        <v>50000</v>
      </c>
      <c r="L1338" s="906">
        <f t="shared" si="63"/>
        <v>9615905</v>
      </c>
    </row>
    <row r="1339" spans="1:12" ht="18.649999999999999" customHeight="1" x14ac:dyDescent="0.2">
      <c r="A1339" s="881">
        <v>19</v>
      </c>
      <c r="B1339" s="884"/>
      <c r="C1339" s="885">
        <v>44747</v>
      </c>
      <c r="D1339" s="1070" t="s">
        <v>2592</v>
      </c>
      <c r="E1339" s="1071"/>
      <c r="F1339" s="887">
        <v>111</v>
      </c>
      <c r="G1339" s="1103" t="s">
        <v>456</v>
      </c>
      <c r="H1339" s="111" t="s">
        <v>3349</v>
      </c>
      <c r="I1339" s="741"/>
      <c r="J1339" s="522"/>
      <c r="K1339" s="902">
        <v>64000</v>
      </c>
      <c r="L1339" s="906">
        <f t="shared" si="63"/>
        <v>9679905</v>
      </c>
    </row>
    <row r="1340" spans="1:12" ht="18.649999999999999" customHeight="1" x14ac:dyDescent="0.2">
      <c r="A1340" s="881"/>
      <c r="B1340" s="884"/>
      <c r="C1340" s="885">
        <v>44748</v>
      </c>
      <c r="D1340" s="1072" t="s">
        <v>2757</v>
      </c>
      <c r="E1340" s="1071"/>
      <c r="F1340" s="887">
        <v>251</v>
      </c>
      <c r="G1340" s="1103" t="s">
        <v>325</v>
      </c>
      <c r="H1340" s="111" t="s">
        <v>3352</v>
      </c>
      <c r="I1340" s="741"/>
      <c r="J1340" s="522">
        <v>10000</v>
      </c>
      <c r="K1340" s="902"/>
      <c r="L1340" s="906">
        <f t="shared" si="63"/>
        <v>9669905</v>
      </c>
    </row>
    <row r="1341" spans="1:12" ht="18.649999999999999" customHeight="1" x14ac:dyDescent="0.2">
      <c r="A1341" s="881"/>
      <c r="B1341" s="884"/>
      <c r="C1341" s="885">
        <v>44748</v>
      </c>
      <c r="D1341" s="1072" t="s">
        <v>2625</v>
      </c>
      <c r="E1341" s="1071"/>
      <c r="F1341" s="887">
        <v>231</v>
      </c>
      <c r="G1341" s="1103"/>
      <c r="H1341" s="111" t="s">
        <v>2867</v>
      </c>
      <c r="I1341" s="741"/>
      <c r="J1341" s="522">
        <v>110</v>
      </c>
      <c r="K1341" s="902"/>
      <c r="L1341" s="906">
        <f t="shared" si="63"/>
        <v>9669795</v>
      </c>
    </row>
    <row r="1342" spans="1:12" ht="18.649999999999999" customHeight="1" x14ac:dyDescent="0.2">
      <c r="A1342" s="881">
        <v>35</v>
      </c>
      <c r="B1342" s="884"/>
      <c r="C1342" s="885">
        <v>44758</v>
      </c>
      <c r="D1342" s="1070" t="s">
        <v>2592</v>
      </c>
      <c r="E1342" s="1071"/>
      <c r="F1342" s="887">
        <v>111</v>
      </c>
      <c r="G1342" s="1103" t="s">
        <v>409</v>
      </c>
      <c r="H1342" s="111" t="s">
        <v>3353</v>
      </c>
      <c r="I1342" s="741"/>
      <c r="J1342" s="522"/>
      <c r="K1342" s="902">
        <v>2000</v>
      </c>
      <c r="L1342" s="906">
        <f t="shared" si="63"/>
        <v>9671795</v>
      </c>
    </row>
    <row r="1343" spans="1:12" ht="18.649999999999999" customHeight="1" x14ac:dyDescent="0.2">
      <c r="A1343" s="881"/>
      <c r="B1343" s="884"/>
      <c r="C1343" s="885">
        <v>44758</v>
      </c>
      <c r="D1343" s="1070" t="s">
        <v>2594</v>
      </c>
      <c r="E1343" s="1071"/>
      <c r="F1343" s="887">
        <v>141</v>
      </c>
      <c r="G1343" s="1103" t="s">
        <v>409</v>
      </c>
      <c r="H1343" s="111" t="s">
        <v>3353</v>
      </c>
      <c r="I1343" s="741"/>
      <c r="J1343" s="522"/>
      <c r="K1343" s="902">
        <v>10000</v>
      </c>
      <c r="L1343" s="906">
        <f t="shared" si="63"/>
        <v>9681795</v>
      </c>
    </row>
    <row r="1344" spans="1:12" ht="18.649999999999999" customHeight="1" x14ac:dyDescent="0.2">
      <c r="A1344" s="881"/>
      <c r="B1344" s="884"/>
      <c r="C1344" s="885">
        <v>44795</v>
      </c>
      <c r="D1344" s="1070" t="s">
        <v>2604</v>
      </c>
      <c r="E1344" s="1071"/>
      <c r="F1344" s="887">
        <v>161</v>
      </c>
      <c r="G1344" s="1103"/>
      <c r="H1344" s="111" t="s">
        <v>3112</v>
      </c>
      <c r="I1344" s="741"/>
      <c r="J1344" s="522"/>
      <c r="K1344" s="902">
        <v>47</v>
      </c>
      <c r="L1344" s="906">
        <f t="shared" si="63"/>
        <v>9681842</v>
      </c>
    </row>
    <row r="1345" spans="1:12" ht="18.649999999999999" customHeight="1" x14ac:dyDescent="0.2">
      <c r="A1345" s="881"/>
      <c r="B1345" s="884"/>
      <c r="C1345" s="885">
        <v>44795</v>
      </c>
      <c r="D1345" s="1072" t="s">
        <v>2705</v>
      </c>
      <c r="E1345" s="1071"/>
      <c r="F1345" s="887">
        <v>241</v>
      </c>
      <c r="G1345" s="1103" t="s">
        <v>4</v>
      </c>
      <c r="H1345" s="111"/>
      <c r="I1345" s="741"/>
      <c r="J1345" s="522">
        <v>250000</v>
      </c>
      <c r="K1345" s="902"/>
      <c r="L1345" s="906">
        <f t="shared" si="63"/>
        <v>9431842</v>
      </c>
    </row>
    <row r="1346" spans="1:12" ht="18.649999999999999" customHeight="1" x14ac:dyDescent="0.2">
      <c r="A1346" s="881"/>
      <c r="B1346" s="884"/>
      <c r="C1346" s="885">
        <v>44795</v>
      </c>
      <c r="D1346" s="1072" t="s">
        <v>2625</v>
      </c>
      <c r="E1346" s="1071"/>
      <c r="F1346" s="887">
        <v>231</v>
      </c>
      <c r="G1346" s="1103"/>
      <c r="H1346" s="111" t="s">
        <v>2867</v>
      </c>
      <c r="I1346" s="741"/>
      <c r="J1346" s="522">
        <v>440</v>
      </c>
      <c r="K1346" s="902"/>
      <c r="L1346" s="906">
        <f t="shared" si="63"/>
        <v>9431402</v>
      </c>
    </row>
    <row r="1347" spans="1:12" ht="18.649999999999999" customHeight="1" x14ac:dyDescent="0.2">
      <c r="A1347" s="881">
        <v>34</v>
      </c>
      <c r="B1347" s="884"/>
      <c r="C1347" s="885">
        <v>44806</v>
      </c>
      <c r="D1347" s="1070" t="s">
        <v>2592</v>
      </c>
      <c r="E1347" s="1071"/>
      <c r="F1347" s="887">
        <v>111</v>
      </c>
      <c r="G1347" s="1103" t="s">
        <v>142</v>
      </c>
      <c r="H1347" s="111" t="s">
        <v>3355</v>
      </c>
      <c r="I1347" s="741"/>
      <c r="J1347" s="522"/>
      <c r="K1347" s="902">
        <v>2800</v>
      </c>
      <c r="L1347" s="906">
        <f t="shared" si="63"/>
        <v>9434202</v>
      </c>
    </row>
    <row r="1348" spans="1:12" ht="18.649999999999999" customHeight="1" x14ac:dyDescent="0.2">
      <c r="A1348" s="881"/>
      <c r="B1348" s="884"/>
      <c r="C1348" s="885">
        <v>44806</v>
      </c>
      <c r="D1348" s="1070" t="s">
        <v>2594</v>
      </c>
      <c r="E1348" s="1071"/>
      <c r="F1348" s="887">
        <v>141</v>
      </c>
      <c r="G1348" s="1103" t="s">
        <v>142</v>
      </c>
      <c r="H1348" s="111" t="s">
        <v>3355</v>
      </c>
      <c r="I1348" s="741"/>
      <c r="J1348" s="522"/>
      <c r="K1348" s="902">
        <v>50000</v>
      </c>
      <c r="L1348" s="906">
        <f t="shared" si="63"/>
        <v>9484202</v>
      </c>
    </row>
    <row r="1349" spans="1:12" ht="18.649999999999999" customHeight="1" x14ac:dyDescent="0.2">
      <c r="A1349" s="881">
        <v>36</v>
      </c>
      <c r="B1349" s="884"/>
      <c r="C1349" s="885">
        <v>44824</v>
      </c>
      <c r="D1349" s="1070" t="s">
        <v>2592</v>
      </c>
      <c r="E1349" s="1071"/>
      <c r="F1349" s="887">
        <v>111</v>
      </c>
      <c r="G1349" s="1103" t="s">
        <v>142</v>
      </c>
      <c r="H1349" s="111" t="s">
        <v>3356</v>
      </c>
      <c r="I1349" s="741"/>
      <c r="J1349" s="522"/>
      <c r="K1349" s="902">
        <v>2800</v>
      </c>
      <c r="L1349" s="906">
        <f t="shared" si="63"/>
        <v>9487002</v>
      </c>
    </row>
    <row r="1350" spans="1:12" ht="18.649999999999999" customHeight="1" x14ac:dyDescent="0.2">
      <c r="A1350" s="881"/>
      <c r="B1350" s="884"/>
      <c r="C1350" s="885">
        <v>44824</v>
      </c>
      <c r="D1350" s="1070" t="s">
        <v>2594</v>
      </c>
      <c r="E1350" s="1071"/>
      <c r="F1350" s="887">
        <v>141</v>
      </c>
      <c r="G1350" s="1103" t="s">
        <v>142</v>
      </c>
      <c r="H1350" s="111" t="s">
        <v>3356</v>
      </c>
      <c r="I1350" s="741"/>
      <c r="J1350" s="522"/>
      <c r="K1350" s="902">
        <v>50000</v>
      </c>
      <c r="L1350" s="906">
        <f t="shared" si="63"/>
        <v>9537002</v>
      </c>
    </row>
    <row r="1351" spans="1:12" ht="18.649999999999999" customHeight="1" x14ac:dyDescent="0.2">
      <c r="A1351" s="881"/>
      <c r="B1351" s="884"/>
      <c r="C1351" s="885">
        <v>44847</v>
      </c>
      <c r="D1351" s="1072" t="s">
        <v>2852</v>
      </c>
      <c r="E1351" s="1071"/>
      <c r="F1351" s="887">
        <v>221</v>
      </c>
      <c r="G1351" s="1103" t="s">
        <v>4</v>
      </c>
      <c r="H1351" s="111" t="s">
        <v>3357</v>
      </c>
      <c r="I1351" s="741"/>
      <c r="J1351" s="522">
        <v>50000</v>
      </c>
      <c r="K1351" s="902"/>
      <c r="L1351" s="906">
        <f t="shared" si="63"/>
        <v>9487002</v>
      </c>
    </row>
    <row r="1352" spans="1:12" ht="18.649999999999999" customHeight="1" x14ac:dyDescent="0.2">
      <c r="A1352" s="881"/>
      <c r="B1352" s="884"/>
      <c r="C1352" s="885">
        <v>44847</v>
      </c>
      <c r="D1352" s="1072" t="s">
        <v>2625</v>
      </c>
      <c r="E1352" s="1071"/>
      <c r="F1352" s="887">
        <v>231</v>
      </c>
      <c r="G1352" s="1103"/>
      <c r="H1352" s="111" t="s">
        <v>2867</v>
      </c>
      <c r="I1352" s="741"/>
      <c r="J1352" s="522">
        <v>440</v>
      </c>
      <c r="K1352" s="902"/>
      <c r="L1352" s="906">
        <f t="shared" si="63"/>
        <v>9486562</v>
      </c>
    </row>
    <row r="1353" spans="1:12" ht="18.649999999999999" customHeight="1" x14ac:dyDescent="0.2">
      <c r="A1353" s="881"/>
      <c r="B1353" s="884"/>
      <c r="C1353" s="885">
        <v>44847</v>
      </c>
      <c r="D1353" s="1072" t="s">
        <v>2852</v>
      </c>
      <c r="E1353" s="1071"/>
      <c r="F1353" s="887">
        <v>221</v>
      </c>
      <c r="G1353" s="1103" t="s">
        <v>4</v>
      </c>
      <c r="H1353" s="111" t="s">
        <v>3358</v>
      </c>
      <c r="I1353" s="741"/>
      <c r="J1353" s="522">
        <v>50000</v>
      </c>
      <c r="K1353" s="902"/>
      <c r="L1353" s="906">
        <f t="shared" si="63"/>
        <v>9436562</v>
      </c>
    </row>
    <row r="1354" spans="1:12" ht="18.649999999999999" customHeight="1" x14ac:dyDescent="0.2">
      <c r="A1354" s="881"/>
      <c r="B1354" s="884"/>
      <c r="C1354" s="885">
        <v>44847</v>
      </c>
      <c r="D1354" s="1072" t="s">
        <v>2625</v>
      </c>
      <c r="E1354" s="1071"/>
      <c r="F1354" s="887">
        <v>231</v>
      </c>
      <c r="G1354" s="1103"/>
      <c r="H1354" s="111" t="s">
        <v>2867</v>
      </c>
      <c r="I1354" s="741"/>
      <c r="J1354" s="522">
        <v>220</v>
      </c>
      <c r="K1354" s="902"/>
      <c r="L1354" s="906">
        <f t="shared" si="63"/>
        <v>9436342</v>
      </c>
    </row>
    <row r="1355" spans="1:12" ht="18.649999999999999" customHeight="1" x14ac:dyDescent="0.2">
      <c r="A1355" s="881"/>
      <c r="B1355" s="884"/>
      <c r="C1355" s="885">
        <v>44847</v>
      </c>
      <c r="D1355" s="1072" t="s">
        <v>2852</v>
      </c>
      <c r="E1355" s="1071"/>
      <c r="F1355" s="887">
        <v>221</v>
      </c>
      <c r="G1355" s="1103" t="s">
        <v>4</v>
      </c>
      <c r="H1355" s="111" t="s">
        <v>3359</v>
      </c>
      <c r="I1355" s="741"/>
      <c r="J1355" s="522">
        <v>150000</v>
      </c>
      <c r="K1355" s="902"/>
      <c r="L1355" s="906">
        <f t="shared" si="63"/>
        <v>9286342</v>
      </c>
    </row>
    <row r="1356" spans="1:12" ht="18.649999999999999" customHeight="1" x14ac:dyDescent="0.2">
      <c r="A1356" s="881"/>
      <c r="B1356" s="884"/>
      <c r="C1356" s="885">
        <v>44847</v>
      </c>
      <c r="D1356" s="1072" t="s">
        <v>2625</v>
      </c>
      <c r="E1356" s="1071"/>
      <c r="F1356" s="887">
        <v>231</v>
      </c>
      <c r="G1356" s="1103"/>
      <c r="H1356" s="111" t="s">
        <v>2867</v>
      </c>
      <c r="I1356" s="741"/>
      <c r="J1356" s="522">
        <v>440</v>
      </c>
      <c r="K1356" s="902"/>
      <c r="L1356" s="906">
        <f t="shared" si="63"/>
        <v>9285902</v>
      </c>
    </row>
    <row r="1357" spans="1:12" ht="18.649999999999999" customHeight="1" x14ac:dyDescent="0.2">
      <c r="A1357" s="881">
        <v>72</v>
      </c>
      <c r="B1357" s="884"/>
      <c r="C1357" s="885">
        <v>44851</v>
      </c>
      <c r="D1357" s="1070" t="s">
        <v>2594</v>
      </c>
      <c r="E1357" s="1071"/>
      <c r="F1357" s="887">
        <v>141</v>
      </c>
      <c r="G1357" s="1103" t="s">
        <v>142</v>
      </c>
      <c r="H1357" s="111" t="s">
        <v>3360</v>
      </c>
      <c r="I1357" s="741" t="s">
        <v>2607</v>
      </c>
      <c r="J1357" s="522"/>
      <c r="K1357" s="902">
        <v>30000</v>
      </c>
      <c r="L1357" s="906">
        <f t="shared" si="63"/>
        <v>9315902</v>
      </c>
    </row>
    <row r="1358" spans="1:12" ht="18.649999999999999" customHeight="1" x14ac:dyDescent="0.2">
      <c r="A1358" s="881">
        <v>72</v>
      </c>
      <c r="B1358" s="884"/>
      <c r="C1358" s="885">
        <v>44851</v>
      </c>
      <c r="D1358" s="1070" t="s">
        <v>2592</v>
      </c>
      <c r="E1358" s="1071"/>
      <c r="F1358" s="887">
        <v>111</v>
      </c>
      <c r="G1358" s="1103" t="s">
        <v>142</v>
      </c>
      <c r="H1358" s="111" t="s">
        <v>3360</v>
      </c>
      <c r="I1358" s="741"/>
      <c r="J1358" s="522"/>
      <c r="K1358" s="902">
        <v>9600</v>
      </c>
      <c r="L1358" s="906">
        <f t="shared" si="63"/>
        <v>9325502</v>
      </c>
    </row>
    <row r="1359" spans="1:12" ht="18.649999999999999" customHeight="1" x14ac:dyDescent="0.2">
      <c r="A1359" s="881"/>
      <c r="B1359" s="884"/>
      <c r="C1359" s="885">
        <v>44860</v>
      </c>
      <c r="D1359" s="1070" t="s">
        <v>2561</v>
      </c>
      <c r="E1359" s="1071"/>
      <c r="F1359" s="887">
        <v>131</v>
      </c>
      <c r="G1359" s="1103" t="s">
        <v>3187</v>
      </c>
      <c r="H1359" s="111"/>
      <c r="I1359" s="741"/>
      <c r="J1359" s="522"/>
      <c r="K1359" s="902">
        <v>35000</v>
      </c>
      <c r="L1359" s="906">
        <f t="shared" si="63"/>
        <v>9360502</v>
      </c>
    </row>
    <row r="1360" spans="1:12" ht="18.649999999999999" customHeight="1" x14ac:dyDescent="0.2">
      <c r="A1360" s="881">
        <v>37</v>
      </c>
      <c r="B1360" s="884"/>
      <c r="C1360" s="885">
        <v>44861</v>
      </c>
      <c r="D1360" s="1070" t="s">
        <v>2592</v>
      </c>
      <c r="E1360" s="1071"/>
      <c r="F1360" s="887">
        <v>111</v>
      </c>
      <c r="G1360" s="1103" t="s">
        <v>142</v>
      </c>
      <c r="H1360" s="111" t="s">
        <v>3311</v>
      </c>
      <c r="I1360" s="741"/>
      <c r="J1360" s="522"/>
      <c r="K1360" s="902">
        <v>8000</v>
      </c>
      <c r="L1360" s="906">
        <f t="shared" si="63"/>
        <v>9368502</v>
      </c>
    </row>
    <row r="1361" spans="1:12" ht="18.649999999999999" customHeight="1" x14ac:dyDescent="0.2">
      <c r="A1361" s="881"/>
      <c r="B1361" s="884"/>
      <c r="C1361" s="885">
        <v>44861</v>
      </c>
      <c r="D1361" s="1070" t="s">
        <v>2594</v>
      </c>
      <c r="E1361" s="1071"/>
      <c r="F1361" s="887">
        <v>141</v>
      </c>
      <c r="G1361" s="1103" t="s">
        <v>142</v>
      </c>
      <c r="H1361" s="111" t="s">
        <v>3311</v>
      </c>
      <c r="I1361" s="741"/>
      <c r="J1361" s="522"/>
      <c r="K1361" s="902">
        <v>10000</v>
      </c>
      <c r="L1361" s="906">
        <f t="shared" si="63"/>
        <v>9378502</v>
      </c>
    </row>
    <row r="1362" spans="1:12" ht="18.649999999999999" customHeight="1" x14ac:dyDescent="0.2">
      <c r="A1362" s="881">
        <v>39</v>
      </c>
      <c r="B1362" s="884"/>
      <c r="C1362" s="885">
        <v>44866</v>
      </c>
      <c r="D1362" s="1070" t="s">
        <v>2592</v>
      </c>
      <c r="E1362" s="1071"/>
      <c r="F1362" s="887">
        <v>111</v>
      </c>
      <c r="G1362" s="1103" t="s">
        <v>2569</v>
      </c>
      <c r="H1362" s="111" t="s">
        <v>3361</v>
      </c>
      <c r="I1362" s="741"/>
      <c r="J1362" s="522"/>
      <c r="K1362" s="902">
        <v>4000</v>
      </c>
      <c r="L1362" s="906">
        <f t="shared" si="63"/>
        <v>9382502</v>
      </c>
    </row>
    <row r="1363" spans="1:12" ht="18.649999999999999" customHeight="1" x14ac:dyDescent="0.2">
      <c r="A1363" s="881"/>
      <c r="B1363" s="884"/>
      <c r="C1363" s="885">
        <v>44866</v>
      </c>
      <c r="D1363" s="1070" t="s">
        <v>2594</v>
      </c>
      <c r="E1363" s="1071"/>
      <c r="F1363" s="887">
        <v>141</v>
      </c>
      <c r="G1363" s="1103" t="s">
        <v>2569</v>
      </c>
      <c r="H1363" s="111" t="s">
        <v>3361</v>
      </c>
      <c r="I1363" s="741"/>
      <c r="J1363" s="522"/>
      <c r="K1363" s="902">
        <v>50000</v>
      </c>
      <c r="L1363" s="906">
        <f t="shared" si="63"/>
        <v>9432502</v>
      </c>
    </row>
    <row r="1364" spans="1:12" ht="18.649999999999999" customHeight="1" x14ac:dyDescent="0.2">
      <c r="A1364" s="881"/>
      <c r="B1364" s="884"/>
      <c r="C1364" s="885">
        <v>44867</v>
      </c>
      <c r="D1364" s="1070" t="s">
        <v>2561</v>
      </c>
      <c r="E1364" s="1071"/>
      <c r="F1364" s="887">
        <v>131</v>
      </c>
      <c r="G1364" s="1103" t="s">
        <v>3170</v>
      </c>
      <c r="H1364" s="111"/>
      <c r="I1364" s="741"/>
      <c r="J1364" s="522"/>
      <c r="K1364" s="902">
        <v>20000</v>
      </c>
      <c r="L1364" s="906">
        <f t="shared" si="63"/>
        <v>9452502</v>
      </c>
    </row>
    <row r="1365" spans="1:12" ht="18.649999999999999" customHeight="1" x14ac:dyDescent="0.2">
      <c r="A1365" s="881"/>
      <c r="B1365" s="884"/>
      <c r="C1365" s="885">
        <v>44873</v>
      </c>
      <c r="D1365" s="1070" t="s">
        <v>2561</v>
      </c>
      <c r="E1365" s="1071"/>
      <c r="F1365" s="887">
        <v>131</v>
      </c>
      <c r="G1365" s="1103" t="s">
        <v>26</v>
      </c>
      <c r="H1365" s="111"/>
      <c r="I1365" s="741"/>
      <c r="J1365" s="522"/>
      <c r="K1365" s="902">
        <v>5000</v>
      </c>
      <c r="L1365" s="906">
        <f t="shared" si="63"/>
        <v>9457502</v>
      </c>
    </row>
    <row r="1366" spans="1:12" ht="18.649999999999999" customHeight="1" x14ac:dyDescent="0.2">
      <c r="A1366" s="881"/>
      <c r="B1366" s="884"/>
      <c r="C1366" s="885">
        <v>44876</v>
      </c>
      <c r="D1366" s="1072" t="s">
        <v>2705</v>
      </c>
      <c r="E1366" s="1071"/>
      <c r="F1366" s="887">
        <v>241</v>
      </c>
      <c r="G1366" s="1103" t="s">
        <v>4</v>
      </c>
      <c r="H1366" s="111" t="s">
        <v>3362</v>
      </c>
      <c r="I1366" s="741"/>
      <c r="J1366" s="522">
        <v>190000</v>
      </c>
      <c r="K1366" s="902"/>
      <c r="L1366" s="906">
        <f t="shared" si="63"/>
        <v>9267502</v>
      </c>
    </row>
    <row r="1367" spans="1:12" ht="18.649999999999999" customHeight="1" x14ac:dyDescent="0.2">
      <c r="A1367" s="881"/>
      <c r="B1367" s="884"/>
      <c r="C1367" s="885">
        <v>44876</v>
      </c>
      <c r="D1367" s="1072" t="s">
        <v>2625</v>
      </c>
      <c r="E1367" s="1071"/>
      <c r="F1367" s="887">
        <v>231</v>
      </c>
      <c r="G1367" s="1103"/>
      <c r="H1367" s="111" t="s">
        <v>2867</v>
      </c>
      <c r="I1367" s="741"/>
      <c r="J1367" s="522">
        <v>440</v>
      </c>
      <c r="K1367" s="902"/>
      <c r="L1367" s="906">
        <f t="shared" si="63"/>
        <v>9267062</v>
      </c>
    </row>
    <row r="1368" spans="1:12" ht="18.649999999999999" customHeight="1" x14ac:dyDescent="0.2">
      <c r="A1368" s="881"/>
      <c r="B1368" s="884"/>
      <c r="C1368" s="885">
        <v>44879</v>
      </c>
      <c r="D1368" s="1070" t="s">
        <v>2561</v>
      </c>
      <c r="E1368" s="1071"/>
      <c r="F1368" s="887">
        <v>131</v>
      </c>
      <c r="G1368" s="1103" t="s">
        <v>2574</v>
      </c>
      <c r="H1368" s="111"/>
      <c r="I1368" s="741"/>
      <c r="J1368" s="522"/>
      <c r="K1368" s="902">
        <v>30000</v>
      </c>
      <c r="L1368" s="906">
        <f t="shared" si="63"/>
        <v>9297062</v>
      </c>
    </row>
    <row r="1369" spans="1:12" ht="18.649999999999999" customHeight="1" x14ac:dyDescent="0.2">
      <c r="A1369" s="881"/>
      <c r="B1369" s="884"/>
      <c r="C1369" s="885">
        <v>44886</v>
      </c>
      <c r="D1369" s="1070" t="s">
        <v>2561</v>
      </c>
      <c r="E1369" s="1071"/>
      <c r="F1369" s="887">
        <v>131</v>
      </c>
      <c r="G1369" s="1103" t="s">
        <v>3222</v>
      </c>
      <c r="H1369" s="111"/>
      <c r="I1369" s="741"/>
      <c r="J1369" s="522"/>
      <c r="K1369" s="902">
        <v>20000</v>
      </c>
      <c r="L1369" s="906">
        <f t="shared" si="63"/>
        <v>9317062</v>
      </c>
    </row>
    <row r="1370" spans="1:12" ht="18.649999999999999" customHeight="1" x14ac:dyDescent="0.2">
      <c r="A1370" s="881">
        <v>52</v>
      </c>
      <c r="B1370" s="884"/>
      <c r="C1370" s="885">
        <v>44893</v>
      </c>
      <c r="D1370" s="1070" t="s">
        <v>2594</v>
      </c>
      <c r="E1370" s="1071"/>
      <c r="F1370" s="887">
        <v>141</v>
      </c>
      <c r="G1370" s="1103" t="s">
        <v>321</v>
      </c>
      <c r="H1370" s="111" t="s">
        <v>3364</v>
      </c>
      <c r="I1370" s="741"/>
      <c r="J1370" s="522"/>
      <c r="K1370" s="902">
        <v>10000</v>
      </c>
      <c r="L1370" s="906">
        <f t="shared" si="63"/>
        <v>9327062</v>
      </c>
    </row>
    <row r="1371" spans="1:12" ht="18.649999999999999" customHeight="1" x14ac:dyDescent="0.2">
      <c r="A1371" s="881"/>
      <c r="B1371" s="884"/>
      <c r="C1371" s="885">
        <v>44893</v>
      </c>
      <c r="D1371" s="1070" t="s">
        <v>2592</v>
      </c>
      <c r="E1371" s="1071"/>
      <c r="F1371" s="887">
        <v>111</v>
      </c>
      <c r="G1371" s="1103" t="s">
        <v>321</v>
      </c>
      <c r="H1371" s="111" t="s">
        <v>3364</v>
      </c>
      <c r="I1371" s="741"/>
      <c r="J1371" s="522"/>
      <c r="K1371" s="902">
        <v>5600</v>
      </c>
      <c r="L1371" s="906">
        <f t="shared" si="63"/>
        <v>9332662</v>
      </c>
    </row>
    <row r="1372" spans="1:12" ht="18.649999999999999" customHeight="1" x14ac:dyDescent="0.2">
      <c r="A1372" s="881">
        <v>71</v>
      </c>
      <c r="B1372" s="884"/>
      <c r="C1372" s="885">
        <v>44899</v>
      </c>
      <c r="D1372" s="1070" t="s">
        <v>2594</v>
      </c>
      <c r="E1372" s="1071"/>
      <c r="F1372" s="887">
        <v>141</v>
      </c>
      <c r="G1372" s="1103" t="s">
        <v>142</v>
      </c>
      <c r="H1372" s="111" t="s">
        <v>3288</v>
      </c>
      <c r="I1372" s="741"/>
      <c r="J1372" s="522"/>
      <c r="K1372" s="902">
        <v>10000</v>
      </c>
      <c r="L1372" s="906">
        <f t="shared" si="63"/>
        <v>9342662</v>
      </c>
    </row>
    <row r="1373" spans="1:12" ht="18.649999999999999" customHeight="1" x14ac:dyDescent="0.2">
      <c r="A1373" s="881"/>
      <c r="B1373" s="884"/>
      <c r="C1373" s="885">
        <v>44900</v>
      </c>
      <c r="D1373" s="1072" t="s">
        <v>2622</v>
      </c>
      <c r="E1373" s="1071"/>
      <c r="F1373" s="887">
        <v>211</v>
      </c>
      <c r="G1373" s="1103" t="s">
        <v>2568</v>
      </c>
      <c r="H1373" s="111" t="s">
        <v>3365</v>
      </c>
      <c r="I1373" s="741"/>
      <c r="J1373" s="522">
        <v>28158</v>
      </c>
      <c r="K1373" s="902"/>
      <c r="L1373" s="906">
        <f t="shared" si="63"/>
        <v>9314504</v>
      </c>
    </row>
    <row r="1374" spans="1:12" ht="18.649999999999999" customHeight="1" x14ac:dyDescent="0.2">
      <c r="A1374" s="881"/>
      <c r="B1374" s="884"/>
      <c r="C1374" s="885">
        <v>44900</v>
      </c>
      <c r="D1374" s="1072" t="s">
        <v>2625</v>
      </c>
      <c r="E1374" s="1071"/>
      <c r="F1374" s="887">
        <v>231</v>
      </c>
      <c r="G1374" s="1103"/>
      <c r="H1374" s="111" t="s">
        <v>2867</v>
      </c>
      <c r="I1374" s="741"/>
      <c r="J1374" s="522">
        <v>275</v>
      </c>
      <c r="K1374" s="902"/>
      <c r="L1374" s="906">
        <f t="shared" si="63"/>
        <v>9314229</v>
      </c>
    </row>
    <row r="1375" spans="1:12" ht="18.649999999999999" customHeight="1" x14ac:dyDescent="0.2">
      <c r="A1375" s="881">
        <v>40</v>
      </c>
      <c r="B1375" s="884"/>
      <c r="C1375" s="885">
        <v>44907</v>
      </c>
      <c r="D1375" s="1070" t="s">
        <v>2592</v>
      </c>
      <c r="E1375" s="1071"/>
      <c r="F1375" s="887">
        <v>111</v>
      </c>
      <c r="G1375" s="1103" t="s">
        <v>142</v>
      </c>
      <c r="H1375" s="111" t="s">
        <v>3306</v>
      </c>
      <c r="I1375" s="741"/>
      <c r="J1375" s="522"/>
      <c r="K1375" s="902">
        <v>2400</v>
      </c>
      <c r="L1375" s="906">
        <f t="shared" si="63"/>
        <v>9316629</v>
      </c>
    </row>
    <row r="1376" spans="1:12" ht="18.649999999999999" customHeight="1" x14ac:dyDescent="0.2">
      <c r="A1376" s="881"/>
      <c r="B1376" s="884"/>
      <c r="C1376" s="885">
        <v>44907</v>
      </c>
      <c r="D1376" s="1070" t="s">
        <v>2594</v>
      </c>
      <c r="E1376" s="1071"/>
      <c r="F1376" s="887">
        <v>141</v>
      </c>
      <c r="G1376" s="1103" t="s">
        <v>142</v>
      </c>
      <c r="H1376" s="111" t="s">
        <v>3306</v>
      </c>
      <c r="I1376" s="741"/>
      <c r="J1376" s="522"/>
      <c r="K1376" s="902">
        <v>10000</v>
      </c>
      <c r="L1376" s="906">
        <f t="shared" si="63"/>
        <v>9326629</v>
      </c>
    </row>
    <row r="1377" spans="1:12" ht="18.649999999999999" customHeight="1" x14ac:dyDescent="0.2">
      <c r="A1377" s="881">
        <v>13</v>
      </c>
      <c r="B1377" s="884"/>
      <c r="C1377" s="885">
        <v>44923</v>
      </c>
      <c r="D1377" s="1070" t="s">
        <v>2592</v>
      </c>
      <c r="E1377" s="1071"/>
      <c r="F1377" s="887">
        <v>111</v>
      </c>
      <c r="G1377" s="1103" t="s">
        <v>77</v>
      </c>
      <c r="H1377" s="111" t="s">
        <v>3366</v>
      </c>
      <c r="I1377" s="741"/>
      <c r="J1377" s="522"/>
      <c r="K1377" s="902">
        <v>52800</v>
      </c>
      <c r="L1377" s="906">
        <f t="shared" si="63"/>
        <v>9379429</v>
      </c>
    </row>
    <row r="1378" spans="1:12" ht="18" customHeight="1" x14ac:dyDescent="0.2">
      <c r="A1378" s="881">
        <v>16</v>
      </c>
      <c r="B1378" s="884"/>
      <c r="C1378" s="885">
        <v>44923</v>
      </c>
      <c r="D1378" s="1070" t="s">
        <v>2592</v>
      </c>
      <c r="E1378" s="1071"/>
      <c r="F1378" s="887">
        <v>111</v>
      </c>
      <c r="G1378" s="1103" t="s">
        <v>73</v>
      </c>
      <c r="H1378" s="111" t="s">
        <v>3367</v>
      </c>
      <c r="I1378" s="741"/>
      <c r="J1378" s="522"/>
      <c r="K1378" s="902">
        <v>22400</v>
      </c>
      <c r="L1378" s="906">
        <f t="shared" si="63"/>
        <v>9401829</v>
      </c>
    </row>
    <row r="1379" spans="1:12" ht="18" customHeight="1" x14ac:dyDescent="0.2">
      <c r="A1379" s="881">
        <v>17</v>
      </c>
      <c r="B1379" s="884"/>
      <c r="C1379" s="885">
        <v>44923</v>
      </c>
      <c r="D1379" s="1070" t="s">
        <v>2592</v>
      </c>
      <c r="E1379" s="1071"/>
      <c r="F1379" s="887">
        <v>111</v>
      </c>
      <c r="G1379" s="1103" t="s">
        <v>73</v>
      </c>
      <c r="H1379" s="111" t="s">
        <v>3368</v>
      </c>
      <c r="I1379" s="741"/>
      <c r="J1379" s="522"/>
      <c r="K1379" s="902">
        <v>10400</v>
      </c>
      <c r="L1379" s="906">
        <f t="shared" si="63"/>
        <v>9412229</v>
      </c>
    </row>
    <row r="1380" spans="1:12" ht="18" customHeight="1" x14ac:dyDescent="0.2">
      <c r="A1380" s="881">
        <v>20</v>
      </c>
      <c r="B1380" s="884"/>
      <c r="C1380" s="885">
        <v>44924</v>
      </c>
      <c r="D1380" s="1070" t="s">
        <v>2592</v>
      </c>
      <c r="E1380" s="1071"/>
      <c r="F1380" s="887">
        <v>111</v>
      </c>
      <c r="G1380" s="1103" t="s">
        <v>77</v>
      </c>
      <c r="H1380" s="111" t="s">
        <v>3369</v>
      </c>
      <c r="I1380" s="741"/>
      <c r="J1380" s="522"/>
      <c r="K1380" s="902">
        <v>69800</v>
      </c>
      <c r="L1380" s="906">
        <f t="shared" si="63"/>
        <v>9482029</v>
      </c>
    </row>
    <row r="1381" spans="1:12" ht="18" customHeight="1" x14ac:dyDescent="0.2">
      <c r="A1381" s="881">
        <v>25</v>
      </c>
      <c r="B1381" s="884"/>
      <c r="C1381" s="885">
        <v>44924</v>
      </c>
      <c r="D1381" s="1070" t="s">
        <v>2592</v>
      </c>
      <c r="E1381" s="1071"/>
      <c r="F1381" s="887">
        <v>111</v>
      </c>
      <c r="G1381" s="1103" t="s">
        <v>2269</v>
      </c>
      <c r="H1381" s="111" t="s">
        <v>3370</v>
      </c>
      <c r="I1381" s="741"/>
      <c r="J1381" s="522"/>
      <c r="K1381" s="902">
        <v>45200</v>
      </c>
      <c r="L1381" s="906">
        <f t="shared" si="63"/>
        <v>9527229</v>
      </c>
    </row>
    <row r="1382" spans="1:12" ht="18" customHeight="1" x14ac:dyDescent="0.2">
      <c r="A1382" s="881"/>
      <c r="B1382" s="884"/>
      <c r="C1382" s="885">
        <v>44924</v>
      </c>
      <c r="D1382" s="1070" t="s">
        <v>762</v>
      </c>
      <c r="E1382" s="1071"/>
      <c r="F1382" s="887">
        <v>151</v>
      </c>
      <c r="G1382" s="1103" t="s">
        <v>993</v>
      </c>
      <c r="H1382" s="111" t="s">
        <v>3372</v>
      </c>
      <c r="I1382" s="741"/>
      <c r="J1382" s="522"/>
      <c r="K1382" s="902">
        <v>30000</v>
      </c>
      <c r="L1382" s="906">
        <f t="shared" si="63"/>
        <v>9557229</v>
      </c>
    </row>
    <row r="1383" spans="1:12" ht="18" customHeight="1" x14ac:dyDescent="0.2">
      <c r="A1383" s="881">
        <v>13</v>
      </c>
      <c r="B1383" s="884"/>
      <c r="C1383" s="885">
        <v>44925</v>
      </c>
      <c r="D1383" s="1070" t="s">
        <v>2594</v>
      </c>
      <c r="E1383" s="1071"/>
      <c r="F1383" s="887">
        <v>141</v>
      </c>
      <c r="G1383" s="1103" t="s">
        <v>77</v>
      </c>
      <c r="H1383" s="111" t="s">
        <v>3366</v>
      </c>
      <c r="I1383" s="741"/>
      <c r="J1383" s="522"/>
      <c r="K1383" s="902">
        <v>20000</v>
      </c>
      <c r="L1383" s="906">
        <f t="shared" si="63"/>
        <v>9577229</v>
      </c>
    </row>
    <row r="1384" spans="1:12" ht="18" customHeight="1" x14ac:dyDescent="0.2">
      <c r="A1384" s="881">
        <v>16</v>
      </c>
      <c r="B1384" s="884"/>
      <c r="C1384" s="885">
        <v>44925</v>
      </c>
      <c r="D1384" s="1070" t="s">
        <v>2594</v>
      </c>
      <c r="E1384" s="1071"/>
      <c r="F1384" s="887">
        <v>141</v>
      </c>
      <c r="G1384" s="1103" t="s">
        <v>77</v>
      </c>
      <c r="H1384" s="111" t="s">
        <v>3371</v>
      </c>
      <c r="I1384" s="741"/>
      <c r="J1384" s="522"/>
      <c r="K1384" s="902">
        <v>10000</v>
      </c>
      <c r="L1384" s="906">
        <f t="shared" si="63"/>
        <v>9587229</v>
      </c>
    </row>
    <row r="1385" spans="1:12" ht="18" customHeight="1" x14ac:dyDescent="0.2">
      <c r="A1385" s="881">
        <v>17</v>
      </c>
      <c r="B1385" s="884"/>
      <c r="C1385" s="885">
        <v>44925</v>
      </c>
      <c r="D1385" s="1070" t="s">
        <v>2594</v>
      </c>
      <c r="E1385" s="1071"/>
      <c r="F1385" s="887">
        <v>141</v>
      </c>
      <c r="G1385" s="1103" t="s">
        <v>77</v>
      </c>
      <c r="H1385" s="111" t="s">
        <v>3373</v>
      </c>
      <c r="I1385" s="741"/>
      <c r="J1385" s="522"/>
      <c r="K1385" s="902">
        <v>10000</v>
      </c>
      <c r="L1385" s="906">
        <f t="shared" ref="L1385:L1397" si="64">IF(C1385="","",L1384+K1385-J1385)</f>
        <v>9597229</v>
      </c>
    </row>
    <row r="1386" spans="1:12" ht="18" customHeight="1" x14ac:dyDescent="0.2">
      <c r="A1386" s="881">
        <v>20</v>
      </c>
      <c r="B1386" s="884"/>
      <c r="C1386" s="885">
        <v>44925</v>
      </c>
      <c r="D1386" s="1070" t="s">
        <v>2594</v>
      </c>
      <c r="E1386" s="1071"/>
      <c r="F1386" s="887">
        <v>141</v>
      </c>
      <c r="G1386" s="1103" t="s">
        <v>77</v>
      </c>
      <c r="H1386" s="111" t="s">
        <v>3369</v>
      </c>
      <c r="I1386" s="741"/>
      <c r="J1386" s="522"/>
      <c r="K1386" s="902">
        <v>30000</v>
      </c>
      <c r="L1386" s="906">
        <f t="shared" si="64"/>
        <v>9627229</v>
      </c>
    </row>
    <row r="1387" spans="1:12" ht="18" customHeight="1" x14ac:dyDescent="0.2">
      <c r="A1387" s="881">
        <v>25</v>
      </c>
      <c r="B1387" s="884"/>
      <c r="C1387" s="885">
        <v>44925</v>
      </c>
      <c r="D1387" s="1070" t="s">
        <v>2594</v>
      </c>
      <c r="E1387" s="1071"/>
      <c r="F1387" s="887">
        <v>141</v>
      </c>
      <c r="G1387" s="1103" t="s">
        <v>73</v>
      </c>
      <c r="H1387" s="111" t="s">
        <v>3370</v>
      </c>
      <c r="I1387" s="741"/>
      <c r="J1387" s="522"/>
      <c r="K1387" s="902">
        <v>30000</v>
      </c>
      <c r="L1387" s="906">
        <f t="shared" si="64"/>
        <v>9657229</v>
      </c>
    </row>
    <row r="1388" spans="1:12" ht="18" customHeight="1" x14ac:dyDescent="0.2">
      <c r="A1388" s="881">
        <v>21</v>
      </c>
      <c r="B1388" s="884"/>
      <c r="C1388" s="885">
        <v>44925</v>
      </c>
      <c r="D1388" s="1070" t="s">
        <v>2594</v>
      </c>
      <c r="E1388" s="1071"/>
      <c r="F1388" s="887">
        <v>141</v>
      </c>
      <c r="G1388" s="1103" t="s">
        <v>77</v>
      </c>
      <c r="H1388" s="111" t="s">
        <v>3374</v>
      </c>
      <c r="I1388" s="741"/>
      <c r="J1388" s="522"/>
      <c r="K1388" s="902">
        <v>10000</v>
      </c>
      <c r="L1388" s="906">
        <f t="shared" si="64"/>
        <v>9667229</v>
      </c>
    </row>
    <row r="1389" spans="1:12" ht="18" customHeight="1" x14ac:dyDescent="0.2">
      <c r="A1389" s="881">
        <v>21</v>
      </c>
      <c r="B1389" s="884"/>
      <c r="C1389" s="885">
        <v>44925</v>
      </c>
      <c r="D1389" s="1070" t="s">
        <v>2594</v>
      </c>
      <c r="E1389" s="1071"/>
      <c r="F1389" s="887">
        <v>141</v>
      </c>
      <c r="G1389" s="1103" t="s">
        <v>73</v>
      </c>
      <c r="H1389" s="111" t="s">
        <v>3375</v>
      </c>
      <c r="I1389" s="741"/>
      <c r="J1389" s="522"/>
      <c r="K1389" s="902">
        <v>10000</v>
      </c>
      <c r="L1389" s="906">
        <f t="shared" si="64"/>
        <v>9677229</v>
      </c>
    </row>
    <row r="1390" spans="1:12" ht="18" customHeight="1" x14ac:dyDescent="0.2">
      <c r="A1390" s="881">
        <v>21</v>
      </c>
      <c r="B1390" s="884"/>
      <c r="C1390" s="885">
        <v>44936</v>
      </c>
      <c r="D1390" s="1070" t="s">
        <v>2592</v>
      </c>
      <c r="E1390" s="1071"/>
      <c r="F1390" s="887">
        <v>112</v>
      </c>
      <c r="G1390" s="1103" t="s">
        <v>77</v>
      </c>
      <c r="H1390" s="111" t="s">
        <v>3374</v>
      </c>
      <c r="I1390" s="741" t="s">
        <v>2538</v>
      </c>
      <c r="J1390" s="522"/>
      <c r="K1390" s="902">
        <v>36000</v>
      </c>
      <c r="L1390" s="906">
        <f t="shared" si="64"/>
        <v>9713229</v>
      </c>
    </row>
    <row r="1391" spans="1:12" ht="18" customHeight="1" x14ac:dyDescent="0.2">
      <c r="A1391" s="881"/>
      <c r="B1391" s="884"/>
      <c r="C1391" s="885">
        <v>44936</v>
      </c>
      <c r="D1391" s="1072" t="s">
        <v>2757</v>
      </c>
      <c r="E1391" s="1071"/>
      <c r="F1391" s="887">
        <v>251</v>
      </c>
      <c r="G1391" s="1103" t="s">
        <v>993</v>
      </c>
      <c r="H1391" s="111" t="s">
        <v>3436</v>
      </c>
      <c r="I1391" s="741"/>
      <c r="J1391" s="522">
        <v>30000</v>
      </c>
      <c r="K1391" s="902"/>
      <c r="L1391" s="906">
        <f t="shared" si="64"/>
        <v>9683229</v>
      </c>
    </row>
    <row r="1392" spans="1:12" ht="18" customHeight="1" x14ac:dyDescent="0.2">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2">
      <c r="A1393" s="881"/>
      <c r="B1393" s="884"/>
      <c r="C1393" s="885">
        <v>44936</v>
      </c>
      <c r="D1393" s="1072" t="s">
        <v>2705</v>
      </c>
      <c r="E1393" s="1071"/>
      <c r="F1393" s="887">
        <v>241</v>
      </c>
      <c r="G1393" s="1103" t="s">
        <v>4</v>
      </c>
      <c r="H1393" s="111" t="s">
        <v>3437</v>
      </c>
      <c r="I1393" s="741"/>
      <c r="J1393" s="522">
        <v>150000</v>
      </c>
      <c r="K1393" s="902"/>
      <c r="L1393" s="906">
        <f t="shared" si="64"/>
        <v>9532789</v>
      </c>
    </row>
    <row r="1394" spans="1:12" ht="18" customHeight="1" x14ac:dyDescent="0.2">
      <c r="A1394" s="881">
        <v>23</v>
      </c>
      <c r="B1394" s="884"/>
      <c r="C1394" s="885">
        <v>44958</v>
      </c>
      <c r="D1394" s="1070" t="s">
        <v>2592</v>
      </c>
      <c r="E1394" s="1071"/>
      <c r="F1394" s="887">
        <v>111</v>
      </c>
      <c r="G1394" s="1103" t="s">
        <v>446</v>
      </c>
      <c r="H1394" s="111" t="s">
        <v>3423</v>
      </c>
      <c r="I1394" s="741"/>
      <c r="J1394" s="522"/>
      <c r="K1394" s="902">
        <v>76800</v>
      </c>
      <c r="L1394" s="906">
        <f t="shared" si="64"/>
        <v>9609589</v>
      </c>
    </row>
    <row r="1395" spans="1:12" ht="18" customHeight="1" x14ac:dyDescent="0.2">
      <c r="A1395" s="881"/>
      <c r="B1395" s="884"/>
      <c r="C1395" s="885">
        <v>44958</v>
      </c>
      <c r="D1395" s="1169" t="s">
        <v>2594</v>
      </c>
      <c r="E1395" s="1170"/>
      <c r="F1395" s="887">
        <v>141</v>
      </c>
      <c r="G1395" s="1103" t="s">
        <v>446</v>
      </c>
      <c r="H1395" s="111" t="s">
        <v>3423</v>
      </c>
      <c r="I1395" s="741"/>
      <c r="J1395" s="522"/>
      <c r="K1395" s="902">
        <v>30000</v>
      </c>
      <c r="L1395" s="906">
        <f t="shared" si="64"/>
        <v>9639589</v>
      </c>
    </row>
    <row r="1396" spans="1:12" ht="18" customHeight="1" x14ac:dyDescent="0.2">
      <c r="A1396" s="881">
        <v>31</v>
      </c>
      <c r="B1396" s="884"/>
      <c r="C1396" s="885">
        <v>44963</v>
      </c>
      <c r="D1396" s="1122" t="s">
        <v>2592</v>
      </c>
      <c r="E1396" s="1171"/>
      <c r="F1396" s="887">
        <v>111</v>
      </c>
      <c r="G1396" s="1103" t="s">
        <v>142</v>
      </c>
      <c r="H1396" s="111" t="s">
        <v>3382</v>
      </c>
      <c r="I1396" s="741"/>
      <c r="J1396" s="522"/>
      <c r="K1396" s="902">
        <v>11200</v>
      </c>
      <c r="L1396" s="906">
        <f t="shared" si="64"/>
        <v>9650789</v>
      </c>
    </row>
    <row r="1397" spans="1:12" ht="18" customHeight="1" x14ac:dyDescent="0.2">
      <c r="A1397" s="881"/>
      <c r="B1397" s="884"/>
      <c r="C1397" s="885">
        <v>44963</v>
      </c>
      <c r="D1397" s="1122" t="s">
        <v>2594</v>
      </c>
      <c r="E1397" s="1171"/>
      <c r="F1397" s="887">
        <v>141</v>
      </c>
      <c r="G1397" s="1103" t="s">
        <v>142</v>
      </c>
      <c r="H1397" s="111" t="s">
        <v>3382</v>
      </c>
      <c r="I1397" s="741"/>
      <c r="J1397" s="522"/>
      <c r="K1397" s="902">
        <v>30000</v>
      </c>
      <c r="L1397" s="906">
        <f t="shared" si="64"/>
        <v>9680789</v>
      </c>
    </row>
    <row r="1398" spans="1:12" ht="18" customHeight="1" x14ac:dyDescent="0.2">
      <c r="A1398" s="881">
        <v>12</v>
      </c>
      <c r="B1398" s="884"/>
      <c r="C1398" s="885">
        <v>44970</v>
      </c>
      <c r="D1398" s="1122" t="s">
        <v>2592</v>
      </c>
      <c r="E1398" s="1172"/>
      <c r="F1398" s="887">
        <v>111</v>
      </c>
      <c r="G1398" s="1103" t="s">
        <v>2770</v>
      </c>
      <c r="H1398" s="111" t="s">
        <v>3384</v>
      </c>
      <c r="I1398" s="741"/>
      <c r="J1398" s="522"/>
      <c r="K1398" s="902">
        <v>61800</v>
      </c>
      <c r="L1398" s="906">
        <f t="shared" ref="L1398:L1461" si="65">IF(C1398="","",L1397+K1398-J1398)</f>
        <v>9742589</v>
      </c>
    </row>
    <row r="1399" spans="1:12" ht="18" customHeight="1" x14ac:dyDescent="0.2">
      <c r="A1399" s="881"/>
      <c r="B1399" s="884"/>
      <c r="C1399" s="885">
        <v>44970</v>
      </c>
      <c r="D1399" s="1122" t="s">
        <v>2594</v>
      </c>
      <c r="E1399" s="1171"/>
      <c r="F1399" s="887">
        <v>141</v>
      </c>
      <c r="G1399" s="1103" t="s">
        <v>2770</v>
      </c>
      <c r="H1399" s="111" t="s">
        <v>3384</v>
      </c>
      <c r="I1399" s="741"/>
      <c r="J1399" s="522"/>
      <c r="K1399" s="902">
        <v>10000</v>
      </c>
      <c r="L1399" s="906">
        <f t="shared" si="65"/>
        <v>9752589</v>
      </c>
    </row>
    <row r="1400" spans="1:12" ht="18" customHeight="1" x14ac:dyDescent="0.2">
      <c r="A1400" s="881"/>
      <c r="B1400" s="884"/>
      <c r="C1400" s="885">
        <v>44970</v>
      </c>
      <c r="D1400" s="1122" t="s">
        <v>762</v>
      </c>
      <c r="E1400" s="1171"/>
      <c r="F1400" s="887">
        <v>151</v>
      </c>
      <c r="G1400" s="1103" t="s">
        <v>201</v>
      </c>
      <c r="H1400" s="111" t="s">
        <v>3441</v>
      </c>
      <c r="I1400" s="741"/>
      <c r="J1400" s="522"/>
      <c r="K1400" s="902">
        <v>10000</v>
      </c>
      <c r="L1400" s="906">
        <f t="shared" si="65"/>
        <v>9762589</v>
      </c>
    </row>
    <row r="1401" spans="1:12" ht="18" customHeight="1" x14ac:dyDescent="0.2">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2">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2">
      <c r="A1403" s="881"/>
      <c r="B1403" s="884"/>
      <c r="C1403" s="885">
        <v>44981</v>
      </c>
      <c r="D1403" s="1174" t="s">
        <v>2757</v>
      </c>
      <c r="E1403" s="1171"/>
      <c r="F1403" s="887">
        <v>251</v>
      </c>
      <c r="G1403" s="1103" t="s">
        <v>4</v>
      </c>
      <c r="H1403" s="111" t="s">
        <v>3440</v>
      </c>
      <c r="I1403" s="741"/>
      <c r="J1403" s="522">
        <v>10000</v>
      </c>
      <c r="K1403" s="902"/>
      <c r="L1403" s="906">
        <f t="shared" si="65"/>
        <v>9892636</v>
      </c>
    </row>
    <row r="1404" spans="1:12" ht="18" customHeight="1" x14ac:dyDescent="0.2">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2">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2">
      <c r="A1406" s="881">
        <v>38</v>
      </c>
      <c r="B1406" s="884"/>
      <c r="C1406" s="885">
        <v>44986</v>
      </c>
      <c r="D1406" s="1122" t="s">
        <v>2592</v>
      </c>
      <c r="E1406" s="1171"/>
      <c r="F1406" s="887">
        <v>111</v>
      </c>
      <c r="G1406" s="1103" t="s">
        <v>142</v>
      </c>
      <c r="H1406" s="111" t="s">
        <v>3439</v>
      </c>
      <c r="I1406" s="741"/>
      <c r="J1406" s="522"/>
      <c r="K1406" s="902">
        <v>4600</v>
      </c>
      <c r="L1406" s="906">
        <f t="shared" si="65"/>
        <v>10027236</v>
      </c>
    </row>
    <row r="1407" spans="1:12" ht="18" customHeight="1" x14ac:dyDescent="0.2">
      <c r="A1407" s="881"/>
      <c r="B1407" s="884"/>
      <c r="C1407" s="885">
        <v>44986</v>
      </c>
      <c r="D1407" s="1122" t="s">
        <v>2594</v>
      </c>
      <c r="E1407" s="1171"/>
      <c r="F1407" s="887">
        <v>141</v>
      </c>
      <c r="G1407" s="1103" t="s">
        <v>142</v>
      </c>
      <c r="H1407" s="111" t="s">
        <v>3439</v>
      </c>
      <c r="I1407" s="741"/>
      <c r="J1407" s="522"/>
      <c r="K1407" s="902">
        <v>50000</v>
      </c>
      <c r="L1407" s="906">
        <f t="shared" si="65"/>
        <v>10077236</v>
      </c>
    </row>
    <row r="1408" spans="1:12" ht="18" customHeight="1" x14ac:dyDescent="0.2">
      <c r="A1408" s="881">
        <v>21</v>
      </c>
      <c r="B1408" s="884"/>
      <c r="C1408" s="885">
        <v>44986</v>
      </c>
      <c r="D1408" s="1122" t="s">
        <v>2592</v>
      </c>
      <c r="E1408" s="1171"/>
      <c r="F1408" s="887">
        <v>111</v>
      </c>
      <c r="G1408" s="1103" t="s">
        <v>77</v>
      </c>
      <c r="H1408" s="111" t="s">
        <v>3409</v>
      </c>
      <c r="I1408" s="741"/>
      <c r="J1408" s="522"/>
      <c r="K1408" s="902">
        <v>29600</v>
      </c>
      <c r="L1408" s="906">
        <f t="shared" si="65"/>
        <v>10106836</v>
      </c>
    </row>
    <row r="1409" spans="1:12" ht="18" customHeight="1" x14ac:dyDescent="0.2">
      <c r="A1409" s="881">
        <v>73</v>
      </c>
      <c r="B1409" s="884"/>
      <c r="C1409" s="885">
        <v>44993</v>
      </c>
      <c r="D1409" s="1122" t="s">
        <v>2592</v>
      </c>
      <c r="E1409" s="1171"/>
      <c r="F1409" s="887">
        <v>111</v>
      </c>
      <c r="G1409" s="1103" t="s">
        <v>409</v>
      </c>
      <c r="H1409" s="111" t="s">
        <v>3445</v>
      </c>
      <c r="I1409" s="741"/>
      <c r="J1409" s="522"/>
      <c r="K1409" s="902">
        <v>2200</v>
      </c>
      <c r="L1409" s="906">
        <f t="shared" si="65"/>
        <v>10109036</v>
      </c>
    </row>
    <row r="1410" spans="1:12" ht="18" customHeight="1" x14ac:dyDescent="0.2">
      <c r="A1410" s="881"/>
      <c r="B1410" s="884"/>
      <c r="C1410" s="885">
        <v>44995</v>
      </c>
      <c r="D1410" s="1122" t="s">
        <v>2594</v>
      </c>
      <c r="E1410" s="1171"/>
      <c r="F1410" s="887">
        <v>141</v>
      </c>
      <c r="G1410" s="1103" t="s">
        <v>409</v>
      </c>
      <c r="H1410" s="111" t="s">
        <v>3445</v>
      </c>
      <c r="I1410" s="741"/>
      <c r="J1410" s="522"/>
      <c r="K1410" s="902">
        <v>10000</v>
      </c>
      <c r="L1410" s="906">
        <f t="shared" si="65"/>
        <v>10119036</v>
      </c>
    </row>
    <row r="1411" spans="1:12" ht="18" customHeight="1" thickBot="1" x14ac:dyDescent="0.25">
      <c r="A1411" s="1100"/>
      <c r="B1411" s="1099" t="s">
        <v>3526</v>
      </c>
      <c r="C1411" s="1097">
        <v>44995</v>
      </c>
      <c r="D1411" s="1210" t="s">
        <v>2705</v>
      </c>
      <c r="E1411" s="1211"/>
      <c r="F1411" s="1093">
        <v>241</v>
      </c>
      <c r="G1411" s="1092" t="s">
        <v>4</v>
      </c>
      <c r="H1411" s="1091" t="s">
        <v>3546</v>
      </c>
      <c r="I1411" s="1090"/>
      <c r="J1411" s="1089">
        <v>130000</v>
      </c>
      <c r="K1411" s="1088"/>
      <c r="L1411" s="1087">
        <f t="shared" si="65"/>
        <v>9989036</v>
      </c>
    </row>
    <row r="1412" spans="1:12" ht="18" customHeight="1" x14ac:dyDescent="0.2">
      <c r="A1412" s="897"/>
      <c r="B1412" s="1063" t="s">
        <v>3527</v>
      </c>
      <c r="C1412" s="886">
        <v>45033</v>
      </c>
      <c r="D1412" s="45" t="s">
        <v>2625</v>
      </c>
      <c r="E1412" s="1172"/>
      <c r="F1412" s="888">
        <v>231</v>
      </c>
      <c r="G1412" s="1212"/>
      <c r="H1412" s="471" t="s">
        <v>3165</v>
      </c>
      <c r="I1412" s="750"/>
      <c r="J1412" s="644">
        <v>440</v>
      </c>
      <c r="K1412" s="966"/>
      <c r="L1412" s="907">
        <f t="shared" si="65"/>
        <v>9988596</v>
      </c>
    </row>
    <row r="1413" spans="1:12" ht="18" customHeight="1" x14ac:dyDescent="0.2">
      <c r="A1413" s="881">
        <v>13</v>
      </c>
      <c r="B1413" s="884"/>
      <c r="C1413" s="885">
        <v>45044</v>
      </c>
      <c r="D1413" s="1122" t="s">
        <v>2592</v>
      </c>
      <c r="E1413" s="1171"/>
      <c r="F1413" s="887">
        <v>111</v>
      </c>
      <c r="G1413" s="1103" t="s">
        <v>77</v>
      </c>
      <c r="H1413" s="111" t="s">
        <v>3528</v>
      </c>
      <c r="I1413" s="741"/>
      <c r="J1413" s="522"/>
      <c r="K1413" s="902">
        <v>54800</v>
      </c>
      <c r="L1413" s="906">
        <f t="shared" si="65"/>
        <v>10043396</v>
      </c>
    </row>
    <row r="1414" spans="1:12" ht="18" customHeight="1" x14ac:dyDescent="0.2">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2">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2">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2">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2">
      <c r="A1418" s="881"/>
      <c r="B1418" s="884"/>
      <c r="C1418" s="885">
        <v>45056</v>
      </c>
      <c r="D1418" s="1174" t="s">
        <v>2622</v>
      </c>
      <c r="E1418" s="1171"/>
      <c r="F1418" s="887">
        <v>211</v>
      </c>
      <c r="G1418" s="1103" t="s">
        <v>89</v>
      </c>
      <c r="H1418" s="111" t="s">
        <v>3530</v>
      </c>
      <c r="I1418" s="741"/>
      <c r="J1418" s="522">
        <v>432863</v>
      </c>
      <c r="K1418" s="902"/>
      <c r="L1418" s="906">
        <f t="shared" si="65"/>
        <v>9695533</v>
      </c>
    </row>
    <row r="1419" spans="1:12" ht="18" customHeight="1" x14ac:dyDescent="0.2">
      <c r="A1419" s="881"/>
      <c r="B1419" s="884"/>
      <c r="C1419" s="885">
        <v>45056</v>
      </c>
      <c r="D1419" s="1174" t="s">
        <v>2622</v>
      </c>
      <c r="E1419" s="1171"/>
      <c r="F1419" s="887">
        <v>211</v>
      </c>
      <c r="G1419" s="1103" t="s">
        <v>89</v>
      </c>
      <c r="H1419" s="111" t="s">
        <v>3529</v>
      </c>
      <c r="I1419" s="741"/>
      <c r="J1419" s="522">
        <v>313983</v>
      </c>
      <c r="K1419" s="902"/>
      <c r="L1419" s="906">
        <f t="shared" si="65"/>
        <v>9381550</v>
      </c>
    </row>
    <row r="1420" spans="1:12" ht="18" customHeight="1" x14ac:dyDescent="0.2">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2">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2">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2">
      <c r="A1423" s="881"/>
      <c r="B1423" s="884"/>
      <c r="C1423" s="885">
        <v>45071</v>
      </c>
      <c r="D1423" s="1122" t="s">
        <v>2561</v>
      </c>
      <c r="E1423" s="1171"/>
      <c r="F1423" s="887">
        <v>131</v>
      </c>
      <c r="G1423" s="1103" t="s">
        <v>3531</v>
      </c>
      <c r="H1423" s="111"/>
      <c r="I1423" s="741"/>
      <c r="J1423" s="522"/>
      <c r="K1423" s="902">
        <v>20000</v>
      </c>
      <c r="L1423" s="906">
        <f t="shared" si="65"/>
        <v>9461110</v>
      </c>
    </row>
    <row r="1424" spans="1:12" ht="18" customHeight="1" x14ac:dyDescent="0.2">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2">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2">
      <c r="A1426" s="881"/>
      <c r="B1426" s="884"/>
      <c r="C1426" s="885">
        <v>45077</v>
      </c>
      <c r="D1426" s="45" t="s">
        <v>2852</v>
      </c>
      <c r="E1426" s="1171"/>
      <c r="F1426" s="887">
        <v>221</v>
      </c>
      <c r="G1426" s="1103" t="s">
        <v>4</v>
      </c>
      <c r="H1426" s="111" t="s">
        <v>3532</v>
      </c>
      <c r="I1426" s="741"/>
      <c r="J1426" s="522">
        <v>200000</v>
      </c>
      <c r="K1426" s="902"/>
      <c r="L1426" s="906">
        <f t="shared" si="65"/>
        <v>9301110</v>
      </c>
    </row>
    <row r="1427" spans="1:12" ht="18" customHeight="1" x14ac:dyDescent="0.2">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2">
      <c r="A1428" s="881"/>
      <c r="B1428" s="884"/>
      <c r="C1428" s="885">
        <v>45077</v>
      </c>
      <c r="D1428" s="1122" t="s">
        <v>3523</v>
      </c>
      <c r="E1428" s="1171"/>
      <c r="F1428" s="887">
        <v>131</v>
      </c>
      <c r="G1428" s="1103" t="s">
        <v>2728</v>
      </c>
      <c r="H1428" s="111"/>
      <c r="I1428" s="741"/>
      <c r="J1428" s="522"/>
      <c r="K1428" s="902">
        <v>150000</v>
      </c>
      <c r="L1428" s="906">
        <f t="shared" si="65"/>
        <v>9450670</v>
      </c>
    </row>
    <row r="1429" spans="1:12" ht="18" customHeight="1" x14ac:dyDescent="0.2">
      <c r="A1429" s="881">
        <v>32</v>
      </c>
      <c r="B1429" s="884"/>
      <c r="C1429" s="885">
        <v>45079</v>
      </c>
      <c r="D1429" s="1122" t="s">
        <v>2592</v>
      </c>
      <c r="E1429" s="1171"/>
      <c r="F1429" s="887">
        <v>111</v>
      </c>
      <c r="G1429" s="1103" t="s">
        <v>2728</v>
      </c>
      <c r="H1429" s="111" t="s">
        <v>3391</v>
      </c>
      <c r="I1429" s="741"/>
      <c r="J1429" s="522"/>
      <c r="K1429" s="902">
        <v>9600</v>
      </c>
      <c r="L1429" s="906">
        <f t="shared" si="65"/>
        <v>9460270</v>
      </c>
    </row>
    <row r="1430" spans="1:12" ht="18" customHeight="1" x14ac:dyDescent="0.2">
      <c r="A1430" s="881"/>
      <c r="B1430" s="884"/>
      <c r="C1430" s="885">
        <v>45079</v>
      </c>
      <c r="D1430" s="1122" t="s">
        <v>2594</v>
      </c>
      <c r="E1430" s="1171"/>
      <c r="F1430" s="887">
        <v>141</v>
      </c>
      <c r="G1430" s="1103" t="s">
        <v>2728</v>
      </c>
      <c r="H1430" s="111" t="s">
        <v>3391</v>
      </c>
      <c r="I1430" s="741"/>
      <c r="J1430" s="522"/>
      <c r="K1430" s="902">
        <v>50000</v>
      </c>
      <c r="L1430" s="906">
        <f t="shared" si="65"/>
        <v>9510270</v>
      </c>
    </row>
    <row r="1431" spans="1:12" ht="18" customHeight="1" x14ac:dyDescent="0.2">
      <c r="A1431" s="881">
        <v>35</v>
      </c>
      <c r="B1431" s="884"/>
      <c r="C1431" s="885">
        <v>45079</v>
      </c>
      <c r="D1431" s="1173" t="s">
        <v>2592</v>
      </c>
      <c r="E1431" s="1171"/>
      <c r="F1431" s="887">
        <v>111</v>
      </c>
      <c r="G1431" s="1103" t="s">
        <v>2728</v>
      </c>
      <c r="H1431" s="111" t="s">
        <v>3393</v>
      </c>
      <c r="I1431" s="741"/>
      <c r="J1431" s="522"/>
      <c r="K1431" s="902">
        <v>4200</v>
      </c>
      <c r="L1431" s="906">
        <f t="shared" si="65"/>
        <v>9514470</v>
      </c>
    </row>
    <row r="1432" spans="1:12" ht="18" customHeight="1" x14ac:dyDescent="0.2">
      <c r="A1432" s="881"/>
      <c r="B1432" s="884"/>
      <c r="C1432" s="885">
        <v>45079</v>
      </c>
      <c r="D1432" s="1122" t="s">
        <v>2594</v>
      </c>
      <c r="E1432" s="1171"/>
      <c r="F1432" s="887">
        <v>141</v>
      </c>
      <c r="G1432" s="1103" t="s">
        <v>2728</v>
      </c>
      <c r="H1432" s="111" t="s">
        <v>3393</v>
      </c>
      <c r="I1432" s="741"/>
      <c r="J1432" s="522"/>
      <c r="K1432" s="902">
        <v>10000</v>
      </c>
      <c r="L1432" s="906">
        <f t="shared" si="65"/>
        <v>9524470</v>
      </c>
    </row>
    <row r="1433" spans="1:12" ht="18" customHeight="1" x14ac:dyDescent="0.2">
      <c r="A1433" s="881">
        <v>51</v>
      </c>
      <c r="B1433" s="884"/>
      <c r="C1433" s="885">
        <v>45089</v>
      </c>
      <c r="D1433" s="1122" t="s">
        <v>2592</v>
      </c>
      <c r="E1433" s="1171"/>
      <c r="F1433" s="887">
        <v>111</v>
      </c>
      <c r="G1433" s="1103" t="s">
        <v>321</v>
      </c>
      <c r="H1433" s="111" t="s">
        <v>3431</v>
      </c>
      <c r="I1433" s="741"/>
      <c r="J1433" s="522"/>
      <c r="K1433" s="902">
        <v>5600</v>
      </c>
      <c r="L1433" s="906">
        <f t="shared" si="65"/>
        <v>9530070</v>
      </c>
    </row>
    <row r="1434" spans="1:12" ht="18" customHeight="1" x14ac:dyDescent="0.2">
      <c r="A1434" s="881"/>
      <c r="B1434" s="884"/>
      <c r="C1434" s="885">
        <v>45089</v>
      </c>
      <c r="D1434" s="1122" t="s">
        <v>2594</v>
      </c>
      <c r="E1434" s="1171"/>
      <c r="F1434" s="887">
        <v>141</v>
      </c>
      <c r="G1434" s="1103" t="s">
        <v>321</v>
      </c>
      <c r="H1434" s="111" t="s">
        <v>3431</v>
      </c>
      <c r="I1434" s="741"/>
      <c r="J1434" s="522"/>
      <c r="K1434" s="902">
        <v>50000</v>
      </c>
      <c r="L1434" s="906">
        <f t="shared" si="65"/>
        <v>9580070</v>
      </c>
    </row>
    <row r="1435" spans="1:12" ht="18" customHeight="1" x14ac:dyDescent="0.2">
      <c r="A1435" s="881"/>
      <c r="B1435" s="884"/>
      <c r="C1435" s="885">
        <v>45090</v>
      </c>
      <c r="D1435" s="1122" t="s">
        <v>2561</v>
      </c>
      <c r="E1435" s="1171"/>
      <c r="F1435" s="887">
        <v>131</v>
      </c>
      <c r="G1435" s="1103" t="s">
        <v>3344</v>
      </c>
      <c r="H1435" s="111"/>
      <c r="I1435" s="741"/>
      <c r="J1435" s="522"/>
      <c r="K1435" s="902">
        <v>35000</v>
      </c>
      <c r="L1435" s="906">
        <f t="shared" si="65"/>
        <v>9615070</v>
      </c>
    </row>
    <row r="1436" spans="1:12" ht="18" customHeight="1" x14ac:dyDescent="0.2">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2">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2">
      <c r="A1438" s="881"/>
      <c r="B1438" s="884"/>
      <c r="C1438" s="885">
        <v>45097</v>
      </c>
      <c r="D1438" s="1122" t="s">
        <v>3539</v>
      </c>
      <c r="E1438" s="1171"/>
      <c r="F1438" s="887">
        <v>264</v>
      </c>
      <c r="G1438" s="1103" t="s">
        <v>4</v>
      </c>
      <c r="H1438" s="111" t="s">
        <v>3541</v>
      </c>
      <c r="I1438" s="741"/>
      <c r="J1438" s="522"/>
      <c r="K1438" s="902">
        <v>34451</v>
      </c>
      <c r="L1438" s="906">
        <f t="shared" si="65"/>
        <v>9719521</v>
      </c>
    </row>
    <row r="1439" spans="1:12" ht="18" customHeight="1" x14ac:dyDescent="0.2">
      <c r="A1439" s="881">
        <v>11</v>
      </c>
      <c r="B1439" s="884"/>
      <c r="C1439" s="885">
        <v>45103</v>
      </c>
      <c r="D1439" s="1122" t="s">
        <v>2594</v>
      </c>
      <c r="E1439" s="1171"/>
      <c r="F1439" s="887">
        <v>141</v>
      </c>
      <c r="G1439" s="1103" t="s">
        <v>73</v>
      </c>
      <c r="H1439" s="111" t="s">
        <v>3378</v>
      </c>
      <c r="I1439" s="741"/>
      <c r="J1439" s="522"/>
      <c r="K1439" s="902">
        <v>30000</v>
      </c>
      <c r="L1439" s="906">
        <f t="shared" si="65"/>
        <v>9749521</v>
      </c>
    </row>
    <row r="1440" spans="1:12" ht="18" customHeight="1" x14ac:dyDescent="0.2">
      <c r="A1440" s="881">
        <v>14</v>
      </c>
      <c r="B1440" s="884"/>
      <c r="C1440" s="885">
        <v>45103</v>
      </c>
      <c r="D1440" s="1122" t="s">
        <v>2594</v>
      </c>
      <c r="E1440" s="1171"/>
      <c r="F1440" s="887">
        <v>141</v>
      </c>
      <c r="G1440" s="1103" t="s">
        <v>73</v>
      </c>
      <c r="H1440" s="111" t="s">
        <v>3535</v>
      </c>
      <c r="I1440" s="741"/>
      <c r="J1440" s="522"/>
      <c r="K1440" s="902">
        <v>10000</v>
      </c>
      <c r="L1440" s="906">
        <f t="shared" si="65"/>
        <v>9759521</v>
      </c>
    </row>
    <row r="1441" spans="1:12" ht="18" customHeight="1" x14ac:dyDescent="0.2">
      <c r="A1441" s="881">
        <v>13</v>
      </c>
      <c r="B1441" s="884"/>
      <c r="C1441" s="885">
        <v>45103</v>
      </c>
      <c r="D1441" s="1122" t="s">
        <v>2594</v>
      </c>
      <c r="E1441" s="1171"/>
      <c r="F1441" s="887">
        <v>141</v>
      </c>
      <c r="G1441" s="1103" t="s">
        <v>73</v>
      </c>
      <c r="H1441" s="111" t="s">
        <v>3536</v>
      </c>
      <c r="I1441" s="741"/>
      <c r="J1441" s="522"/>
      <c r="K1441" s="902">
        <v>20000</v>
      </c>
      <c r="L1441" s="906">
        <f t="shared" si="65"/>
        <v>9779521</v>
      </c>
    </row>
    <row r="1442" spans="1:12" ht="18" customHeight="1" x14ac:dyDescent="0.2">
      <c r="A1442" s="881">
        <v>16</v>
      </c>
      <c r="B1442" s="884"/>
      <c r="C1442" s="885">
        <v>45103</v>
      </c>
      <c r="D1442" s="1122" t="s">
        <v>2594</v>
      </c>
      <c r="E1442" s="1171"/>
      <c r="F1442" s="887">
        <v>141</v>
      </c>
      <c r="G1442" s="1103" t="s">
        <v>73</v>
      </c>
      <c r="H1442" s="111" t="s">
        <v>3537</v>
      </c>
      <c r="I1442" s="741"/>
      <c r="J1442" s="522"/>
      <c r="K1442" s="902">
        <v>10000</v>
      </c>
      <c r="L1442" s="906">
        <f t="shared" si="65"/>
        <v>9789521</v>
      </c>
    </row>
    <row r="1443" spans="1:12" ht="18" customHeight="1" x14ac:dyDescent="0.2">
      <c r="A1443" s="881">
        <v>17</v>
      </c>
      <c r="B1443" s="884"/>
      <c r="C1443" s="885">
        <v>45103</v>
      </c>
      <c r="D1443" s="1122" t="s">
        <v>2594</v>
      </c>
      <c r="E1443" s="1171"/>
      <c r="F1443" s="887">
        <v>141</v>
      </c>
      <c r="G1443" s="1103" t="s">
        <v>73</v>
      </c>
      <c r="H1443" s="111" t="s">
        <v>3538</v>
      </c>
      <c r="I1443" s="741"/>
      <c r="J1443" s="522"/>
      <c r="K1443" s="902">
        <v>10000</v>
      </c>
      <c r="L1443" s="906">
        <f t="shared" si="65"/>
        <v>9799521</v>
      </c>
    </row>
    <row r="1444" spans="1:12" ht="18" customHeight="1" x14ac:dyDescent="0.2">
      <c r="A1444" s="881"/>
      <c r="B1444" s="884"/>
      <c r="C1444" s="885">
        <v>45106</v>
      </c>
      <c r="D1444" s="1122" t="s">
        <v>3312</v>
      </c>
      <c r="E1444" s="1171"/>
      <c r="F1444" s="887">
        <v>151</v>
      </c>
      <c r="G1444" s="1103" t="s">
        <v>325</v>
      </c>
      <c r="H1444" s="111" t="s">
        <v>3307</v>
      </c>
      <c r="I1444" s="741"/>
      <c r="J1444" s="522"/>
      <c r="K1444" s="902">
        <v>10000</v>
      </c>
      <c r="L1444" s="906">
        <f t="shared" si="65"/>
        <v>9809521</v>
      </c>
    </row>
    <row r="1445" spans="1:12" ht="18" customHeight="1" x14ac:dyDescent="0.2">
      <c r="A1445" s="881">
        <v>19</v>
      </c>
      <c r="B1445" s="884"/>
      <c r="C1445" s="885">
        <v>45106</v>
      </c>
      <c r="D1445" s="1122" t="s">
        <v>2594</v>
      </c>
      <c r="E1445" s="1171"/>
      <c r="F1445" s="887">
        <v>141</v>
      </c>
      <c r="G1445" s="1103" t="s">
        <v>3543</v>
      </c>
      <c r="H1445" s="111" t="s">
        <v>3542</v>
      </c>
      <c r="I1445" s="741"/>
      <c r="J1445" s="522"/>
      <c r="K1445" s="902">
        <v>30000</v>
      </c>
      <c r="L1445" s="906">
        <f t="shared" si="65"/>
        <v>9839521</v>
      </c>
    </row>
    <row r="1446" spans="1:12" ht="18" customHeight="1" x14ac:dyDescent="0.2">
      <c r="A1446" s="881">
        <v>19</v>
      </c>
      <c r="B1446" s="884"/>
      <c r="C1446" s="885">
        <v>45106</v>
      </c>
      <c r="D1446" s="1122" t="s">
        <v>2592</v>
      </c>
      <c r="E1446" s="1171"/>
      <c r="F1446" s="887">
        <v>111</v>
      </c>
      <c r="G1446" s="1103" t="s">
        <v>3543</v>
      </c>
      <c r="H1446" s="111" t="s">
        <v>3544</v>
      </c>
      <c r="I1446" s="741"/>
      <c r="J1446" s="522"/>
      <c r="K1446" s="902">
        <v>63600</v>
      </c>
      <c r="L1446" s="906">
        <f t="shared" si="65"/>
        <v>9903121</v>
      </c>
    </row>
    <row r="1447" spans="1:12" ht="18" customHeight="1" x14ac:dyDescent="0.2">
      <c r="A1447" s="881"/>
      <c r="B1447" s="884"/>
      <c r="C1447" s="885">
        <v>45106</v>
      </c>
      <c r="D1447" s="1174" t="s">
        <v>2705</v>
      </c>
      <c r="E1447" s="1171"/>
      <c r="F1447" s="887">
        <v>241</v>
      </c>
      <c r="G1447" s="1103" t="s">
        <v>4</v>
      </c>
      <c r="H1447" s="111" t="s">
        <v>3545</v>
      </c>
      <c r="I1447" s="741"/>
      <c r="J1447" s="522">
        <v>220000</v>
      </c>
      <c r="K1447" s="902"/>
      <c r="L1447" s="906">
        <f t="shared" si="65"/>
        <v>9683121</v>
      </c>
    </row>
    <row r="1448" spans="1:12" ht="18" customHeight="1" x14ac:dyDescent="0.2">
      <c r="A1448" s="881"/>
      <c r="B1448" s="884"/>
      <c r="C1448" s="885">
        <v>45110</v>
      </c>
      <c r="D1448" s="1174" t="s">
        <v>2757</v>
      </c>
      <c r="E1448" s="1171"/>
      <c r="F1448" s="887">
        <v>251</v>
      </c>
      <c r="G1448" s="1103" t="s">
        <v>325</v>
      </c>
      <c r="H1448" s="111" t="s">
        <v>3548</v>
      </c>
      <c r="I1448" s="741"/>
      <c r="J1448" s="522">
        <v>10000</v>
      </c>
      <c r="K1448" s="902"/>
      <c r="L1448" s="906">
        <f t="shared" si="65"/>
        <v>9673121</v>
      </c>
    </row>
    <row r="1449" spans="1:12" ht="18" customHeight="1" x14ac:dyDescent="0.2">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2">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2">
      <c r="A1451" s="881"/>
      <c r="B1451" s="884"/>
      <c r="C1451" s="885">
        <v>45117</v>
      </c>
      <c r="D1451" s="1122" t="s">
        <v>3523</v>
      </c>
      <c r="E1451" s="1171"/>
      <c r="F1451" s="887">
        <v>131</v>
      </c>
      <c r="G1451" s="1103" t="s">
        <v>3549</v>
      </c>
      <c r="H1451" s="111"/>
      <c r="I1451" s="741"/>
      <c r="J1451" s="522"/>
      <c r="K1451" s="902">
        <v>90000</v>
      </c>
      <c r="L1451" s="906">
        <f t="shared" si="65"/>
        <v>9853011</v>
      </c>
    </row>
    <row r="1452" spans="1:12" ht="18" customHeight="1" x14ac:dyDescent="0.2">
      <c r="A1452" s="881">
        <v>34</v>
      </c>
      <c r="B1452" s="884"/>
      <c r="C1452" s="885">
        <v>45120</v>
      </c>
      <c r="D1452" s="1122" t="s">
        <v>2592</v>
      </c>
      <c r="E1452" s="1171"/>
      <c r="F1452" s="887">
        <v>111</v>
      </c>
      <c r="G1452" s="1103" t="s">
        <v>142</v>
      </c>
      <c r="H1452" s="111" t="s">
        <v>3406</v>
      </c>
      <c r="I1452" s="741"/>
      <c r="J1452" s="522"/>
      <c r="K1452" s="902">
        <v>2800</v>
      </c>
      <c r="L1452" s="906">
        <f t="shared" si="65"/>
        <v>9855811</v>
      </c>
    </row>
    <row r="1453" spans="1:12" ht="18" customHeight="1" x14ac:dyDescent="0.2">
      <c r="A1453" s="881"/>
      <c r="B1453" s="884"/>
      <c r="C1453" s="885">
        <v>45120</v>
      </c>
      <c r="D1453" s="1122" t="s">
        <v>2594</v>
      </c>
      <c r="E1453" s="1171"/>
      <c r="F1453" s="887">
        <v>141</v>
      </c>
      <c r="G1453" s="1103" t="s">
        <v>142</v>
      </c>
      <c r="H1453" s="111" t="s">
        <v>3406</v>
      </c>
      <c r="I1453" s="741"/>
      <c r="J1453" s="522"/>
      <c r="K1453" s="902">
        <v>50000</v>
      </c>
      <c r="L1453" s="906">
        <f t="shared" si="65"/>
        <v>9905811</v>
      </c>
    </row>
    <row r="1454" spans="1:12" ht="18" customHeight="1" x14ac:dyDescent="0.2">
      <c r="A1454" s="881">
        <v>33</v>
      </c>
      <c r="B1454" s="884"/>
      <c r="C1454" s="885">
        <v>45120</v>
      </c>
      <c r="D1454" s="1122" t="s">
        <v>2592</v>
      </c>
      <c r="E1454" s="1171"/>
      <c r="F1454" s="887">
        <v>111</v>
      </c>
      <c r="G1454" s="1103" t="s">
        <v>409</v>
      </c>
      <c r="H1454" s="111" t="s">
        <v>3351</v>
      </c>
      <c r="I1454" s="741"/>
      <c r="J1454" s="522"/>
      <c r="K1454" s="902">
        <v>3200</v>
      </c>
      <c r="L1454" s="906">
        <f t="shared" si="65"/>
        <v>9909011</v>
      </c>
    </row>
    <row r="1455" spans="1:12" ht="18" customHeight="1" x14ac:dyDescent="0.2">
      <c r="A1455" s="881"/>
      <c r="B1455" s="884"/>
      <c r="C1455" s="885">
        <v>45120</v>
      </c>
      <c r="D1455" s="1122" t="s">
        <v>2594</v>
      </c>
      <c r="E1455" s="1171"/>
      <c r="F1455" s="887">
        <v>141</v>
      </c>
      <c r="G1455" s="1103" t="s">
        <v>409</v>
      </c>
      <c r="H1455" s="111" t="s">
        <v>3351</v>
      </c>
      <c r="I1455" s="741"/>
      <c r="J1455" s="522"/>
      <c r="K1455" s="902">
        <v>50000</v>
      </c>
      <c r="L1455" s="906">
        <f t="shared" si="65"/>
        <v>9959011</v>
      </c>
    </row>
    <row r="1456" spans="1:12" ht="18" customHeight="1" x14ac:dyDescent="0.2">
      <c r="A1456" s="881">
        <v>16</v>
      </c>
      <c r="B1456" s="884"/>
      <c r="C1456" s="885">
        <v>45129</v>
      </c>
      <c r="D1456" s="1122" t="s">
        <v>2592</v>
      </c>
      <c r="E1456" s="1171"/>
      <c r="F1456" s="887">
        <v>111</v>
      </c>
      <c r="G1456" s="1103" t="s">
        <v>77</v>
      </c>
      <c r="H1456" s="111" t="s">
        <v>3397</v>
      </c>
      <c r="I1456" s="741"/>
      <c r="J1456" s="522"/>
      <c r="K1456" s="902">
        <v>23200</v>
      </c>
      <c r="L1456" s="906">
        <f t="shared" si="65"/>
        <v>9982211</v>
      </c>
    </row>
    <row r="1457" spans="1:12" ht="18" customHeight="1" x14ac:dyDescent="0.2">
      <c r="A1457" s="881">
        <v>17</v>
      </c>
      <c r="B1457" s="884"/>
      <c r="C1457" s="885">
        <v>45133</v>
      </c>
      <c r="D1457" s="1122" t="s">
        <v>2592</v>
      </c>
      <c r="E1457" s="1171"/>
      <c r="F1457" s="887">
        <v>111</v>
      </c>
      <c r="G1457" s="1103" t="s">
        <v>77</v>
      </c>
      <c r="H1457" s="111" t="s">
        <v>3399</v>
      </c>
      <c r="I1457" s="741"/>
      <c r="J1457" s="522"/>
      <c r="K1457" s="902">
        <v>10800</v>
      </c>
      <c r="L1457" s="906">
        <f t="shared" si="65"/>
        <v>9993011</v>
      </c>
    </row>
    <row r="1458" spans="1:12" ht="18" customHeight="1" x14ac:dyDescent="0.2">
      <c r="A1458" s="881"/>
      <c r="B1458" s="884"/>
      <c r="C1458" s="885">
        <v>45140</v>
      </c>
      <c r="D1458" s="1174" t="s">
        <v>2705</v>
      </c>
      <c r="E1458" s="1171"/>
      <c r="F1458" s="887">
        <v>241</v>
      </c>
      <c r="G1458" s="1103" t="s">
        <v>4</v>
      </c>
      <c r="H1458" s="111" t="s">
        <v>3546</v>
      </c>
      <c r="I1458" s="741"/>
      <c r="J1458" s="522">
        <v>130000</v>
      </c>
      <c r="K1458" s="902"/>
      <c r="L1458" s="906">
        <f t="shared" si="65"/>
        <v>9863011</v>
      </c>
    </row>
    <row r="1459" spans="1:12" ht="18" customHeight="1" x14ac:dyDescent="0.2">
      <c r="A1459" s="881"/>
      <c r="B1459" s="884"/>
      <c r="C1459" s="885">
        <v>45159</v>
      </c>
      <c r="D1459" s="1122" t="s">
        <v>3551</v>
      </c>
      <c r="E1459" s="1171"/>
      <c r="F1459" s="887">
        <v>161</v>
      </c>
      <c r="G1459" s="1103"/>
      <c r="H1459" s="111" t="s">
        <v>3112</v>
      </c>
      <c r="I1459" s="741"/>
      <c r="J1459" s="522"/>
      <c r="K1459" s="902">
        <v>49</v>
      </c>
      <c r="L1459" s="906">
        <f t="shared" si="65"/>
        <v>9863060</v>
      </c>
    </row>
    <row r="1460" spans="1:12" ht="18" customHeight="1" x14ac:dyDescent="0.2">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2">
      <c r="A1461" s="881"/>
      <c r="B1461" s="884"/>
      <c r="C1461" s="885">
        <v>45189</v>
      </c>
      <c r="D1461" s="1174" t="s">
        <v>2852</v>
      </c>
      <c r="E1461" s="1171"/>
      <c r="F1461" s="887">
        <v>221</v>
      </c>
      <c r="G1461" s="1103" t="s">
        <v>4</v>
      </c>
      <c r="H1461" s="111" t="s">
        <v>3552</v>
      </c>
      <c r="I1461" s="741"/>
      <c r="J1461" s="522">
        <v>200000</v>
      </c>
      <c r="K1461" s="902"/>
      <c r="L1461" s="906">
        <f t="shared" si="65"/>
        <v>9803060</v>
      </c>
    </row>
    <row r="1462" spans="1:12" ht="18" customHeight="1" x14ac:dyDescent="0.2">
      <c r="A1462" s="881"/>
      <c r="B1462" s="884"/>
      <c r="C1462" s="885">
        <v>45189</v>
      </c>
      <c r="D1462" s="1174" t="s">
        <v>2852</v>
      </c>
      <c r="E1462" s="1171"/>
      <c r="F1462" s="887">
        <v>221</v>
      </c>
      <c r="G1462" s="1103" t="s">
        <v>4</v>
      </c>
      <c r="H1462" s="111" t="s">
        <v>3553</v>
      </c>
      <c r="I1462" s="741"/>
      <c r="J1462" s="522">
        <v>50000</v>
      </c>
      <c r="K1462" s="902"/>
      <c r="L1462" s="906">
        <f t="shared" ref="L1462:L1525" si="66">IF(C1462="","",L1461+K1462-J1462)</f>
        <v>9753060</v>
      </c>
    </row>
    <row r="1463" spans="1:12" ht="18" customHeight="1" x14ac:dyDescent="0.2">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2">
      <c r="A1464" s="881">
        <v>36</v>
      </c>
      <c r="B1464" s="884"/>
      <c r="C1464" s="885">
        <v>45198</v>
      </c>
      <c r="D1464" s="1122" t="s">
        <v>2592</v>
      </c>
      <c r="E1464" s="1171"/>
      <c r="F1464" s="887">
        <v>111</v>
      </c>
      <c r="G1464" s="1103" t="s">
        <v>142</v>
      </c>
      <c r="H1464" s="111" t="s">
        <v>3356</v>
      </c>
      <c r="I1464" s="741"/>
      <c r="J1464" s="522"/>
      <c r="K1464" s="902">
        <v>2400</v>
      </c>
      <c r="L1464" s="906">
        <f t="shared" si="66"/>
        <v>9755020</v>
      </c>
    </row>
    <row r="1465" spans="1:12" ht="18" customHeight="1" x14ac:dyDescent="0.2">
      <c r="A1465" s="881"/>
      <c r="B1465" s="884"/>
      <c r="C1465" s="885">
        <v>45198</v>
      </c>
      <c r="D1465" s="1122" t="s">
        <v>2594</v>
      </c>
      <c r="E1465" s="1171"/>
      <c r="F1465" s="887">
        <v>141</v>
      </c>
      <c r="G1465" s="1103" t="s">
        <v>142</v>
      </c>
      <c r="H1465" s="111" t="s">
        <v>3356</v>
      </c>
      <c r="I1465" s="741"/>
      <c r="J1465" s="522"/>
      <c r="K1465" s="902">
        <v>50000</v>
      </c>
      <c r="L1465" s="906">
        <f t="shared" si="66"/>
        <v>9805020</v>
      </c>
    </row>
    <row r="1466" spans="1:12" ht="18" customHeight="1" x14ac:dyDescent="0.2">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2">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2">
      <c r="A1468" s="881"/>
      <c r="B1468" s="884"/>
      <c r="C1468" s="885">
        <v>45224</v>
      </c>
      <c r="D1468" s="1174" t="s">
        <v>2622</v>
      </c>
      <c r="E1468" s="1171"/>
      <c r="F1468" s="887">
        <v>211</v>
      </c>
      <c r="G1468" s="1103" t="s">
        <v>2568</v>
      </c>
      <c r="H1468" s="111" t="s">
        <v>3554</v>
      </c>
      <c r="I1468" s="741"/>
      <c r="J1468" s="522">
        <v>20500</v>
      </c>
      <c r="K1468" s="902"/>
      <c r="L1468" s="906">
        <f t="shared" si="66"/>
        <v>9819520</v>
      </c>
    </row>
    <row r="1469" spans="1:12" ht="18" customHeight="1" x14ac:dyDescent="0.2">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2">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2">
      <c r="A1471" s="881">
        <v>38</v>
      </c>
      <c r="B1471" s="884"/>
      <c r="C1471" s="885">
        <v>45229</v>
      </c>
      <c r="D1471" s="1122" t="s">
        <v>2592</v>
      </c>
      <c r="E1471" s="1171"/>
      <c r="F1471" s="887">
        <v>111</v>
      </c>
      <c r="G1471" s="1103" t="s">
        <v>142</v>
      </c>
      <c r="H1471" s="111" t="s">
        <v>3439</v>
      </c>
      <c r="I1471" s="741"/>
      <c r="J1471" s="522"/>
      <c r="K1471" s="902">
        <v>4800</v>
      </c>
      <c r="L1471" s="906">
        <f t="shared" si="66"/>
        <v>9864210</v>
      </c>
    </row>
    <row r="1472" spans="1:12" ht="18" customHeight="1" x14ac:dyDescent="0.2">
      <c r="A1472" s="881"/>
      <c r="B1472" s="884"/>
      <c r="C1472" s="885">
        <v>45229</v>
      </c>
      <c r="D1472" s="1122" t="s">
        <v>2594</v>
      </c>
      <c r="E1472" s="1171"/>
      <c r="F1472" s="887">
        <v>141</v>
      </c>
      <c r="G1472" s="1103" t="s">
        <v>142</v>
      </c>
      <c r="H1472" s="111" t="s">
        <v>3439</v>
      </c>
      <c r="I1472" s="741"/>
      <c r="J1472" s="522"/>
      <c r="K1472" s="902">
        <v>50000</v>
      </c>
      <c r="L1472" s="906">
        <f t="shared" si="66"/>
        <v>9914210</v>
      </c>
    </row>
    <row r="1473" spans="1:12" ht="18" customHeight="1" x14ac:dyDescent="0.2">
      <c r="A1473" s="881">
        <v>37</v>
      </c>
      <c r="B1473" s="884"/>
      <c r="C1473" s="885">
        <v>45232</v>
      </c>
      <c r="D1473" s="1122" t="s">
        <v>2592</v>
      </c>
      <c r="E1473" s="1171"/>
      <c r="F1473" s="887">
        <v>111</v>
      </c>
      <c r="G1473" s="1103" t="s">
        <v>142</v>
      </c>
      <c r="H1473" s="111" t="s">
        <v>3311</v>
      </c>
      <c r="I1473" s="741"/>
      <c r="J1473" s="522"/>
      <c r="K1473" s="902">
        <v>7600</v>
      </c>
      <c r="L1473" s="906">
        <f t="shared" si="66"/>
        <v>9921810</v>
      </c>
    </row>
    <row r="1474" spans="1:12" ht="18" customHeight="1" x14ac:dyDescent="0.2">
      <c r="A1474" s="881"/>
      <c r="B1474" s="884"/>
      <c r="C1474" s="885">
        <v>45232</v>
      </c>
      <c r="D1474" s="1122" t="s">
        <v>2594</v>
      </c>
      <c r="E1474" s="1171"/>
      <c r="F1474" s="887">
        <v>141</v>
      </c>
      <c r="G1474" s="1103" t="s">
        <v>142</v>
      </c>
      <c r="H1474" s="111" t="s">
        <v>3311</v>
      </c>
      <c r="I1474" s="741"/>
      <c r="J1474" s="522"/>
      <c r="K1474" s="902">
        <v>10000</v>
      </c>
      <c r="L1474" s="906">
        <f t="shared" si="66"/>
        <v>9931810</v>
      </c>
    </row>
    <row r="1475" spans="1:12" ht="18" customHeight="1" x14ac:dyDescent="0.2">
      <c r="A1475" s="881">
        <v>23</v>
      </c>
      <c r="B1475" s="884"/>
      <c r="C1475" s="885">
        <v>45244</v>
      </c>
      <c r="D1475" s="1122" t="s">
        <v>2592</v>
      </c>
      <c r="E1475" s="1171"/>
      <c r="F1475" s="887">
        <v>111</v>
      </c>
      <c r="G1475" s="1103" t="s">
        <v>446</v>
      </c>
      <c r="H1475" s="111" t="s">
        <v>3423</v>
      </c>
      <c r="I1475" s="741"/>
      <c r="J1475" s="522"/>
      <c r="K1475" s="902">
        <v>76800</v>
      </c>
      <c r="L1475" s="906">
        <f t="shared" si="66"/>
        <v>10008610</v>
      </c>
    </row>
    <row r="1476" spans="1:12" ht="18" customHeight="1" x14ac:dyDescent="0.2">
      <c r="A1476" s="881"/>
      <c r="B1476" s="884"/>
      <c r="C1476" s="885">
        <v>45244</v>
      </c>
      <c r="D1476" s="1122" t="s">
        <v>2594</v>
      </c>
      <c r="E1476" s="1171"/>
      <c r="F1476" s="887">
        <v>141</v>
      </c>
      <c r="G1476" s="1103" t="s">
        <v>446</v>
      </c>
      <c r="H1476" s="111" t="s">
        <v>3423</v>
      </c>
      <c r="I1476" s="741"/>
      <c r="J1476" s="522"/>
      <c r="K1476" s="902">
        <v>30000</v>
      </c>
      <c r="L1476" s="906">
        <f t="shared" si="66"/>
        <v>10038610</v>
      </c>
    </row>
    <row r="1477" spans="1:12" ht="18" customHeight="1" x14ac:dyDescent="0.2">
      <c r="A1477" s="881">
        <v>25</v>
      </c>
      <c r="B1477" s="884"/>
      <c r="C1477" s="885">
        <v>45250</v>
      </c>
      <c r="D1477" s="1122" t="s">
        <v>2592</v>
      </c>
      <c r="E1477" s="1171"/>
      <c r="F1477" s="887">
        <v>111</v>
      </c>
      <c r="G1477" s="1103" t="s">
        <v>2269</v>
      </c>
      <c r="H1477" s="111" t="s">
        <v>3557</v>
      </c>
      <c r="I1477" s="741"/>
      <c r="J1477" s="522"/>
      <c r="K1477" s="902">
        <v>53000</v>
      </c>
      <c r="L1477" s="906">
        <f t="shared" si="66"/>
        <v>10091610</v>
      </c>
    </row>
    <row r="1478" spans="1:12" ht="18" customHeight="1" x14ac:dyDescent="0.2">
      <c r="A1478" s="881">
        <v>22</v>
      </c>
      <c r="B1478" s="884"/>
      <c r="C1478" s="885">
        <v>45251</v>
      </c>
      <c r="D1478" s="1122" t="s">
        <v>2592</v>
      </c>
      <c r="E1478" s="1171"/>
      <c r="F1478" s="887">
        <v>111</v>
      </c>
      <c r="G1478" s="1103" t="s">
        <v>77</v>
      </c>
      <c r="H1478" s="111" t="s">
        <v>3688</v>
      </c>
      <c r="I1478" s="741"/>
      <c r="J1478" s="522"/>
      <c r="K1478" s="902">
        <v>55000</v>
      </c>
      <c r="L1478" s="906">
        <f t="shared" si="66"/>
        <v>10146610</v>
      </c>
    </row>
    <row r="1479" spans="1:12" ht="18" customHeight="1" x14ac:dyDescent="0.2">
      <c r="A1479" s="881">
        <v>73</v>
      </c>
      <c r="B1479" s="884"/>
      <c r="C1479" s="885">
        <v>45254</v>
      </c>
      <c r="D1479" s="1122" t="s">
        <v>2592</v>
      </c>
      <c r="E1479" s="1171"/>
      <c r="F1479" s="887">
        <v>111</v>
      </c>
      <c r="G1479" s="1103" t="s">
        <v>409</v>
      </c>
      <c r="H1479" s="111" t="s">
        <v>3445</v>
      </c>
      <c r="I1479" s="741"/>
      <c r="J1479" s="522"/>
      <c r="K1479" s="902">
        <v>2400</v>
      </c>
      <c r="L1479" s="906">
        <f t="shared" si="66"/>
        <v>10149010</v>
      </c>
    </row>
    <row r="1480" spans="1:12" ht="18" customHeight="1" x14ac:dyDescent="0.2">
      <c r="A1480" s="881"/>
      <c r="B1480" s="884"/>
      <c r="C1480" s="885">
        <v>45254</v>
      </c>
      <c r="D1480" s="1122" t="s">
        <v>2594</v>
      </c>
      <c r="E1480" s="1171"/>
      <c r="F1480" s="887">
        <v>141</v>
      </c>
      <c r="G1480" s="1103" t="s">
        <v>409</v>
      </c>
      <c r="H1480" s="111" t="s">
        <v>3445</v>
      </c>
      <c r="I1480" s="741"/>
      <c r="J1480" s="522"/>
      <c r="K1480" s="902">
        <v>10000</v>
      </c>
      <c r="L1480" s="906">
        <f t="shared" si="66"/>
        <v>10159010</v>
      </c>
    </row>
    <row r="1481" spans="1:12" ht="18" customHeight="1" x14ac:dyDescent="0.2">
      <c r="A1481" s="881">
        <v>72</v>
      </c>
      <c r="B1481" s="884"/>
      <c r="C1481" s="885">
        <v>45258</v>
      </c>
      <c r="D1481" s="1122" t="s">
        <v>2594</v>
      </c>
      <c r="E1481" s="1171"/>
      <c r="F1481" s="887">
        <v>141</v>
      </c>
      <c r="G1481" s="1103" t="s">
        <v>142</v>
      </c>
      <c r="H1481" s="111" t="s">
        <v>3360</v>
      </c>
      <c r="I1481" s="741"/>
      <c r="J1481" s="522"/>
      <c r="K1481" s="902">
        <v>30000</v>
      </c>
      <c r="L1481" s="906">
        <f t="shared" si="66"/>
        <v>10189010</v>
      </c>
    </row>
    <row r="1482" spans="1:12" ht="18" customHeight="1" x14ac:dyDescent="0.2">
      <c r="A1482" s="881"/>
      <c r="B1482" s="884"/>
      <c r="C1482" s="885">
        <v>45258</v>
      </c>
      <c r="D1482" s="1122" t="s">
        <v>2609</v>
      </c>
      <c r="E1482" s="1171"/>
      <c r="F1482" s="887">
        <v>111</v>
      </c>
      <c r="G1482" s="1103" t="s">
        <v>32</v>
      </c>
      <c r="H1482" s="111" t="s">
        <v>3558</v>
      </c>
      <c r="I1482" s="741"/>
      <c r="J1482" s="522"/>
      <c r="K1482" s="902">
        <v>9600</v>
      </c>
      <c r="L1482" s="906">
        <f t="shared" si="66"/>
        <v>10198610</v>
      </c>
    </row>
    <row r="1483" spans="1:12" ht="18" customHeight="1" x14ac:dyDescent="0.2">
      <c r="A1483" s="881">
        <v>40</v>
      </c>
      <c r="B1483" s="884"/>
      <c r="C1483" s="885">
        <v>45265</v>
      </c>
      <c r="D1483" s="1122" t="s">
        <v>2592</v>
      </c>
      <c r="E1483" s="1171"/>
      <c r="F1483" s="887">
        <v>111</v>
      </c>
      <c r="G1483" s="1103" t="s">
        <v>2728</v>
      </c>
      <c r="H1483" s="111" t="s">
        <v>3306</v>
      </c>
      <c r="I1483" s="741"/>
      <c r="J1483" s="522"/>
      <c r="K1483" s="902">
        <v>2800</v>
      </c>
      <c r="L1483" s="906">
        <f t="shared" si="66"/>
        <v>10201410</v>
      </c>
    </row>
    <row r="1484" spans="1:12" ht="18" customHeight="1" x14ac:dyDescent="0.2">
      <c r="A1484" s="881"/>
      <c r="B1484" s="884"/>
      <c r="C1484" s="885">
        <v>45265</v>
      </c>
      <c r="D1484" s="1122" t="s">
        <v>2594</v>
      </c>
      <c r="E1484" s="1171"/>
      <c r="F1484" s="887">
        <v>141</v>
      </c>
      <c r="G1484" s="1103" t="s">
        <v>89</v>
      </c>
      <c r="H1484" s="111" t="s">
        <v>3306</v>
      </c>
      <c r="I1484" s="741"/>
      <c r="J1484" s="522"/>
      <c r="K1484" s="902">
        <v>10000</v>
      </c>
      <c r="L1484" s="906">
        <f t="shared" si="66"/>
        <v>10211410</v>
      </c>
    </row>
    <row r="1485" spans="1:12" ht="18" customHeight="1" x14ac:dyDescent="0.2">
      <c r="A1485" s="881"/>
      <c r="B1485" s="884"/>
      <c r="C1485" s="885">
        <v>45265</v>
      </c>
      <c r="D1485" s="1122" t="s">
        <v>762</v>
      </c>
      <c r="E1485" s="1171"/>
      <c r="F1485" s="887">
        <v>151</v>
      </c>
      <c r="G1485" s="1103" t="s">
        <v>89</v>
      </c>
      <c r="H1485" s="111" t="s">
        <v>3307</v>
      </c>
      <c r="I1485" s="741"/>
      <c r="J1485" s="522"/>
      <c r="K1485" s="902">
        <v>10000</v>
      </c>
      <c r="L1485" s="906">
        <f t="shared" si="66"/>
        <v>10221410</v>
      </c>
    </row>
    <row r="1486" spans="1:12" ht="18" customHeight="1" x14ac:dyDescent="0.2">
      <c r="A1486" s="881">
        <v>52</v>
      </c>
      <c r="B1486" s="884"/>
      <c r="C1486" s="885">
        <v>45266</v>
      </c>
      <c r="D1486" s="1122" t="s">
        <v>2592</v>
      </c>
      <c r="E1486" s="1171"/>
      <c r="F1486" s="887">
        <v>111</v>
      </c>
      <c r="G1486" s="1103" t="s">
        <v>321</v>
      </c>
      <c r="H1486" s="111" t="s">
        <v>3364</v>
      </c>
      <c r="I1486" s="741"/>
      <c r="J1486" s="522"/>
      <c r="K1486" s="902">
        <v>5800</v>
      </c>
      <c r="L1486" s="906">
        <f t="shared" si="66"/>
        <v>10227210</v>
      </c>
    </row>
    <row r="1487" spans="1:12" ht="18" customHeight="1" x14ac:dyDescent="0.2">
      <c r="A1487" s="881"/>
      <c r="B1487" s="884"/>
      <c r="C1487" s="885">
        <v>45266</v>
      </c>
      <c r="D1487" s="1122" t="s">
        <v>2594</v>
      </c>
      <c r="E1487" s="1171"/>
      <c r="F1487" s="887">
        <v>141</v>
      </c>
      <c r="G1487" s="1103" t="s">
        <v>321</v>
      </c>
      <c r="H1487" s="111" t="s">
        <v>3364</v>
      </c>
      <c r="I1487" s="741"/>
      <c r="J1487" s="522"/>
      <c r="K1487" s="902">
        <v>10000</v>
      </c>
      <c r="L1487" s="906">
        <f t="shared" si="66"/>
        <v>10237210</v>
      </c>
    </row>
    <row r="1488" spans="1:12" ht="18" customHeight="1" x14ac:dyDescent="0.2">
      <c r="A1488" s="881"/>
      <c r="B1488" s="884"/>
      <c r="C1488" s="885">
        <v>45274</v>
      </c>
      <c r="D1488" s="1174" t="s">
        <v>3646</v>
      </c>
      <c r="E1488" s="1171"/>
      <c r="F1488" s="887">
        <v>251</v>
      </c>
      <c r="G1488" s="1103" t="s">
        <v>89</v>
      </c>
      <c r="H1488" s="111" t="s">
        <v>3548</v>
      </c>
      <c r="I1488" s="741"/>
      <c r="J1488" s="522">
        <v>10000</v>
      </c>
      <c r="K1488" s="902"/>
      <c r="L1488" s="906">
        <f t="shared" si="66"/>
        <v>10227210</v>
      </c>
    </row>
    <row r="1489" spans="1:12" ht="18" customHeight="1" x14ac:dyDescent="0.2">
      <c r="A1489" s="881"/>
      <c r="B1489" s="884"/>
      <c r="C1489" s="885">
        <v>45274</v>
      </c>
      <c r="D1489" s="1174" t="s">
        <v>2705</v>
      </c>
      <c r="E1489" s="1171"/>
      <c r="F1489" s="887">
        <v>241</v>
      </c>
      <c r="G1489" s="1103" t="s">
        <v>4</v>
      </c>
      <c r="H1489" s="111" t="s">
        <v>3545</v>
      </c>
      <c r="I1489" s="741"/>
      <c r="J1489" s="522">
        <v>150000</v>
      </c>
      <c r="K1489" s="902"/>
      <c r="L1489" s="906">
        <f t="shared" si="66"/>
        <v>10077210</v>
      </c>
    </row>
    <row r="1490" spans="1:12" ht="18" customHeight="1" x14ac:dyDescent="0.2">
      <c r="A1490" s="881">
        <v>20</v>
      </c>
      <c r="B1490" s="884"/>
      <c r="C1490" s="885">
        <v>45278</v>
      </c>
      <c r="D1490" s="1122" t="s">
        <v>2592</v>
      </c>
      <c r="E1490" s="1171"/>
      <c r="F1490" s="887">
        <v>111</v>
      </c>
      <c r="G1490" s="1103" t="s">
        <v>77</v>
      </c>
      <c r="H1490" s="111" t="s">
        <v>3560</v>
      </c>
      <c r="I1490" s="741"/>
      <c r="J1490" s="522"/>
      <c r="K1490" s="902">
        <v>90600</v>
      </c>
      <c r="L1490" s="906">
        <f t="shared" si="66"/>
        <v>10167810</v>
      </c>
    </row>
    <row r="1491" spans="1:12" ht="18" customHeight="1" x14ac:dyDescent="0.2">
      <c r="A1491" s="881">
        <v>71</v>
      </c>
      <c r="B1491" s="884"/>
      <c r="C1491" s="885">
        <v>45302</v>
      </c>
      <c r="D1491" s="1122" t="s">
        <v>3562</v>
      </c>
      <c r="E1491" s="1171"/>
      <c r="F1491" s="887">
        <v>141</v>
      </c>
      <c r="G1491" s="1103" t="s">
        <v>142</v>
      </c>
      <c r="H1491" s="111" t="s">
        <v>3563</v>
      </c>
      <c r="I1491" s="741"/>
      <c r="J1491" s="522"/>
      <c r="K1491" s="902">
        <v>10000</v>
      </c>
      <c r="L1491" s="906">
        <f t="shared" si="66"/>
        <v>10177810</v>
      </c>
    </row>
    <row r="1492" spans="1:12" ht="18" customHeight="1" x14ac:dyDescent="0.2">
      <c r="A1492" s="881"/>
      <c r="B1492" s="884"/>
      <c r="C1492" s="885">
        <v>45308</v>
      </c>
      <c r="D1492" s="1174" t="s">
        <v>2622</v>
      </c>
      <c r="E1492" s="1171"/>
      <c r="F1492" s="887">
        <v>211</v>
      </c>
      <c r="G1492" s="1103" t="s">
        <v>3564</v>
      </c>
      <c r="H1492" s="111" t="s">
        <v>3565</v>
      </c>
      <c r="I1492" s="741"/>
      <c r="J1492" s="522">
        <v>200000</v>
      </c>
      <c r="K1492" s="902"/>
      <c r="L1492" s="906">
        <f t="shared" si="66"/>
        <v>9977810</v>
      </c>
    </row>
    <row r="1493" spans="1:12" ht="18" customHeight="1" x14ac:dyDescent="0.2">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2">
      <c r="A1494" s="881">
        <v>25</v>
      </c>
      <c r="B1494" s="884"/>
      <c r="C1494" s="885">
        <v>45309</v>
      </c>
      <c r="D1494" s="1122" t="s">
        <v>3566</v>
      </c>
      <c r="E1494" s="1171"/>
      <c r="F1494" s="887">
        <v>141</v>
      </c>
      <c r="G1494" s="1103" t="s">
        <v>2269</v>
      </c>
      <c r="H1494" s="111" t="s">
        <v>3557</v>
      </c>
      <c r="I1494" s="741"/>
      <c r="J1494" s="522"/>
      <c r="K1494" s="902">
        <v>30000</v>
      </c>
      <c r="L1494" s="906">
        <f t="shared" si="66"/>
        <v>10007370</v>
      </c>
    </row>
    <row r="1495" spans="1:12" ht="18" customHeight="1" x14ac:dyDescent="0.2">
      <c r="A1495" s="881">
        <v>21</v>
      </c>
      <c r="B1495" s="884"/>
      <c r="C1495" s="885">
        <v>45309</v>
      </c>
      <c r="D1495" s="1122" t="s">
        <v>3566</v>
      </c>
      <c r="E1495" s="1171"/>
      <c r="F1495" s="887">
        <v>141</v>
      </c>
      <c r="G1495" s="1103" t="s">
        <v>3567</v>
      </c>
      <c r="H1495" s="111" t="s">
        <v>3568</v>
      </c>
      <c r="I1495" s="741"/>
      <c r="J1495" s="522"/>
      <c r="K1495" s="902">
        <v>10000</v>
      </c>
      <c r="L1495" s="906">
        <f t="shared" si="66"/>
        <v>10017370</v>
      </c>
    </row>
    <row r="1496" spans="1:12" ht="18" customHeight="1" x14ac:dyDescent="0.2">
      <c r="A1496" s="881">
        <v>20</v>
      </c>
      <c r="B1496" s="884"/>
      <c r="C1496" s="885">
        <v>45309</v>
      </c>
      <c r="D1496" s="1122" t="s">
        <v>3566</v>
      </c>
      <c r="E1496" s="1171"/>
      <c r="F1496" s="887">
        <v>141</v>
      </c>
      <c r="G1496" s="1103" t="s">
        <v>3567</v>
      </c>
      <c r="H1496" s="111" t="s">
        <v>3569</v>
      </c>
      <c r="I1496" s="741"/>
      <c r="J1496" s="522"/>
      <c r="K1496" s="902">
        <v>30000</v>
      </c>
      <c r="L1496" s="906">
        <f t="shared" si="66"/>
        <v>10047370</v>
      </c>
    </row>
    <row r="1497" spans="1:12" ht="18" customHeight="1" x14ac:dyDescent="0.2">
      <c r="A1497" s="881">
        <v>22</v>
      </c>
      <c r="B1497" s="884"/>
      <c r="C1497" s="885">
        <v>45309</v>
      </c>
      <c r="D1497" s="1122" t="s">
        <v>3566</v>
      </c>
      <c r="E1497" s="1171"/>
      <c r="F1497" s="887">
        <v>141</v>
      </c>
      <c r="G1497" s="1103" t="s">
        <v>3567</v>
      </c>
      <c r="H1497" s="111" t="s">
        <v>3688</v>
      </c>
      <c r="I1497" s="741"/>
      <c r="J1497" s="522"/>
      <c r="K1497" s="902">
        <v>30000</v>
      </c>
      <c r="L1497" s="906">
        <f t="shared" si="66"/>
        <v>10077370</v>
      </c>
    </row>
    <row r="1498" spans="1:12" ht="18" customHeight="1" x14ac:dyDescent="0.2">
      <c r="A1498" s="881">
        <v>24</v>
      </c>
      <c r="B1498" s="884"/>
      <c r="C1498" s="885">
        <v>45309</v>
      </c>
      <c r="D1498" s="1122" t="s">
        <v>3566</v>
      </c>
      <c r="E1498" s="1171"/>
      <c r="F1498" s="887">
        <v>141</v>
      </c>
      <c r="G1498" s="1103" t="s">
        <v>3567</v>
      </c>
      <c r="H1498" s="111" t="s">
        <v>3570</v>
      </c>
      <c r="I1498" s="741"/>
      <c r="J1498" s="522"/>
      <c r="K1498" s="902">
        <v>50000</v>
      </c>
      <c r="L1498" s="906">
        <f t="shared" si="66"/>
        <v>10127370</v>
      </c>
    </row>
    <row r="1499" spans="1:12" ht="18" customHeight="1" x14ac:dyDescent="0.2">
      <c r="A1499" s="881">
        <v>21</v>
      </c>
      <c r="B1499" s="884"/>
      <c r="C1499" s="885">
        <v>45315</v>
      </c>
      <c r="D1499" s="1122" t="s">
        <v>3571</v>
      </c>
      <c r="E1499" s="1171"/>
      <c r="F1499" s="887">
        <v>111</v>
      </c>
      <c r="G1499" s="1103" t="s">
        <v>77</v>
      </c>
      <c r="H1499" s="111" t="s">
        <v>3409</v>
      </c>
      <c r="I1499" s="741"/>
      <c r="J1499" s="522"/>
      <c r="K1499" s="902">
        <v>47200</v>
      </c>
      <c r="L1499" s="906">
        <f t="shared" si="66"/>
        <v>10174570</v>
      </c>
    </row>
    <row r="1500" spans="1:12" ht="18" customHeight="1" x14ac:dyDescent="0.2">
      <c r="A1500" s="881">
        <v>24</v>
      </c>
      <c r="B1500" s="884"/>
      <c r="C1500" s="885">
        <v>45315</v>
      </c>
      <c r="D1500" s="1122" t="s">
        <v>3571</v>
      </c>
      <c r="E1500" s="1171"/>
      <c r="F1500" s="887">
        <v>111</v>
      </c>
      <c r="G1500" s="1103" t="s">
        <v>3572</v>
      </c>
      <c r="H1500" s="111" t="s">
        <v>3573</v>
      </c>
      <c r="I1500" s="741"/>
      <c r="J1500" s="522"/>
      <c r="K1500" s="902">
        <v>45400</v>
      </c>
      <c r="L1500" s="906">
        <f t="shared" si="66"/>
        <v>10219970</v>
      </c>
    </row>
    <row r="1501" spans="1:12" ht="18" customHeight="1" x14ac:dyDescent="0.2">
      <c r="A1501" s="881">
        <v>31</v>
      </c>
      <c r="B1501" s="884"/>
      <c r="C1501" s="885">
        <v>45327</v>
      </c>
      <c r="D1501" s="1122" t="s">
        <v>2592</v>
      </c>
      <c r="E1501" s="1171"/>
      <c r="F1501" s="887">
        <v>111</v>
      </c>
      <c r="G1501" s="1103" t="s">
        <v>142</v>
      </c>
      <c r="H1501" s="111" t="s">
        <v>3633</v>
      </c>
      <c r="I1501" s="741"/>
      <c r="J1501" s="522"/>
      <c r="K1501" s="902">
        <v>11200</v>
      </c>
      <c r="L1501" s="906">
        <f t="shared" si="66"/>
        <v>10231170</v>
      </c>
    </row>
    <row r="1502" spans="1:12" ht="18" customHeight="1" x14ac:dyDescent="0.2">
      <c r="A1502" s="881"/>
      <c r="B1502" s="884"/>
      <c r="C1502" s="885">
        <v>45327</v>
      </c>
      <c r="D1502" s="1122" t="s">
        <v>2594</v>
      </c>
      <c r="E1502" s="1171"/>
      <c r="F1502" s="887">
        <v>141</v>
      </c>
      <c r="G1502" s="1103" t="s">
        <v>142</v>
      </c>
      <c r="H1502" s="111" t="s">
        <v>3633</v>
      </c>
      <c r="I1502" s="741"/>
      <c r="J1502" s="522"/>
      <c r="K1502" s="902">
        <v>30000</v>
      </c>
      <c r="L1502" s="906">
        <f t="shared" si="66"/>
        <v>10261170</v>
      </c>
    </row>
    <row r="1503" spans="1:12" ht="18" customHeight="1" x14ac:dyDescent="0.2">
      <c r="A1503" s="881">
        <v>12</v>
      </c>
      <c r="B1503" s="884"/>
      <c r="C1503" s="885">
        <v>45338</v>
      </c>
      <c r="D1503" s="1122" t="s">
        <v>2592</v>
      </c>
      <c r="E1503" s="1171"/>
      <c r="F1503" s="887">
        <v>111</v>
      </c>
      <c r="G1503" s="1103" t="s">
        <v>2770</v>
      </c>
      <c r="H1503" s="111" t="s">
        <v>3384</v>
      </c>
      <c r="I1503" s="741"/>
      <c r="J1503" s="522"/>
      <c r="K1503" s="902">
        <v>65400</v>
      </c>
      <c r="L1503" s="906">
        <f t="shared" si="66"/>
        <v>10326570</v>
      </c>
    </row>
    <row r="1504" spans="1:12" ht="18" customHeight="1" x14ac:dyDescent="0.2">
      <c r="A1504" s="881"/>
      <c r="B1504" s="884"/>
      <c r="C1504" s="885">
        <v>45338</v>
      </c>
      <c r="D1504" s="1122" t="s">
        <v>2594</v>
      </c>
      <c r="E1504" s="1171"/>
      <c r="F1504" s="887">
        <v>141</v>
      </c>
      <c r="G1504" s="1103" t="s">
        <v>2770</v>
      </c>
      <c r="H1504" s="111" t="s">
        <v>3384</v>
      </c>
      <c r="I1504" s="741"/>
      <c r="J1504" s="522"/>
      <c r="K1504" s="902">
        <v>10000</v>
      </c>
      <c r="L1504" s="906">
        <f t="shared" si="66"/>
        <v>10336570</v>
      </c>
    </row>
    <row r="1505" spans="1:12" ht="18" customHeight="1" x14ac:dyDescent="0.2">
      <c r="A1505" s="881"/>
      <c r="B1505" s="884"/>
      <c r="C1505" s="885">
        <v>45338</v>
      </c>
      <c r="D1505" s="1122" t="s">
        <v>762</v>
      </c>
      <c r="E1505" s="1171"/>
      <c r="F1505" s="887">
        <v>151</v>
      </c>
      <c r="G1505" s="1103" t="s">
        <v>935</v>
      </c>
      <c r="H1505" s="111" t="s">
        <v>3307</v>
      </c>
      <c r="I1505" s="741"/>
      <c r="J1505" s="522"/>
      <c r="K1505" s="902">
        <v>10000</v>
      </c>
      <c r="L1505" s="906">
        <f t="shared" si="66"/>
        <v>10346570</v>
      </c>
    </row>
    <row r="1506" spans="1:12" ht="18" customHeight="1" x14ac:dyDescent="0.2">
      <c r="A1506" s="881">
        <v>39</v>
      </c>
      <c r="B1506" s="884"/>
      <c r="C1506" s="885">
        <v>45338</v>
      </c>
      <c r="D1506" s="1122" t="s">
        <v>2592</v>
      </c>
      <c r="E1506" s="1171"/>
      <c r="F1506" s="887">
        <v>111</v>
      </c>
      <c r="G1506" s="1103" t="s">
        <v>32</v>
      </c>
      <c r="H1506" s="111" t="s">
        <v>3634</v>
      </c>
      <c r="I1506" s="741"/>
      <c r="J1506" s="522"/>
      <c r="K1506" s="902">
        <v>4000</v>
      </c>
      <c r="L1506" s="906">
        <f t="shared" si="66"/>
        <v>10350570</v>
      </c>
    </row>
    <row r="1507" spans="1:12" ht="18" customHeight="1" x14ac:dyDescent="0.2">
      <c r="A1507" s="881"/>
      <c r="B1507" s="884"/>
      <c r="C1507" s="885">
        <v>45338</v>
      </c>
      <c r="D1507" s="1122" t="s">
        <v>2594</v>
      </c>
      <c r="E1507" s="1171"/>
      <c r="F1507" s="887">
        <v>141</v>
      </c>
      <c r="G1507" s="1103" t="s">
        <v>32</v>
      </c>
      <c r="H1507" s="111" t="s">
        <v>3634</v>
      </c>
      <c r="I1507" s="741"/>
      <c r="J1507" s="522"/>
      <c r="K1507" s="902">
        <v>50000</v>
      </c>
      <c r="L1507" s="906">
        <f t="shared" si="66"/>
        <v>10400570</v>
      </c>
    </row>
    <row r="1508" spans="1:12" ht="18" customHeight="1" x14ac:dyDescent="0.2">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2">
      <c r="A1509" s="881"/>
      <c r="B1509" s="884"/>
      <c r="C1509" s="885">
        <v>45342</v>
      </c>
      <c r="D1509" s="1174" t="s">
        <v>2757</v>
      </c>
      <c r="E1509" s="1171"/>
      <c r="F1509" s="887">
        <v>251</v>
      </c>
      <c r="G1509" s="1103" t="s">
        <v>3635</v>
      </c>
      <c r="H1509" s="111" t="s">
        <v>3548</v>
      </c>
      <c r="I1509" s="741"/>
      <c r="J1509" s="522">
        <v>10000</v>
      </c>
      <c r="K1509" s="902"/>
      <c r="L1509" s="906">
        <f t="shared" si="66"/>
        <v>10390620</v>
      </c>
    </row>
    <row r="1510" spans="1:12" ht="18" customHeight="1" x14ac:dyDescent="0.2">
      <c r="A1510" s="881"/>
      <c r="B1510" s="884"/>
      <c r="C1510" s="885">
        <v>45343</v>
      </c>
      <c r="D1510" s="1122" t="s">
        <v>3523</v>
      </c>
      <c r="E1510" s="1171"/>
      <c r="F1510" s="887">
        <v>131</v>
      </c>
      <c r="G1510" s="1103" t="s">
        <v>2252</v>
      </c>
      <c r="H1510" s="111"/>
      <c r="I1510" s="741"/>
      <c r="J1510" s="522"/>
      <c r="K1510" s="902">
        <v>10000</v>
      </c>
      <c r="L1510" s="906">
        <f t="shared" si="66"/>
        <v>10400620</v>
      </c>
    </row>
    <row r="1511" spans="1:12" ht="18" customHeight="1" x14ac:dyDescent="0.2">
      <c r="A1511" s="881"/>
      <c r="B1511" s="884"/>
      <c r="C1511" s="885">
        <v>45343</v>
      </c>
      <c r="D1511" s="1122" t="s">
        <v>3523</v>
      </c>
      <c r="E1511" s="1171"/>
      <c r="F1511" s="887">
        <v>131</v>
      </c>
      <c r="G1511" s="1103" t="s">
        <v>2252</v>
      </c>
      <c r="H1511" s="111" t="s">
        <v>3636</v>
      </c>
      <c r="I1511" s="741"/>
      <c r="J1511" s="522"/>
      <c r="K1511" s="902">
        <v>5000</v>
      </c>
      <c r="L1511" s="906">
        <f t="shared" si="66"/>
        <v>10405620</v>
      </c>
    </row>
    <row r="1512" spans="1:12" ht="18" customHeight="1" x14ac:dyDescent="0.2">
      <c r="A1512" s="881"/>
      <c r="B1512" s="884"/>
      <c r="C1512" s="885">
        <v>45348</v>
      </c>
      <c r="D1512" s="1122" t="s">
        <v>3312</v>
      </c>
      <c r="E1512" s="1171"/>
      <c r="F1512" s="887">
        <v>151</v>
      </c>
      <c r="G1512" s="1103" t="s">
        <v>2252</v>
      </c>
      <c r="H1512" s="111" t="s">
        <v>3345</v>
      </c>
      <c r="I1512" s="741"/>
      <c r="J1512" s="522"/>
      <c r="K1512" s="902">
        <v>5000</v>
      </c>
      <c r="L1512" s="906">
        <f t="shared" si="66"/>
        <v>10410620</v>
      </c>
    </row>
    <row r="1513" spans="1:12" ht="18" customHeight="1" x14ac:dyDescent="0.2">
      <c r="A1513" s="881"/>
      <c r="B1513" s="884"/>
      <c r="C1513" s="885">
        <v>45348</v>
      </c>
      <c r="D1513" s="1174" t="s">
        <v>2705</v>
      </c>
      <c r="E1513" s="1171"/>
      <c r="F1513" s="887">
        <v>241</v>
      </c>
      <c r="G1513" s="1103" t="s">
        <v>4</v>
      </c>
      <c r="H1513" s="111" t="s">
        <v>3545</v>
      </c>
      <c r="I1513" s="741"/>
      <c r="J1513" s="522">
        <v>300000</v>
      </c>
      <c r="K1513" s="902"/>
      <c r="L1513" s="906">
        <f t="shared" si="66"/>
        <v>10110620</v>
      </c>
    </row>
    <row r="1514" spans="1:12" ht="18" customHeight="1" x14ac:dyDescent="0.2">
      <c r="A1514" s="881"/>
      <c r="B1514" s="884"/>
      <c r="C1514" s="885">
        <v>45376</v>
      </c>
      <c r="D1514" s="1174" t="s">
        <v>2622</v>
      </c>
      <c r="E1514" s="1171"/>
      <c r="F1514" s="887">
        <v>211</v>
      </c>
      <c r="G1514" s="1103" t="s">
        <v>89</v>
      </c>
      <c r="H1514" s="111" t="s">
        <v>3530</v>
      </c>
      <c r="I1514" s="741"/>
      <c r="J1514" s="522">
        <v>421684</v>
      </c>
      <c r="K1514" s="902"/>
      <c r="L1514" s="906">
        <f t="shared" si="66"/>
        <v>9688936</v>
      </c>
    </row>
    <row r="1515" spans="1:12" ht="18" customHeight="1" thickBot="1" x14ac:dyDescent="0.25">
      <c r="A1515" s="1100"/>
      <c r="B1515" s="1265" t="s">
        <v>3644</v>
      </c>
      <c r="C1515" s="1097">
        <v>45376</v>
      </c>
      <c r="D1515" s="1210" t="s">
        <v>2625</v>
      </c>
      <c r="E1515" s="1211"/>
      <c r="F1515" s="1093">
        <v>231</v>
      </c>
      <c r="G1515" s="1092"/>
      <c r="H1515" s="1091" t="s">
        <v>2867</v>
      </c>
      <c r="I1515" s="1090"/>
      <c r="J1515" s="1089">
        <v>440</v>
      </c>
      <c r="K1515" s="1088"/>
      <c r="L1515" s="1087">
        <f t="shared" si="66"/>
        <v>9688496</v>
      </c>
    </row>
    <row r="1516" spans="1:12" ht="18" customHeight="1" x14ac:dyDescent="0.2">
      <c r="A1516" s="897">
        <v>11</v>
      </c>
      <c r="B1516" s="1266" t="s">
        <v>3645</v>
      </c>
      <c r="C1516" s="886">
        <v>45383</v>
      </c>
      <c r="D1516" s="37" t="s">
        <v>2592</v>
      </c>
      <c r="E1516" s="1172"/>
      <c r="F1516" s="888">
        <v>112</v>
      </c>
      <c r="G1516" s="1212" t="s">
        <v>77</v>
      </c>
      <c r="H1516" s="471" t="s">
        <v>3647</v>
      </c>
      <c r="I1516" s="750" t="s">
        <v>2538</v>
      </c>
      <c r="J1516" s="644"/>
      <c r="K1516" s="966">
        <v>50800</v>
      </c>
      <c r="L1516" s="907">
        <f t="shared" si="66"/>
        <v>9739296</v>
      </c>
    </row>
    <row r="1517" spans="1:12" ht="18" customHeight="1" x14ac:dyDescent="0.2">
      <c r="A1517" s="881">
        <v>14</v>
      </c>
      <c r="B1517" s="884"/>
      <c r="C1517" s="885">
        <v>45383</v>
      </c>
      <c r="D1517" s="1122" t="s">
        <v>2592</v>
      </c>
      <c r="E1517" s="1171"/>
      <c r="F1517" s="887">
        <v>112</v>
      </c>
      <c r="G1517" s="1103" t="s">
        <v>73</v>
      </c>
      <c r="H1517" s="111" t="s">
        <v>3648</v>
      </c>
      <c r="I1517" s="741" t="s">
        <v>2538</v>
      </c>
      <c r="J1517" s="522"/>
      <c r="K1517" s="902">
        <v>27800</v>
      </c>
      <c r="L1517" s="906">
        <f t="shared" si="66"/>
        <v>9767096</v>
      </c>
    </row>
    <row r="1518" spans="1:12" ht="18" customHeight="1" x14ac:dyDescent="0.2">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2">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2">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2">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2">
      <c r="A1522" s="881"/>
      <c r="B1522" s="884"/>
      <c r="C1522" s="885">
        <v>45393</v>
      </c>
      <c r="D1522" s="1122" t="s">
        <v>2561</v>
      </c>
      <c r="E1522" s="1171"/>
      <c r="F1522" s="887">
        <v>131</v>
      </c>
      <c r="G1522" s="1103" t="s">
        <v>26</v>
      </c>
      <c r="H1522" s="111" t="s">
        <v>3666</v>
      </c>
      <c r="I1522" s="741"/>
      <c r="J1522" s="522"/>
      <c r="K1522" s="902">
        <v>2500</v>
      </c>
      <c r="L1522" s="906">
        <f t="shared" si="66"/>
        <v>9802096</v>
      </c>
    </row>
    <row r="1523" spans="1:12" ht="18" customHeight="1" x14ac:dyDescent="0.2">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2">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2">
      <c r="A1525" s="881">
        <v>13</v>
      </c>
      <c r="B1525" s="884"/>
      <c r="C1525" s="885">
        <v>45397</v>
      </c>
      <c r="D1525" s="1122" t="s">
        <v>2592</v>
      </c>
      <c r="E1525" s="1171"/>
      <c r="F1525" s="887">
        <v>111</v>
      </c>
      <c r="G1525" s="1103" t="s">
        <v>77</v>
      </c>
      <c r="H1525" s="111" t="s">
        <v>3667</v>
      </c>
      <c r="I1525" s="741"/>
      <c r="J1525" s="522"/>
      <c r="K1525" s="902">
        <v>54800</v>
      </c>
      <c r="L1525" s="906">
        <f t="shared" si="66"/>
        <v>9866456</v>
      </c>
    </row>
    <row r="1526" spans="1:12" ht="18" customHeight="1" x14ac:dyDescent="0.2">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2">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2">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2">
      <c r="A1529" s="881"/>
      <c r="B1529" s="884"/>
      <c r="C1529" s="885">
        <v>45413</v>
      </c>
      <c r="D1529" s="1174" t="s">
        <v>2777</v>
      </c>
      <c r="E1529" s="1171"/>
      <c r="F1529" s="887">
        <v>222</v>
      </c>
      <c r="G1529" s="1103" t="s">
        <v>4</v>
      </c>
      <c r="H1529" s="111" t="s">
        <v>3669</v>
      </c>
      <c r="I1529" s="741" t="s">
        <v>2542</v>
      </c>
      <c r="J1529" s="522">
        <v>100000</v>
      </c>
      <c r="K1529" s="902"/>
      <c r="L1529" s="906">
        <f t="shared" si="67"/>
        <v>9813956</v>
      </c>
    </row>
    <row r="1530" spans="1:12" ht="18" customHeight="1" x14ac:dyDescent="0.2">
      <c r="A1530" s="881"/>
      <c r="B1530" s="884"/>
      <c r="C1530" s="885">
        <v>45413</v>
      </c>
      <c r="D1530" s="1174" t="s">
        <v>2852</v>
      </c>
      <c r="E1530" s="1171"/>
      <c r="F1530" s="887">
        <v>221</v>
      </c>
      <c r="G1530" s="1103" t="s">
        <v>4</v>
      </c>
      <c r="H1530" s="111" t="s">
        <v>3670</v>
      </c>
      <c r="I1530" s="741"/>
      <c r="J1530" s="522">
        <v>200000</v>
      </c>
      <c r="K1530" s="902"/>
      <c r="L1530" s="906">
        <f t="shared" si="67"/>
        <v>9613956</v>
      </c>
    </row>
    <row r="1531" spans="1:12" ht="18" customHeight="1" x14ac:dyDescent="0.2">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2">
      <c r="A1532" s="881"/>
      <c r="B1532" s="884"/>
      <c r="C1532" s="885">
        <v>45413</v>
      </c>
      <c r="D1532" s="1174" t="s">
        <v>2852</v>
      </c>
      <c r="E1532" s="1171"/>
      <c r="F1532" s="887">
        <v>221</v>
      </c>
      <c r="G1532" s="1103" t="s">
        <v>4</v>
      </c>
      <c r="H1532" s="111" t="s">
        <v>3671</v>
      </c>
      <c r="I1532" s="741"/>
      <c r="J1532" s="522">
        <v>80000</v>
      </c>
      <c r="K1532" s="902"/>
      <c r="L1532" s="906">
        <f t="shared" si="67"/>
        <v>9533736</v>
      </c>
    </row>
    <row r="1533" spans="1:12" ht="18" customHeight="1" x14ac:dyDescent="0.2">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2">
      <c r="A1534" s="881"/>
      <c r="B1534" s="884"/>
      <c r="C1534" s="885">
        <v>45413</v>
      </c>
      <c r="D1534" s="1174" t="s">
        <v>2852</v>
      </c>
      <c r="E1534" s="1171"/>
      <c r="F1534" s="887">
        <v>221</v>
      </c>
      <c r="G1534" s="1103" t="s">
        <v>4</v>
      </c>
      <c r="H1534" s="111" t="s">
        <v>3672</v>
      </c>
      <c r="I1534" s="741"/>
      <c r="J1534" s="522">
        <v>50000</v>
      </c>
      <c r="K1534" s="902"/>
      <c r="L1534" s="906">
        <f t="shared" si="67"/>
        <v>9483516</v>
      </c>
    </row>
    <row r="1535" spans="1:12" ht="18" customHeight="1" x14ac:dyDescent="0.2">
      <c r="A1535" s="881"/>
      <c r="B1535" s="884"/>
      <c r="C1535" s="885">
        <v>45413</v>
      </c>
      <c r="D1535" s="1174" t="s">
        <v>2852</v>
      </c>
      <c r="E1535" s="1171"/>
      <c r="F1535" s="887">
        <v>221</v>
      </c>
      <c r="G1535" s="1103" t="s">
        <v>4</v>
      </c>
      <c r="H1535" s="111" t="s">
        <v>3673</v>
      </c>
      <c r="I1535" s="741"/>
      <c r="J1535" s="522">
        <v>50000</v>
      </c>
      <c r="K1535" s="902"/>
      <c r="L1535" s="906">
        <f t="shared" si="67"/>
        <v>9433516</v>
      </c>
    </row>
    <row r="1536" spans="1:12" ht="18" customHeight="1" x14ac:dyDescent="0.2">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2">
      <c r="A1537" s="881"/>
      <c r="B1537" s="884"/>
      <c r="C1537" s="885">
        <v>45429</v>
      </c>
      <c r="D1537" s="1174" t="s">
        <v>2622</v>
      </c>
      <c r="E1537" s="1171"/>
      <c r="F1537" s="887">
        <v>211</v>
      </c>
      <c r="G1537" s="1103" t="s">
        <v>89</v>
      </c>
      <c r="H1537" s="111" t="s">
        <v>3675</v>
      </c>
      <c r="I1537" s="741"/>
      <c r="J1537" s="522">
        <v>489783</v>
      </c>
      <c r="K1537" s="902"/>
      <c r="L1537" s="906">
        <f t="shared" si="67"/>
        <v>8942853</v>
      </c>
    </row>
    <row r="1538" spans="1:12" ht="18" customHeight="1" x14ac:dyDescent="0.2">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2">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2">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2">
      <c r="A1541" s="881"/>
      <c r="B1541" s="884"/>
      <c r="C1541" s="885">
        <v>45443</v>
      </c>
      <c r="D1541" s="1122" t="s">
        <v>2561</v>
      </c>
      <c r="E1541" s="1171"/>
      <c r="F1541" s="887">
        <v>131</v>
      </c>
      <c r="G1541" s="1103" t="s">
        <v>3531</v>
      </c>
      <c r="H1541" s="111"/>
      <c r="I1541" s="741"/>
      <c r="J1541" s="522"/>
      <c r="K1541" s="902">
        <v>10000</v>
      </c>
      <c r="L1541" s="906">
        <f t="shared" ref="L1541:L1604" si="68">IF(C1541="","",L1540+K1541-J1541)</f>
        <v>9047413</v>
      </c>
    </row>
    <row r="1542" spans="1:12" ht="18" customHeight="1" x14ac:dyDescent="0.2">
      <c r="A1542" s="881">
        <v>32</v>
      </c>
      <c r="B1542" s="884"/>
      <c r="C1542" s="885">
        <v>45446</v>
      </c>
      <c r="D1542" s="1122" t="s">
        <v>2592</v>
      </c>
      <c r="E1542" s="1171"/>
      <c r="F1542" s="887">
        <v>111</v>
      </c>
      <c r="G1542" s="1103" t="s">
        <v>409</v>
      </c>
      <c r="H1542" s="111" t="s">
        <v>3676</v>
      </c>
      <c r="I1542" s="741"/>
      <c r="J1542" s="522"/>
      <c r="K1542" s="902">
        <v>8400</v>
      </c>
      <c r="L1542" s="906">
        <f t="shared" si="68"/>
        <v>9055813</v>
      </c>
    </row>
    <row r="1543" spans="1:12" ht="18" customHeight="1" x14ac:dyDescent="0.2">
      <c r="A1543" s="881"/>
      <c r="B1543" s="884"/>
      <c r="C1543" s="885">
        <v>45446</v>
      </c>
      <c r="D1543" s="1122" t="s">
        <v>2594</v>
      </c>
      <c r="E1543" s="1171"/>
      <c r="F1543" s="887">
        <v>141</v>
      </c>
      <c r="G1543" s="1103" t="s">
        <v>409</v>
      </c>
      <c r="H1543" s="111" t="s">
        <v>3676</v>
      </c>
      <c r="I1543" s="741"/>
      <c r="J1543" s="522"/>
      <c r="K1543" s="902">
        <v>50000</v>
      </c>
      <c r="L1543" s="906">
        <f t="shared" si="68"/>
        <v>9105813</v>
      </c>
    </row>
    <row r="1544" spans="1:12" ht="18" customHeight="1" x14ac:dyDescent="0.2">
      <c r="A1544" s="881">
        <v>35</v>
      </c>
      <c r="B1544" s="884"/>
      <c r="C1544" s="885">
        <v>45446</v>
      </c>
      <c r="D1544" s="1122" t="s">
        <v>2592</v>
      </c>
      <c r="E1544" s="1171"/>
      <c r="F1544" s="887">
        <v>111</v>
      </c>
      <c r="G1544" s="1103" t="s">
        <v>409</v>
      </c>
      <c r="H1544" s="111" t="s">
        <v>3677</v>
      </c>
      <c r="I1544" s="741"/>
      <c r="J1544" s="522"/>
      <c r="K1544" s="902">
        <v>3200</v>
      </c>
      <c r="L1544" s="906">
        <f t="shared" si="68"/>
        <v>9109013</v>
      </c>
    </row>
    <row r="1545" spans="1:12" ht="18" customHeight="1" x14ac:dyDescent="0.2">
      <c r="A1545" s="881"/>
      <c r="B1545" s="884"/>
      <c r="C1545" s="885">
        <v>45446</v>
      </c>
      <c r="D1545" s="1122" t="s">
        <v>2594</v>
      </c>
      <c r="E1545" s="1171"/>
      <c r="F1545" s="887">
        <v>141</v>
      </c>
      <c r="G1545" s="1103" t="s">
        <v>409</v>
      </c>
      <c r="H1545" s="111" t="s">
        <v>3677</v>
      </c>
      <c r="I1545" s="741"/>
      <c r="J1545" s="522"/>
      <c r="K1545" s="902">
        <v>10000</v>
      </c>
      <c r="L1545" s="906">
        <f t="shared" si="68"/>
        <v>9119013</v>
      </c>
    </row>
    <row r="1546" spans="1:12" ht="18" customHeight="1" x14ac:dyDescent="0.2">
      <c r="A1546" s="881"/>
      <c r="B1546" s="884"/>
      <c r="C1546" s="885">
        <v>45446</v>
      </c>
      <c r="D1546" s="1122" t="s">
        <v>3312</v>
      </c>
      <c r="E1546" s="1171"/>
      <c r="F1546" s="887">
        <v>151</v>
      </c>
      <c r="G1546" s="1103" t="s">
        <v>89</v>
      </c>
      <c r="H1546" s="111"/>
      <c r="I1546" s="741"/>
      <c r="J1546" s="522"/>
      <c r="K1546" s="902">
        <v>40000</v>
      </c>
      <c r="L1546" s="906">
        <f t="shared" si="68"/>
        <v>9159013</v>
      </c>
    </row>
    <row r="1547" spans="1:12" ht="18" customHeight="1" x14ac:dyDescent="0.2">
      <c r="A1547" s="881">
        <v>33</v>
      </c>
      <c r="B1547" s="884"/>
      <c r="C1547" s="885">
        <v>45447</v>
      </c>
      <c r="D1547" s="1122" t="s">
        <v>2592</v>
      </c>
      <c r="E1547" s="1171"/>
      <c r="F1547" s="887">
        <v>111</v>
      </c>
      <c r="G1547" s="1103" t="s">
        <v>409</v>
      </c>
      <c r="H1547" s="111" t="s">
        <v>3678</v>
      </c>
      <c r="I1547" s="741"/>
      <c r="J1547" s="522"/>
      <c r="K1547" s="902">
        <v>3200</v>
      </c>
      <c r="L1547" s="906">
        <f t="shared" si="68"/>
        <v>9162213</v>
      </c>
    </row>
    <row r="1548" spans="1:12" ht="18" customHeight="1" x14ac:dyDescent="0.2">
      <c r="A1548" s="881"/>
      <c r="B1548" s="884"/>
      <c r="C1548" s="885">
        <v>45447</v>
      </c>
      <c r="D1548" s="1122" t="s">
        <v>2594</v>
      </c>
      <c r="E1548" s="1171"/>
      <c r="F1548" s="887">
        <v>141</v>
      </c>
      <c r="G1548" s="1103" t="s">
        <v>409</v>
      </c>
      <c r="H1548" s="111" t="s">
        <v>3678</v>
      </c>
      <c r="I1548" s="741"/>
      <c r="J1548" s="522"/>
      <c r="K1548" s="902">
        <v>50000</v>
      </c>
      <c r="L1548" s="906">
        <f t="shared" si="68"/>
        <v>9212213</v>
      </c>
    </row>
    <row r="1549" spans="1:12" ht="18" customHeight="1" x14ac:dyDescent="0.2">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2">
      <c r="A1550" s="881"/>
      <c r="B1550" s="884"/>
      <c r="C1550" s="885">
        <v>45453</v>
      </c>
      <c r="D1550" s="1174" t="s">
        <v>3646</v>
      </c>
      <c r="E1550" s="1171"/>
      <c r="F1550" s="887">
        <v>251</v>
      </c>
      <c r="G1550" s="1103" t="s">
        <v>89</v>
      </c>
      <c r="H1550" s="111"/>
      <c r="I1550" s="741"/>
      <c r="J1550" s="522">
        <v>40000</v>
      </c>
      <c r="K1550" s="902"/>
      <c r="L1550" s="906">
        <f t="shared" si="68"/>
        <v>9217213</v>
      </c>
    </row>
    <row r="1551" spans="1:12" ht="18" customHeight="1" x14ac:dyDescent="0.2">
      <c r="A1551" s="881"/>
      <c r="B1551" s="884"/>
      <c r="C1551" s="885">
        <v>45454</v>
      </c>
      <c r="D1551" s="1122" t="s">
        <v>2561</v>
      </c>
      <c r="E1551" s="1171"/>
      <c r="F1551" s="887">
        <v>131</v>
      </c>
      <c r="G1551" s="1103" t="s">
        <v>3344</v>
      </c>
      <c r="H1551" s="111"/>
      <c r="I1551" s="741"/>
      <c r="J1551" s="522"/>
      <c r="K1551" s="902">
        <v>17500</v>
      </c>
      <c r="L1551" s="906">
        <f t="shared" si="68"/>
        <v>9234713</v>
      </c>
    </row>
    <row r="1552" spans="1:12" ht="18" customHeight="1" x14ac:dyDescent="0.2">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2">
      <c r="A1553" s="881">
        <v>16</v>
      </c>
      <c r="B1553" s="884"/>
      <c r="C1553" s="885">
        <v>45472</v>
      </c>
      <c r="D1553" s="1122" t="s">
        <v>2592</v>
      </c>
      <c r="E1553" s="1171"/>
      <c r="F1553" s="887">
        <v>111</v>
      </c>
      <c r="G1553" s="1103" t="s">
        <v>77</v>
      </c>
      <c r="H1553" s="111" t="s">
        <v>3680</v>
      </c>
      <c r="I1553" s="741"/>
      <c r="J1553" s="522"/>
      <c r="K1553" s="902">
        <v>22600</v>
      </c>
      <c r="L1553" s="906">
        <f t="shared" si="68"/>
        <v>9267313</v>
      </c>
    </row>
    <row r="1554" spans="1:12" ht="18" customHeight="1" x14ac:dyDescent="0.2">
      <c r="A1554" s="881">
        <v>51</v>
      </c>
      <c r="B1554" s="884"/>
      <c r="C1554" s="885">
        <v>45477</v>
      </c>
      <c r="D1554" s="1122" t="s">
        <v>2592</v>
      </c>
      <c r="E1554" s="1171"/>
      <c r="F1554" s="887">
        <v>111</v>
      </c>
      <c r="G1554" s="1103" t="s">
        <v>321</v>
      </c>
      <c r="H1554" s="111" t="s">
        <v>3681</v>
      </c>
      <c r="I1554" s="741"/>
      <c r="J1554" s="522"/>
      <c r="K1554" s="902">
        <v>5200</v>
      </c>
      <c r="L1554" s="906">
        <f t="shared" si="68"/>
        <v>9272513</v>
      </c>
    </row>
    <row r="1555" spans="1:12" ht="18" customHeight="1" x14ac:dyDescent="0.2">
      <c r="A1555" s="881"/>
      <c r="B1555" s="884"/>
      <c r="C1555" s="885">
        <v>45477</v>
      </c>
      <c r="D1555" s="1122" t="s">
        <v>2594</v>
      </c>
      <c r="E1555" s="1171"/>
      <c r="F1555" s="887">
        <v>141</v>
      </c>
      <c r="G1555" s="1103" t="s">
        <v>321</v>
      </c>
      <c r="H1555" s="111" t="s">
        <v>3681</v>
      </c>
      <c r="I1555" s="741"/>
      <c r="J1555" s="522"/>
      <c r="K1555" s="902">
        <v>50000</v>
      </c>
      <c r="L1555" s="906">
        <f t="shared" si="68"/>
        <v>9322513</v>
      </c>
    </row>
    <row r="1556" spans="1:12" ht="18" customHeight="1" x14ac:dyDescent="0.2">
      <c r="A1556" s="881">
        <v>19</v>
      </c>
      <c r="B1556" s="884"/>
      <c r="C1556" s="885">
        <v>45505</v>
      </c>
      <c r="D1556" s="1122" t="s">
        <v>2592</v>
      </c>
      <c r="E1556" s="1171"/>
      <c r="F1556" s="887">
        <v>111</v>
      </c>
      <c r="G1556" s="1103" t="s">
        <v>456</v>
      </c>
      <c r="H1556" s="111" t="s">
        <v>3684</v>
      </c>
      <c r="I1556" s="741"/>
      <c r="J1556" s="522"/>
      <c r="K1556" s="902">
        <v>64000</v>
      </c>
      <c r="L1556" s="906">
        <f t="shared" si="68"/>
        <v>9386513</v>
      </c>
    </row>
    <row r="1557" spans="1:12" ht="18" customHeight="1" x14ac:dyDescent="0.2">
      <c r="A1557" s="881"/>
      <c r="B1557" s="884"/>
      <c r="C1557" s="885">
        <v>45505</v>
      </c>
      <c r="D1557" s="1122" t="s">
        <v>2594</v>
      </c>
      <c r="E1557" s="1171"/>
      <c r="F1557" s="887">
        <v>141</v>
      </c>
      <c r="G1557" s="1103" t="s">
        <v>456</v>
      </c>
      <c r="H1557" s="111" t="s">
        <v>3684</v>
      </c>
      <c r="I1557" s="741"/>
      <c r="J1557" s="522"/>
      <c r="K1557" s="902">
        <v>30000</v>
      </c>
      <c r="L1557" s="906">
        <f t="shared" si="68"/>
        <v>9416513</v>
      </c>
    </row>
    <row r="1558" spans="1:12" ht="18" customHeight="1" x14ac:dyDescent="0.2">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2">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2">
      <c r="A1560" s="881">
        <v>36</v>
      </c>
      <c r="B1560" s="884"/>
      <c r="C1560" s="885">
        <v>45530</v>
      </c>
      <c r="D1560" s="1122" t="s">
        <v>2592</v>
      </c>
      <c r="E1560" s="1171"/>
      <c r="F1560" s="887">
        <v>111</v>
      </c>
      <c r="G1560" s="1103" t="s">
        <v>142</v>
      </c>
      <c r="H1560" s="111" t="s">
        <v>3689</v>
      </c>
      <c r="I1560" s="741"/>
      <c r="J1560" s="522"/>
      <c r="K1560" s="902">
        <v>2800</v>
      </c>
      <c r="L1560" s="906">
        <f t="shared" si="68"/>
        <v>9440313</v>
      </c>
    </row>
    <row r="1561" spans="1:12" ht="18" customHeight="1" x14ac:dyDescent="0.2">
      <c r="A1561" s="881"/>
      <c r="B1561" s="884"/>
      <c r="C1561" s="885">
        <v>45530</v>
      </c>
      <c r="D1561" s="1122" t="s">
        <v>2594</v>
      </c>
      <c r="E1561" s="1171"/>
      <c r="F1561" s="887">
        <v>141</v>
      </c>
      <c r="G1561" s="1103" t="s">
        <v>142</v>
      </c>
      <c r="H1561" s="111" t="s">
        <v>3689</v>
      </c>
      <c r="I1561" s="741"/>
      <c r="J1561" s="522"/>
      <c r="K1561" s="902">
        <v>50000</v>
      </c>
      <c r="L1561" s="906">
        <f t="shared" si="68"/>
        <v>9490313</v>
      </c>
    </row>
    <row r="1562" spans="1:12" ht="18" customHeight="1" x14ac:dyDescent="0.2">
      <c r="A1562" s="881">
        <v>34</v>
      </c>
      <c r="B1562" s="884"/>
      <c r="C1562" s="885">
        <v>45531</v>
      </c>
      <c r="D1562" s="1122" t="s">
        <v>2592</v>
      </c>
      <c r="E1562" s="1171"/>
      <c r="F1562" s="887">
        <v>111</v>
      </c>
      <c r="G1562" s="1103" t="s">
        <v>142</v>
      </c>
      <c r="H1562" s="111" t="s">
        <v>3355</v>
      </c>
      <c r="I1562" s="741"/>
      <c r="J1562" s="522"/>
      <c r="K1562" s="902">
        <v>2800</v>
      </c>
      <c r="L1562" s="906">
        <f t="shared" si="68"/>
        <v>9493113</v>
      </c>
    </row>
    <row r="1563" spans="1:12" ht="18" customHeight="1" x14ac:dyDescent="0.2">
      <c r="A1563" s="881"/>
      <c r="B1563" s="884"/>
      <c r="C1563" s="885">
        <v>45531</v>
      </c>
      <c r="D1563" s="1122" t="s">
        <v>2594</v>
      </c>
      <c r="E1563" s="1171"/>
      <c r="F1563" s="887">
        <v>141</v>
      </c>
      <c r="G1563" s="1103" t="s">
        <v>142</v>
      </c>
      <c r="H1563" s="111" t="s">
        <v>3355</v>
      </c>
      <c r="I1563" s="741"/>
      <c r="J1563" s="522"/>
      <c r="K1563" s="902">
        <v>50000</v>
      </c>
      <c r="L1563" s="906">
        <f t="shared" si="68"/>
        <v>9543113</v>
      </c>
    </row>
    <row r="1564" spans="1:12" ht="18" customHeight="1" x14ac:dyDescent="0.2">
      <c r="A1564" s="881">
        <v>11</v>
      </c>
      <c r="B1564" s="884"/>
      <c r="C1564" s="885">
        <v>45532</v>
      </c>
      <c r="D1564" s="1122" t="s">
        <v>2592</v>
      </c>
      <c r="E1564" s="1171"/>
      <c r="F1564" s="887">
        <v>111</v>
      </c>
      <c r="G1564" s="1103" t="s">
        <v>77</v>
      </c>
      <c r="H1564" s="111" t="s">
        <v>3647</v>
      </c>
      <c r="I1564" s="741"/>
      <c r="J1564" s="522"/>
      <c r="K1564" s="902">
        <v>61400</v>
      </c>
      <c r="L1564" s="906">
        <f t="shared" si="68"/>
        <v>9604513</v>
      </c>
    </row>
    <row r="1565" spans="1:12" ht="18" customHeight="1" x14ac:dyDescent="0.2">
      <c r="A1565" s="881"/>
      <c r="B1565" s="884"/>
      <c r="C1565" s="885">
        <v>45532</v>
      </c>
      <c r="D1565" s="1122" t="s">
        <v>2594</v>
      </c>
      <c r="E1565" s="1171"/>
      <c r="F1565" s="887">
        <v>141</v>
      </c>
      <c r="G1565" s="1103" t="s">
        <v>77</v>
      </c>
      <c r="H1565" s="111" t="s">
        <v>3647</v>
      </c>
      <c r="I1565" s="741"/>
      <c r="J1565" s="522"/>
      <c r="K1565" s="902">
        <v>30000</v>
      </c>
      <c r="L1565" s="906">
        <f t="shared" si="68"/>
        <v>9634513</v>
      </c>
    </row>
    <row r="1566" spans="1:12" ht="18" customHeight="1" x14ac:dyDescent="0.2">
      <c r="A1566" s="881">
        <v>13</v>
      </c>
      <c r="B1566" s="884"/>
      <c r="C1566" s="885">
        <v>45532</v>
      </c>
      <c r="D1566" s="1122" t="s">
        <v>2594</v>
      </c>
      <c r="E1566" s="1171"/>
      <c r="F1566" s="887">
        <v>141</v>
      </c>
      <c r="G1566" s="1103" t="s">
        <v>77</v>
      </c>
      <c r="H1566" s="111" t="s">
        <v>3667</v>
      </c>
      <c r="I1566" s="741"/>
      <c r="J1566" s="522"/>
      <c r="K1566" s="902">
        <v>30000</v>
      </c>
      <c r="L1566" s="906">
        <f t="shared" si="68"/>
        <v>9664513</v>
      </c>
    </row>
    <row r="1567" spans="1:12" ht="18" customHeight="1" x14ac:dyDescent="0.2">
      <c r="A1567" s="881">
        <v>16</v>
      </c>
      <c r="B1567" s="884"/>
      <c r="C1567" s="885">
        <v>45532</v>
      </c>
      <c r="D1567" s="1122" t="s">
        <v>2594</v>
      </c>
      <c r="E1567" s="1171"/>
      <c r="F1567" s="887">
        <v>141</v>
      </c>
      <c r="G1567" s="1103" t="s">
        <v>73</v>
      </c>
      <c r="H1567" s="111" t="s">
        <v>3690</v>
      </c>
      <c r="I1567" s="741"/>
      <c r="J1567" s="522"/>
      <c r="K1567" s="902">
        <v>30000</v>
      </c>
      <c r="L1567" s="906">
        <f t="shared" si="68"/>
        <v>9694513</v>
      </c>
    </row>
    <row r="1568" spans="1:12" ht="18" customHeight="1" x14ac:dyDescent="0.2">
      <c r="A1568" s="881"/>
      <c r="B1568" s="884"/>
      <c r="C1568" s="885">
        <v>45532</v>
      </c>
      <c r="D1568" s="1174" t="s">
        <v>2852</v>
      </c>
      <c r="E1568" s="1171"/>
      <c r="F1568" s="887">
        <v>221</v>
      </c>
      <c r="G1568" s="1103" t="s">
        <v>4</v>
      </c>
      <c r="H1568" s="111" t="s">
        <v>3691</v>
      </c>
      <c r="I1568" s="741"/>
      <c r="J1568" s="522">
        <v>30000</v>
      </c>
      <c r="K1568" s="902"/>
      <c r="L1568" s="906">
        <f t="shared" si="68"/>
        <v>9664513</v>
      </c>
    </row>
    <row r="1569" spans="1:12" ht="18" customHeight="1" x14ac:dyDescent="0.2">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2">
      <c r="A1570" s="881"/>
      <c r="B1570" s="884"/>
      <c r="C1570" s="885">
        <v>45532</v>
      </c>
      <c r="D1570" s="1174" t="s">
        <v>2852</v>
      </c>
      <c r="E1570" s="1171"/>
      <c r="F1570" s="887">
        <v>221</v>
      </c>
      <c r="G1570" s="1103" t="s">
        <v>4</v>
      </c>
      <c r="H1570" s="111" t="s">
        <v>3692</v>
      </c>
      <c r="I1570" s="741"/>
      <c r="J1570" s="522">
        <v>20000</v>
      </c>
      <c r="K1570" s="902"/>
      <c r="L1570" s="906">
        <f t="shared" si="68"/>
        <v>9644073</v>
      </c>
    </row>
    <row r="1571" spans="1:12" ht="18" customHeight="1" x14ac:dyDescent="0.2">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2">
      <c r="A1572" s="881"/>
      <c r="B1572" s="884"/>
      <c r="C1572" s="885">
        <v>45544</v>
      </c>
      <c r="D1572" s="1174" t="s">
        <v>2705</v>
      </c>
      <c r="E1572" s="1171"/>
      <c r="F1572" s="887">
        <v>241</v>
      </c>
      <c r="G1572" s="1103" t="s">
        <v>4</v>
      </c>
      <c r="H1572" s="111" t="s">
        <v>3545</v>
      </c>
      <c r="I1572" s="741"/>
      <c r="J1572" s="522">
        <v>380000</v>
      </c>
      <c r="K1572" s="902"/>
      <c r="L1572" s="906">
        <f t="shared" si="68"/>
        <v>9263798</v>
      </c>
    </row>
    <row r="1573" spans="1:12" ht="18" customHeight="1" x14ac:dyDescent="0.2">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2">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2">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2">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2">
      <c r="A1577" s="881"/>
      <c r="B1577" s="884"/>
      <c r="C1577" s="885">
        <v>45545</v>
      </c>
      <c r="D1577" s="1174" t="s">
        <v>2852</v>
      </c>
      <c r="E1577" s="1171"/>
      <c r="F1577" s="887">
        <v>221</v>
      </c>
      <c r="G1577" s="1103" t="s">
        <v>4</v>
      </c>
      <c r="H1577" s="111" t="s">
        <v>3694</v>
      </c>
      <c r="I1577" s="741"/>
      <c r="J1577" s="522">
        <v>100000</v>
      </c>
      <c r="K1577" s="902"/>
      <c r="L1577" s="906">
        <f t="shared" si="68"/>
        <v>9238523</v>
      </c>
    </row>
    <row r="1578" spans="1:12" ht="18" customHeight="1" x14ac:dyDescent="0.2">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2">
      <c r="A1579" s="881">
        <v>72</v>
      </c>
      <c r="B1579" s="884"/>
      <c r="C1579" s="885">
        <v>45588</v>
      </c>
      <c r="D1579" s="1122" t="s">
        <v>2592</v>
      </c>
      <c r="E1579" s="1171"/>
      <c r="F1579" s="887">
        <v>111</v>
      </c>
      <c r="G1579" s="1103" t="s">
        <v>142</v>
      </c>
      <c r="H1579" s="111" t="s">
        <v>3695</v>
      </c>
      <c r="I1579" s="741"/>
      <c r="J1579" s="522"/>
      <c r="K1579" s="902">
        <v>9600</v>
      </c>
      <c r="L1579" s="906">
        <f t="shared" si="68"/>
        <v>9247903</v>
      </c>
    </row>
    <row r="1580" spans="1:12" ht="18" customHeight="1" x14ac:dyDescent="0.2">
      <c r="A1580" s="881"/>
      <c r="B1580" s="884"/>
      <c r="C1580" s="885">
        <v>45588</v>
      </c>
      <c r="D1580" s="1122" t="s">
        <v>2594</v>
      </c>
      <c r="E1580" s="1171"/>
      <c r="F1580" s="887">
        <v>141</v>
      </c>
      <c r="G1580" s="1103" t="s">
        <v>142</v>
      </c>
      <c r="H1580" s="111" t="s">
        <v>3695</v>
      </c>
      <c r="I1580" s="741"/>
      <c r="J1580" s="522"/>
      <c r="K1580" s="902">
        <v>30000</v>
      </c>
      <c r="L1580" s="906">
        <f t="shared" si="68"/>
        <v>9277903</v>
      </c>
    </row>
    <row r="1581" spans="1:12" ht="18" customHeight="1" x14ac:dyDescent="0.2">
      <c r="A1581" s="881">
        <v>37</v>
      </c>
      <c r="B1581" s="884"/>
      <c r="C1581" s="885">
        <v>45596</v>
      </c>
      <c r="D1581" s="1122" t="s">
        <v>3696</v>
      </c>
      <c r="E1581" s="1171"/>
      <c r="F1581" s="887">
        <v>111</v>
      </c>
      <c r="G1581" s="1103" t="s">
        <v>142</v>
      </c>
      <c r="H1581" s="111" t="s">
        <v>3698</v>
      </c>
      <c r="I1581" s="741"/>
      <c r="J1581" s="522"/>
      <c r="K1581" s="902">
        <v>7600</v>
      </c>
      <c r="L1581" s="906">
        <f t="shared" si="68"/>
        <v>9285503</v>
      </c>
    </row>
    <row r="1582" spans="1:12" ht="18" customHeight="1" x14ac:dyDescent="0.2">
      <c r="A1582" s="881"/>
      <c r="B1582" s="884"/>
      <c r="C1582" s="885">
        <v>45596</v>
      </c>
      <c r="D1582" s="1122" t="s">
        <v>3697</v>
      </c>
      <c r="E1582" s="1171"/>
      <c r="F1582" s="887">
        <v>141</v>
      </c>
      <c r="G1582" s="1103" t="s">
        <v>142</v>
      </c>
      <c r="H1582" s="111" t="s">
        <v>3698</v>
      </c>
      <c r="I1582" s="741"/>
      <c r="J1582" s="522"/>
      <c r="K1582" s="902">
        <v>10000</v>
      </c>
      <c r="L1582" s="906">
        <f t="shared" si="68"/>
        <v>9295503</v>
      </c>
    </row>
    <row r="1583" spans="1:12" ht="18" customHeight="1" x14ac:dyDescent="0.2">
      <c r="A1583" s="881">
        <v>20</v>
      </c>
      <c r="B1583" s="884"/>
      <c r="C1583" s="885">
        <v>45601</v>
      </c>
      <c r="D1583" s="1122" t="s">
        <v>3700</v>
      </c>
      <c r="E1583" s="1171"/>
      <c r="F1583" s="887">
        <v>111</v>
      </c>
      <c r="G1583" s="1103" t="s">
        <v>77</v>
      </c>
      <c r="H1583" s="111" t="s">
        <v>3560</v>
      </c>
      <c r="I1583" s="741"/>
      <c r="J1583" s="522"/>
      <c r="K1583" s="902">
        <v>78000</v>
      </c>
      <c r="L1583" s="906">
        <f t="shared" si="68"/>
        <v>9373503</v>
      </c>
    </row>
    <row r="1584" spans="1:12" ht="18" customHeight="1" x14ac:dyDescent="0.2">
      <c r="A1584" s="881">
        <v>39</v>
      </c>
      <c r="B1584" s="884"/>
      <c r="C1584" s="885">
        <v>45601</v>
      </c>
      <c r="D1584" s="1122" t="s">
        <v>3700</v>
      </c>
      <c r="E1584" s="1171"/>
      <c r="F1584" s="887">
        <v>111</v>
      </c>
      <c r="G1584" s="1103" t="s">
        <v>3703</v>
      </c>
      <c r="H1584" s="111" t="s">
        <v>3702</v>
      </c>
      <c r="I1584" s="741"/>
      <c r="J1584" s="522"/>
      <c r="K1584" s="902">
        <v>4000</v>
      </c>
      <c r="L1584" s="906">
        <f t="shared" si="68"/>
        <v>9377503</v>
      </c>
    </row>
    <row r="1585" spans="1:12" ht="18" customHeight="1" x14ac:dyDescent="0.2">
      <c r="A1585" s="881"/>
      <c r="B1585" s="884"/>
      <c r="C1585" s="885">
        <v>45601</v>
      </c>
      <c r="D1585" s="1122" t="s">
        <v>3701</v>
      </c>
      <c r="E1585" s="1171"/>
      <c r="F1585" s="887">
        <v>141</v>
      </c>
      <c r="G1585" s="1103" t="s">
        <v>3703</v>
      </c>
      <c r="H1585" s="111" t="s">
        <v>3702</v>
      </c>
      <c r="I1585" s="741"/>
      <c r="J1585" s="522"/>
      <c r="K1585" s="902">
        <v>50000</v>
      </c>
      <c r="L1585" s="906">
        <f t="shared" si="68"/>
        <v>9427503</v>
      </c>
    </row>
    <row r="1586" spans="1:12" ht="18" customHeight="1" x14ac:dyDescent="0.2">
      <c r="A1586" s="881">
        <v>23</v>
      </c>
      <c r="B1586" s="884"/>
      <c r="C1586" s="885">
        <v>45602</v>
      </c>
      <c r="D1586" s="1122" t="s">
        <v>3700</v>
      </c>
      <c r="E1586" s="1171"/>
      <c r="F1586" s="887">
        <v>111</v>
      </c>
      <c r="G1586" s="1103" t="s">
        <v>446</v>
      </c>
      <c r="H1586" s="111" t="s">
        <v>3704</v>
      </c>
      <c r="I1586" s="741"/>
      <c r="J1586" s="522"/>
      <c r="K1586" s="902">
        <v>76800</v>
      </c>
      <c r="L1586" s="906">
        <f t="shared" si="68"/>
        <v>9504303</v>
      </c>
    </row>
    <row r="1587" spans="1:12" ht="18" customHeight="1" x14ac:dyDescent="0.2">
      <c r="A1587" s="881"/>
      <c r="B1587" s="884"/>
      <c r="C1587" s="885">
        <v>45602</v>
      </c>
      <c r="D1587" s="1122" t="s">
        <v>3701</v>
      </c>
      <c r="E1587" s="1171"/>
      <c r="F1587" s="887">
        <v>141</v>
      </c>
      <c r="G1587" s="1103" t="s">
        <v>446</v>
      </c>
      <c r="H1587" s="111" t="s">
        <v>3704</v>
      </c>
      <c r="I1587" s="741"/>
      <c r="J1587" s="522"/>
      <c r="K1587" s="902">
        <v>30000</v>
      </c>
      <c r="L1587" s="906">
        <f t="shared" si="68"/>
        <v>9534303</v>
      </c>
    </row>
    <row r="1588" spans="1:12" ht="18" customHeight="1" x14ac:dyDescent="0.2">
      <c r="A1588" s="881"/>
      <c r="B1588" s="884"/>
      <c r="C1588" s="885">
        <v>45602</v>
      </c>
      <c r="D1588" s="1174" t="s">
        <v>2622</v>
      </c>
      <c r="E1588" s="1171"/>
      <c r="F1588" s="887">
        <v>211</v>
      </c>
      <c r="G1588" s="1103" t="s">
        <v>2568</v>
      </c>
      <c r="H1588" s="111" t="s">
        <v>3705</v>
      </c>
      <c r="I1588" s="741"/>
      <c r="J1588" s="522">
        <v>29856</v>
      </c>
      <c r="K1588" s="902"/>
      <c r="L1588" s="906">
        <f t="shared" si="68"/>
        <v>9504447</v>
      </c>
    </row>
    <row r="1589" spans="1:12" ht="18" customHeight="1" x14ac:dyDescent="0.2">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2">
      <c r="A1590" s="881"/>
      <c r="B1590" s="884"/>
      <c r="C1590" s="885">
        <v>45608</v>
      </c>
      <c r="D1590" s="1122" t="s">
        <v>3539</v>
      </c>
      <c r="E1590" s="1171"/>
      <c r="F1590" s="887">
        <v>264</v>
      </c>
      <c r="G1590" s="1103"/>
      <c r="H1590" s="111"/>
      <c r="I1590" s="741"/>
      <c r="J1590" s="522"/>
      <c r="K1590" s="902">
        <v>4500000</v>
      </c>
      <c r="L1590" s="906">
        <f t="shared" si="68"/>
        <v>14004337</v>
      </c>
    </row>
    <row r="1591" spans="1:12" ht="18" customHeight="1" x14ac:dyDescent="0.2">
      <c r="A1591" s="881"/>
      <c r="B1591" s="884"/>
      <c r="C1591" s="885">
        <v>45608</v>
      </c>
      <c r="D1591" s="1174" t="s">
        <v>2625</v>
      </c>
      <c r="E1591" s="1171"/>
      <c r="F1591" s="887">
        <v>231</v>
      </c>
      <c r="G1591" s="1103"/>
      <c r="H1591" s="111" t="s">
        <v>3709</v>
      </c>
      <c r="I1591" s="741"/>
      <c r="J1591" s="522">
        <v>770</v>
      </c>
      <c r="K1591" s="902"/>
      <c r="L1591" s="906">
        <f t="shared" si="68"/>
        <v>14003567</v>
      </c>
    </row>
    <row r="1592" spans="1:12" ht="18" customHeight="1" x14ac:dyDescent="0.2">
      <c r="A1592" s="881"/>
      <c r="B1592" s="884"/>
      <c r="C1592" s="885">
        <v>45609</v>
      </c>
      <c r="D1592" s="1174" t="s">
        <v>2622</v>
      </c>
      <c r="E1592" s="1171"/>
      <c r="F1592" s="887">
        <v>211</v>
      </c>
      <c r="G1592" s="1103" t="s">
        <v>2568</v>
      </c>
      <c r="H1592" s="111" t="s">
        <v>3710</v>
      </c>
      <c r="I1592" s="741"/>
      <c r="J1592" s="522">
        <v>64200</v>
      </c>
      <c r="K1592" s="902"/>
      <c r="L1592" s="906">
        <f t="shared" si="68"/>
        <v>13939367</v>
      </c>
    </row>
    <row r="1593" spans="1:12" ht="18" customHeight="1" x14ac:dyDescent="0.2">
      <c r="A1593" s="881"/>
      <c r="B1593" s="884"/>
      <c r="C1593" s="885">
        <v>45609</v>
      </c>
      <c r="D1593" s="1174" t="s">
        <v>2625</v>
      </c>
      <c r="E1593" s="1171"/>
      <c r="F1593" s="887">
        <v>231</v>
      </c>
      <c r="G1593" s="1103"/>
      <c r="H1593" s="111" t="s">
        <v>3709</v>
      </c>
      <c r="I1593" s="741"/>
      <c r="J1593" s="522">
        <v>220</v>
      </c>
      <c r="K1593" s="902"/>
      <c r="L1593" s="906">
        <f t="shared" si="68"/>
        <v>13939147</v>
      </c>
    </row>
    <row r="1594" spans="1:12" ht="18" customHeight="1" x14ac:dyDescent="0.2">
      <c r="A1594" s="881">
        <v>73</v>
      </c>
      <c r="B1594" s="884"/>
      <c r="C1594" s="885">
        <v>45617</v>
      </c>
      <c r="D1594" s="1122" t="s">
        <v>3706</v>
      </c>
      <c r="E1594" s="1171"/>
      <c r="F1594" s="887">
        <v>111</v>
      </c>
      <c r="G1594" s="1103" t="s">
        <v>409</v>
      </c>
      <c r="H1594" s="111" t="s">
        <v>3708</v>
      </c>
      <c r="I1594" s="741"/>
      <c r="J1594" s="522"/>
      <c r="K1594" s="902">
        <v>2800</v>
      </c>
      <c r="L1594" s="906">
        <f t="shared" si="68"/>
        <v>13941947</v>
      </c>
    </row>
    <row r="1595" spans="1:12" ht="18" customHeight="1" x14ac:dyDescent="0.2">
      <c r="A1595" s="881"/>
      <c r="B1595" s="884"/>
      <c r="C1595" s="885">
        <v>45617</v>
      </c>
      <c r="D1595" s="1122" t="s">
        <v>3707</v>
      </c>
      <c r="E1595" s="1171"/>
      <c r="F1595" s="887">
        <v>141</v>
      </c>
      <c r="G1595" s="1103" t="s">
        <v>409</v>
      </c>
      <c r="H1595" s="111" t="s">
        <v>3708</v>
      </c>
      <c r="I1595" s="741"/>
      <c r="J1595" s="522"/>
      <c r="K1595" s="902">
        <v>10000</v>
      </c>
      <c r="L1595" s="906">
        <f t="shared" si="68"/>
        <v>13951947</v>
      </c>
    </row>
    <row r="1596" spans="1:12" ht="18" customHeight="1" x14ac:dyDescent="0.2">
      <c r="A1596" s="881">
        <v>22</v>
      </c>
      <c r="B1596" s="884"/>
      <c r="C1596" s="885">
        <v>45622</v>
      </c>
      <c r="D1596" s="1122" t="s">
        <v>3716</v>
      </c>
      <c r="E1596" s="1171"/>
      <c r="F1596" s="887">
        <v>111</v>
      </c>
      <c r="G1596" s="1103" t="s">
        <v>703</v>
      </c>
      <c r="H1596" s="111" t="s">
        <v>3718</v>
      </c>
      <c r="I1596" s="741"/>
      <c r="J1596" s="522"/>
      <c r="K1596" s="902">
        <v>56000</v>
      </c>
      <c r="L1596" s="906">
        <f t="shared" si="68"/>
        <v>14007947</v>
      </c>
    </row>
    <row r="1597" spans="1:12" ht="18" customHeight="1" x14ac:dyDescent="0.2">
      <c r="A1597" s="881"/>
      <c r="B1597" s="884"/>
      <c r="C1597" s="885">
        <v>45622</v>
      </c>
      <c r="D1597" s="1122" t="s">
        <v>3717</v>
      </c>
      <c r="E1597" s="1171"/>
      <c r="F1597" s="887">
        <v>141</v>
      </c>
      <c r="G1597" s="1103" t="s">
        <v>703</v>
      </c>
      <c r="H1597" s="111" t="s">
        <v>3718</v>
      </c>
      <c r="I1597" s="741"/>
      <c r="J1597" s="522"/>
      <c r="K1597" s="902">
        <v>30000</v>
      </c>
      <c r="L1597" s="906">
        <f t="shared" si="68"/>
        <v>14037947</v>
      </c>
    </row>
    <row r="1598" spans="1:12" ht="18" customHeight="1" x14ac:dyDescent="0.2">
      <c r="A1598" s="881">
        <v>52</v>
      </c>
      <c r="B1598" s="884"/>
      <c r="C1598" s="885">
        <v>45627</v>
      </c>
      <c r="D1598" s="1122" t="s">
        <v>3716</v>
      </c>
      <c r="E1598" s="1171"/>
      <c r="F1598" s="887">
        <v>111</v>
      </c>
      <c r="G1598" s="1103" t="s">
        <v>321</v>
      </c>
      <c r="H1598" s="111" t="s">
        <v>3719</v>
      </c>
      <c r="I1598" s="741"/>
      <c r="J1598" s="522"/>
      <c r="K1598" s="902">
        <v>5000</v>
      </c>
      <c r="L1598" s="906">
        <f t="shared" si="68"/>
        <v>14042947</v>
      </c>
    </row>
    <row r="1599" spans="1:12" ht="18" customHeight="1" x14ac:dyDescent="0.2">
      <c r="A1599" s="881"/>
      <c r="B1599" s="884"/>
      <c r="C1599" s="885">
        <v>45627</v>
      </c>
      <c r="D1599" s="1122" t="s">
        <v>3717</v>
      </c>
      <c r="E1599" s="1171"/>
      <c r="F1599" s="887">
        <v>141</v>
      </c>
      <c r="G1599" s="1103" t="s">
        <v>321</v>
      </c>
      <c r="H1599" s="111" t="s">
        <v>3719</v>
      </c>
      <c r="I1599" s="741"/>
      <c r="J1599" s="522"/>
      <c r="K1599" s="902">
        <v>10000</v>
      </c>
      <c r="L1599" s="906">
        <f t="shared" si="68"/>
        <v>14052947</v>
      </c>
    </row>
    <row r="1600" spans="1:12" ht="18" customHeight="1" x14ac:dyDescent="0.2">
      <c r="A1600" s="881">
        <v>38</v>
      </c>
      <c r="B1600" s="884"/>
      <c r="C1600" s="885">
        <v>45643</v>
      </c>
      <c r="D1600" s="1122" t="s">
        <v>2592</v>
      </c>
      <c r="E1600" s="1171"/>
      <c r="F1600" s="887">
        <v>111</v>
      </c>
      <c r="G1600" s="1103" t="s">
        <v>142</v>
      </c>
      <c r="H1600" s="111" t="s">
        <v>3721</v>
      </c>
      <c r="I1600" s="741"/>
      <c r="J1600" s="522"/>
      <c r="K1600" s="902">
        <v>3600</v>
      </c>
      <c r="L1600" s="906">
        <f t="shared" si="68"/>
        <v>14056547</v>
      </c>
    </row>
    <row r="1601" spans="1:12" ht="18" customHeight="1" x14ac:dyDescent="0.2">
      <c r="A1601" s="881"/>
      <c r="B1601" s="884"/>
      <c r="C1601" s="885">
        <v>45643</v>
      </c>
      <c r="D1601" s="1122" t="s">
        <v>2594</v>
      </c>
      <c r="E1601" s="1171"/>
      <c r="F1601" s="887">
        <v>141</v>
      </c>
      <c r="G1601" s="1103" t="s">
        <v>142</v>
      </c>
      <c r="H1601" s="111" t="s">
        <v>3721</v>
      </c>
      <c r="I1601" s="741"/>
      <c r="J1601" s="522"/>
      <c r="K1601" s="902">
        <v>50000</v>
      </c>
      <c r="L1601" s="906">
        <f t="shared" si="68"/>
        <v>14106547</v>
      </c>
    </row>
    <row r="1602" spans="1:12" ht="18" customHeight="1" x14ac:dyDescent="0.2">
      <c r="A1602" s="881">
        <v>40</v>
      </c>
      <c r="B1602" s="884"/>
      <c r="C1602" s="885">
        <v>45643</v>
      </c>
      <c r="D1602" s="1122" t="s">
        <v>2592</v>
      </c>
      <c r="E1602" s="1171"/>
      <c r="F1602" s="887">
        <v>111</v>
      </c>
      <c r="G1602" s="1103" t="s">
        <v>142</v>
      </c>
      <c r="H1602" s="111" t="s">
        <v>3722</v>
      </c>
      <c r="I1602" s="741"/>
      <c r="J1602" s="522"/>
      <c r="K1602" s="902">
        <v>2800</v>
      </c>
      <c r="L1602" s="906">
        <f t="shared" si="68"/>
        <v>14109347</v>
      </c>
    </row>
    <row r="1603" spans="1:12" ht="18" customHeight="1" x14ac:dyDescent="0.2">
      <c r="A1603" s="881"/>
      <c r="B1603" s="884"/>
      <c r="C1603" s="885">
        <v>45643</v>
      </c>
      <c r="D1603" s="1122" t="s">
        <v>2594</v>
      </c>
      <c r="E1603" s="1171"/>
      <c r="F1603" s="887">
        <v>141</v>
      </c>
      <c r="G1603" s="1103" t="s">
        <v>142</v>
      </c>
      <c r="H1603" s="111" t="s">
        <v>3722</v>
      </c>
      <c r="I1603" s="741"/>
      <c r="J1603" s="522"/>
      <c r="K1603" s="902">
        <v>10000</v>
      </c>
      <c r="L1603" s="906">
        <f t="shared" si="68"/>
        <v>14119347</v>
      </c>
    </row>
    <row r="1604" spans="1:12" ht="18" customHeight="1" x14ac:dyDescent="0.2">
      <c r="A1604" s="881">
        <v>20</v>
      </c>
      <c r="B1604" s="884"/>
      <c r="C1604" s="885">
        <v>45651</v>
      </c>
      <c r="D1604" s="1122" t="s">
        <v>2594</v>
      </c>
      <c r="E1604" s="1171"/>
      <c r="F1604" s="887">
        <v>141</v>
      </c>
      <c r="G1604" s="1103" t="s">
        <v>73</v>
      </c>
      <c r="H1604" s="111" t="s">
        <v>3569</v>
      </c>
      <c r="I1604" s="741"/>
      <c r="J1604" s="522"/>
      <c r="K1604" s="902">
        <v>40000</v>
      </c>
      <c r="L1604" s="906">
        <f t="shared" si="68"/>
        <v>14159347</v>
      </c>
    </row>
    <row r="1605" spans="1:12" ht="18" customHeight="1" x14ac:dyDescent="0.2">
      <c r="A1605" s="881">
        <v>24</v>
      </c>
      <c r="B1605" s="884"/>
      <c r="C1605" s="885">
        <v>45651</v>
      </c>
      <c r="D1605" s="1122" t="s">
        <v>2592</v>
      </c>
      <c r="E1605" s="1171"/>
      <c r="F1605" s="887">
        <v>111</v>
      </c>
      <c r="G1605" s="1103" t="s">
        <v>73</v>
      </c>
      <c r="H1605" s="111" t="s">
        <v>3723</v>
      </c>
      <c r="I1605" s="741"/>
      <c r="J1605" s="522"/>
      <c r="K1605" s="902">
        <v>42000</v>
      </c>
      <c r="L1605" s="906">
        <f t="shared" ref="L1605:L1609" si="69">IF(C1605="","",L1604+K1605-J1605)</f>
        <v>14201347</v>
      </c>
    </row>
    <row r="1606" spans="1:12" ht="18" customHeight="1" x14ac:dyDescent="0.2">
      <c r="A1606" s="881">
        <v>24</v>
      </c>
      <c r="B1606" s="884"/>
      <c r="C1606" s="885">
        <v>45651</v>
      </c>
      <c r="D1606" s="1122" t="s">
        <v>2594</v>
      </c>
      <c r="E1606" s="1171"/>
      <c r="F1606" s="887">
        <v>141</v>
      </c>
      <c r="G1606" s="1103" t="s">
        <v>73</v>
      </c>
      <c r="H1606" s="111" t="s">
        <v>3723</v>
      </c>
      <c r="I1606" s="741"/>
      <c r="J1606" s="522"/>
      <c r="K1606" s="902">
        <v>50000</v>
      </c>
      <c r="L1606" s="906">
        <f t="shared" si="69"/>
        <v>14251347</v>
      </c>
    </row>
    <row r="1607" spans="1:12" ht="18" customHeight="1" x14ac:dyDescent="0.2">
      <c r="A1607" s="881">
        <v>71</v>
      </c>
      <c r="B1607" s="884"/>
      <c r="C1607" s="885">
        <v>45652</v>
      </c>
      <c r="D1607" s="1122" t="s">
        <v>2594</v>
      </c>
      <c r="E1607" s="1171"/>
      <c r="F1607" s="887">
        <v>141</v>
      </c>
      <c r="G1607" s="1103" t="s">
        <v>32</v>
      </c>
      <c r="H1607" s="111" t="s">
        <v>3724</v>
      </c>
      <c r="I1607" s="741"/>
      <c r="J1607" s="522"/>
      <c r="K1607" s="902">
        <v>10000</v>
      </c>
      <c r="L1607" s="906">
        <f t="shared" si="69"/>
        <v>14261347</v>
      </c>
    </row>
    <row r="1608" spans="1:12" ht="18" customHeight="1" x14ac:dyDescent="0.2">
      <c r="A1608" s="881"/>
      <c r="B1608" s="884"/>
      <c r="C1608" s="885">
        <v>45687</v>
      </c>
      <c r="D1608" s="1174" t="s">
        <v>2622</v>
      </c>
      <c r="E1608" s="1171"/>
      <c r="F1608" s="887">
        <v>211</v>
      </c>
      <c r="G1608" s="1103" t="s">
        <v>73</v>
      </c>
      <c r="H1608" s="111" t="s">
        <v>3565</v>
      </c>
      <c r="I1608" s="741"/>
      <c r="J1608" s="522">
        <v>200000</v>
      </c>
      <c r="K1608" s="902"/>
      <c r="L1608" s="906">
        <f t="shared" si="69"/>
        <v>14061347</v>
      </c>
    </row>
    <row r="1609" spans="1:12" ht="18" customHeight="1" x14ac:dyDescent="0.2">
      <c r="A1609" s="881"/>
      <c r="B1609" s="884"/>
      <c r="C1609" s="885">
        <v>45687</v>
      </c>
      <c r="D1609" s="1174" t="s">
        <v>3726</v>
      </c>
      <c r="E1609" s="1171"/>
      <c r="F1609" s="887">
        <v>231</v>
      </c>
      <c r="G1609" s="1103"/>
      <c r="H1609" s="111" t="s">
        <v>2867</v>
      </c>
      <c r="I1609" s="741"/>
      <c r="J1609" s="522">
        <v>440</v>
      </c>
      <c r="K1609" s="902"/>
      <c r="L1609" s="906">
        <f t="shared" si="69"/>
        <v>14060907</v>
      </c>
    </row>
    <row r="1610" spans="1:12" ht="18" customHeight="1" x14ac:dyDescent="0.2">
      <c r="A1610" s="881"/>
      <c r="B1610" s="884"/>
      <c r="C1610" s="885">
        <v>45687</v>
      </c>
      <c r="D1610" s="1174" t="s">
        <v>2705</v>
      </c>
      <c r="E1610" s="1171"/>
      <c r="F1610" s="887">
        <v>241</v>
      </c>
      <c r="G1610" s="1103" t="s">
        <v>4</v>
      </c>
      <c r="H1610" s="111" t="s">
        <v>3545</v>
      </c>
      <c r="I1610" s="741"/>
      <c r="J1610" s="522">
        <v>330000</v>
      </c>
      <c r="K1610" s="902"/>
      <c r="L1610" s="906">
        <f t="shared" ref="L1610:L1651" si="70">IF(C1610="","",L1609+K1610-J1610)</f>
        <v>13730907</v>
      </c>
    </row>
    <row r="1611" spans="1:12" ht="18" customHeight="1" x14ac:dyDescent="0.2">
      <c r="A1611" s="881">
        <v>31</v>
      </c>
      <c r="B1611" s="884"/>
      <c r="C1611" s="885">
        <v>45699</v>
      </c>
      <c r="D1611" s="1122" t="s">
        <v>2592</v>
      </c>
      <c r="E1611" s="1171"/>
      <c r="F1611" s="887">
        <v>111</v>
      </c>
      <c r="G1611" s="1103" t="s">
        <v>142</v>
      </c>
      <c r="H1611" s="111" t="s">
        <v>3739</v>
      </c>
      <c r="I1611" s="741"/>
      <c r="J1611" s="522"/>
      <c r="K1611" s="902">
        <v>12000</v>
      </c>
      <c r="L1611" s="906">
        <f t="shared" si="70"/>
        <v>13742907</v>
      </c>
    </row>
    <row r="1612" spans="1:12" ht="18" customHeight="1" x14ac:dyDescent="0.2">
      <c r="A1612" s="881"/>
      <c r="B1612" s="884"/>
      <c r="C1612" s="885">
        <v>45699</v>
      </c>
      <c r="D1612" s="1122" t="s">
        <v>2594</v>
      </c>
      <c r="E1612" s="1171"/>
      <c r="F1612" s="887">
        <v>141</v>
      </c>
      <c r="G1612" s="1103" t="s">
        <v>142</v>
      </c>
      <c r="H1612" s="111" t="s">
        <v>3739</v>
      </c>
      <c r="I1612" s="741"/>
      <c r="J1612" s="522"/>
      <c r="K1612" s="902">
        <v>30000</v>
      </c>
      <c r="L1612" s="906">
        <f t="shared" si="70"/>
        <v>13772907</v>
      </c>
    </row>
    <row r="1613" spans="1:12" ht="18" customHeight="1" x14ac:dyDescent="0.2">
      <c r="A1613" s="881"/>
      <c r="B1613" s="884"/>
      <c r="C1613" s="885">
        <v>45705</v>
      </c>
      <c r="D1613" s="1122" t="s">
        <v>2604</v>
      </c>
      <c r="E1613" s="1171"/>
      <c r="F1613" s="887">
        <v>161</v>
      </c>
      <c r="G1613" s="1103"/>
      <c r="H1613" s="111" t="s">
        <v>3112</v>
      </c>
      <c r="I1613" s="741"/>
      <c r="J1613" s="522"/>
      <c r="K1613" s="902">
        <v>5913</v>
      </c>
      <c r="L1613" s="906">
        <f t="shared" si="70"/>
        <v>13778820</v>
      </c>
    </row>
    <row r="1614" spans="1:12" ht="18" customHeight="1" x14ac:dyDescent="0.2">
      <c r="A1614" s="881">
        <v>12</v>
      </c>
      <c r="B1614" s="884"/>
      <c r="C1614" s="885">
        <v>45713</v>
      </c>
      <c r="D1614" s="1122" t="s">
        <v>2592</v>
      </c>
      <c r="E1614" s="1171"/>
      <c r="F1614" s="887">
        <v>111</v>
      </c>
      <c r="G1614" s="1103" t="s">
        <v>2770</v>
      </c>
      <c r="H1614" s="111" t="s">
        <v>3813</v>
      </c>
      <c r="I1614" s="741"/>
      <c r="J1614" s="522"/>
      <c r="K1614" s="902">
        <v>50800</v>
      </c>
      <c r="L1614" s="906">
        <f t="shared" si="70"/>
        <v>13829620</v>
      </c>
    </row>
    <row r="1615" spans="1:12" ht="18" customHeight="1" x14ac:dyDescent="0.2">
      <c r="A1615" s="881"/>
      <c r="B1615" s="884"/>
      <c r="C1615" s="885">
        <v>45713</v>
      </c>
      <c r="D1615" s="1122" t="s">
        <v>2594</v>
      </c>
      <c r="E1615" s="1171"/>
      <c r="F1615" s="887">
        <v>141</v>
      </c>
      <c r="G1615" s="1103" t="s">
        <v>2770</v>
      </c>
      <c r="H1615" s="111" t="s">
        <v>3813</v>
      </c>
      <c r="I1615" s="741"/>
      <c r="J1615" s="522"/>
      <c r="K1615" s="902">
        <v>10000</v>
      </c>
      <c r="L1615" s="906">
        <f t="shared" si="70"/>
        <v>13839620</v>
      </c>
    </row>
    <row r="1616" spans="1:12" ht="18" customHeight="1" x14ac:dyDescent="0.2">
      <c r="A1616" s="881"/>
      <c r="B1616" s="884"/>
      <c r="C1616" s="885">
        <v>45728</v>
      </c>
      <c r="D1616" s="1174" t="s">
        <v>2622</v>
      </c>
      <c r="E1616" s="1171"/>
      <c r="F1616" s="887">
        <v>211</v>
      </c>
      <c r="G1616" s="1103" t="s">
        <v>73</v>
      </c>
      <c r="H1616" s="111" t="s">
        <v>3565</v>
      </c>
      <c r="I1616" s="741"/>
      <c r="J1616" s="522">
        <v>100000</v>
      </c>
      <c r="K1616" s="902"/>
      <c r="L1616" s="906">
        <f t="shared" si="70"/>
        <v>13739620</v>
      </c>
    </row>
    <row r="1617" spans="1:12" ht="18" customHeight="1" x14ac:dyDescent="0.2">
      <c r="A1617" s="881"/>
      <c r="B1617" s="884"/>
      <c r="C1617" s="885">
        <v>45728</v>
      </c>
      <c r="D1617" s="1174" t="s">
        <v>2625</v>
      </c>
      <c r="E1617" s="1171"/>
      <c r="F1617" s="887">
        <v>231</v>
      </c>
      <c r="G1617" s="1103"/>
      <c r="H1617" s="111" t="s">
        <v>2867</v>
      </c>
      <c r="I1617" s="741"/>
      <c r="J1617" s="522">
        <v>440</v>
      </c>
      <c r="K1617" s="902"/>
      <c r="L1617" s="906">
        <f t="shared" si="70"/>
        <v>13739180</v>
      </c>
    </row>
    <row r="1618" spans="1:12" ht="18" customHeight="1" x14ac:dyDescent="0.2">
      <c r="A1618" s="881">
        <v>11</v>
      </c>
      <c r="B1618" s="884"/>
      <c r="C1618" s="885">
        <v>45740</v>
      </c>
      <c r="D1618" s="1122" t="s">
        <v>2592</v>
      </c>
      <c r="E1618" s="1171"/>
      <c r="F1618" s="887">
        <v>111</v>
      </c>
      <c r="G1618" s="1103" t="s">
        <v>77</v>
      </c>
      <c r="H1618" s="111" t="s">
        <v>3814</v>
      </c>
      <c r="I1618" s="741"/>
      <c r="J1618" s="522"/>
      <c r="K1618" s="902">
        <v>59800</v>
      </c>
      <c r="L1618" s="906">
        <f t="shared" si="70"/>
        <v>13798980</v>
      </c>
    </row>
    <row r="1619" spans="1:12" ht="18" customHeight="1" x14ac:dyDescent="0.2">
      <c r="A1619" s="881"/>
      <c r="B1619" s="884"/>
      <c r="C1619" s="885">
        <v>45740</v>
      </c>
      <c r="D1619" s="1122" t="s">
        <v>2594</v>
      </c>
      <c r="E1619" s="1171"/>
      <c r="F1619" s="887">
        <v>141</v>
      </c>
      <c r="G1619" s="1103" t="s">
        <v>77</v>
      </c>
      <c r="H1619" s="111" t="s">
        <v>3814</v>
      </c>
      <c r="I1619" s="741"/>
      <c r="J1619" s="522"/>
      <c r="K1619" s="902">
        <v>30000</v>
      </c>
      <c r="L1619" s="906">
        <f t="shared" si="70"/>
        <v>13828980</v>
      </c>
    </row>
    <row r="1620" spans="1:12" ht="18" customHeight="1" x14ac:dyDescent="0.2">
      <c r="A1620" s="881"/>
      <c r="B1620" s="884"/>
      <c r="C1620" s="885">
        <v>45741</v>
      </c>
      <c r="D1620" s="1174" t="s">
        <v>3163</v>
      </c>
      <c r="E1620" s="1171"/>
      <c r="F1620" s="887">
        <v>263</v>
      </c>
      <c r="G1620" s="1103" t="s">
        <v>4</v>
      </c>
      <c r="H1620" s="111" t="s">
        <v>3815</v>
      </c>
      <c r="I1620" s="741"/>
      <c r="J1620" s="522">
        <v>1500000</v>
      </c>
      <c r="K1620" s="902"/>
      <c r="L1620" s="906">
        <f t="shared" si="70"/>
        <v>12328980</v>
      </c>
    </row>
    <row r="1621" spans="1:12" ht="18" customHeight="1" x14ac:dyDescent="0.2">
      <c r="A1621" s="881"/>
      <c r="B1621" s="884"/>
      <c r="C1621" s="885">
        <v>45741</v>
      </c>
      <c r="D1621" s="1174" t="s">
        <v>2625</v>
      </c>
      <c r="E1621" s="1171"/>
      <c r="F1621" s="887">
        <v>231</v>
      </c>
      <c r="G1621" s="1103"/>
      <c r="H1621" s="111" t="s">
        <v>2867</v>
      </c>
      <c r="I1621" s="741"/>
      <c r="J1621" s="522">
        <v>440</v>
      </c>
      <c r="K1621" s="902"/>
      <c r="L1621" s="906">
        <f t="shared" si="70"/>
        <v>12328540</v>
      </c>
    </row>
    <row r="1622" spans="1:12" ht="18" customHeight="1" x14ac:dyDescent="0.2">
      <c r="A1622" s="881"/>
      <c r="B1622" s="884"/>
      <c r="C1622" s="885">
        <v>45747</v>
      </c>
      <c r="D1622" s="1174" t="s">
        <v>2705</v>
      </c>
      <c r="E1622" s="1171"/>
      <c r="F1622" s="887">
        <v>241</v>
      </c>
      <c r="G1622" s="1103" t="s">
        <v>4</v>
      </c>
      <c r="H1622" s="111" t="s">
        <v>3545</v>
      </c>
      <c r="I1622" s="741"/>
      <c r="J1622" s="522">
        <v>70000</v>
      </c>
      <c r="K1622" s="902"/>
      <c r="L1622" s="906">
        <f t="shared" si="70"/>
        <v>12258540</v>
      </c>
    </row>
    <row r="1623" spans="1:12" ht="18" customHeight="1" x14ac:dyDescent="0.2">
      <c r="A1623" s="881"/>
      <c r="B1623" s="884"/>
      <c r="C1623" s="898"/>
      <c r="D1623" s="1122"/>
      <c r="E1623" s="1171"/>
      <c r="F1623" s="887"/>
      <c r="G1623" s="1103"/>
      <c r="H1623" s="111"/>
      <c r="I1623" s="741"/>
      <c r="J1623" s="522"/>
      <c r="K1623" s="902"/>
      <c r="L1623" s="906" t="str">
        <f t="shared" si="70"/>
        <v/>
      </c>
    </row>
    <row r="1624" spans="1:12" ht="18" customHeight="1" x14ac:dyDescent="0.2">
      <c r="A1624" s="881"/>
      <c r="B1624" s="884"/>
      <c r="C1624" s="898"/>
      <c r="D1624" s="1122"/>
      <c r="E1624" s="1171"/>
      <c r="F1624" s="887"/>
      <c r="G1624" s="1103"/>
      <c r="H1624" s="111"/>
      <c r="I1624" s="741"/>
      <c r="J1624" s="522"/>
      <c r="K1624" s="902"/>
      <c r="L1624" s="906" t="str">
        <f t="shared" si="70"/>
        <v/>
      </c>
    </row>
    <row r="1625" spans="1:12" ht="18" customHeight="1" x14ac:dyDescent="0.2">
      <c r="A1625" s="881"/>
      <c r="B1625" s="884"/>
      <c r="C1625" s="898"/>
      <c r="D1625" s="1122"/>
      <c r="E1625" s="1171"/>
      <c r="F1625" s="887"/>
      <c r="G1625" s="1103"/>
      <c r="H1625" s="111"/>
      <c r="I1625" s="741"/>
      <c r="J1625" s="522"/>
      <c r="K1625" s="902"/>
      <c r="L1625" s="906" t="str">
        <f t="shared" si="70"/>
        <v/>
      </c>
    </row>
    <row r="1626" spans="1:12" ht="18" customHeight="1" x14ac:dyDescent="0.2">
      <c r="A1626" s="881"/>
      <c r="B1626" s="884"/>
      <c r="C1626" s="898"/>
      <c r="D1626" s="1122"/>
      <c r="E1626" s="1171"/>
      <c r="F1626" s="887"/>
      <c r="G1626" s="1103"/>
      <c r="H1626" s="111"/>
      <c r="I1626" s="741"/>
      <c r="J1626" s="522"/>
      <c r="K1626" s="902"/>
      <c r="L1626" s="906" t="str">
        <f t="shared" si="70"/>
        <v/>
      </c>
    </row>
    <row r="1627" spans="1:12" ht="18" customHeight="1" x14ac:dyDescent="0.2">
      <c r="A1627" s="881"/>
      <c r="B1627" s="884"/>
      <c r="C1627" s="898"/>
      <c r="D1627" s="1122"/>
      <c r="E1627" s="1171"/>
      <c r="F1627" s="887"/>
      <c r="G1627" s="1103"/>
      <c r="H1627" s="111"/>
      <c r="I1627" s="741"/>
      <c r="J1627" s="522"/>
      <c r="K1627" s="902"/>
      <c r="L1627" s="906" t="str">
        <f t="shared" si="70"/>
        <v/>
      </c>
    </row>
    <row r="1628" spans="1:12" ht="18" customHeight="1" x14ac:dyDescent="0.2">
      <c r="A1628" s="881"/>
      <c r="B1628" s="884"/>
      <c r="C1628" s="898"/>
      <c r="D1628" s="1122"/>
      <c r="E1628" s="1171"/>
      <c r="F1628" s="887"/>
      <c r="G1628" s="1103"/>
      <c r="H1628" s="111"/>
      <c r="I1628" s="741"/>
      <c r="J1628" s="522"/>
      <c r="K1628" s="902"/>
      <c r="L1628" s="906" t="str">
        <f t="shared" si="70"/>
        <v/>
      </c>
    </row>
    <row r="1629" spans="1:12" ht="18" customHeight="1" x14ac:dyDescent="0.2">
      <c r="A1629" s="881"/>
      <c r="B1629" s="884"/>
      <c r="C1629" s="898"/>
      <c r="D1629" s="1122"/>
      <c r="E1629" s="1171"/>
      <c r="F1629" s="887"/>
      <c r="G1629" s="1103"/>
      <c r="H1629" s="111"/>
      <c r="I1629" s="741"/>
      <c r="J1629" s="522"/>
      <c r="K1629" s="902"/>
      <c r="L1629" s="906" t="str">
        <f t="shared" si="70"/>
        <v/>
      </c>
    </row>
    <row r="1630" spans="1:12" ht="18" customHeight="1" x14ac:dyDescent="0.2">
      <c r="A1630" s="881"/>
      <c r="B1630" s="884"/>
      <c r="C1630" s="898"/>
      <c r="D1630" s="1122"/>
      <c r="E1630" s="1171"/>
      <c r="F1630" s="887"/>
      <c r="G1630" s="1103"/>
      <c r="H1630" s="111"/>
      <c r="I1630" s="741"/>
      <c r="J1630" s="522"/>
      <c r="K1630" s="902"/>
      <c r="L1630" s="906" t="str">
        <f t="shared" si="70"/>
        <v/>
      </c>
    </row>
    <row r="1631" spans="1:12" ht="18" customHeight="1" x14ac:dyDescent="0.2">
      <c r="A1631" s="881"/>
      <c r="B1631" s="884"/>
      <c r="C1631" s="898"/>
      <c r="D1631" s="1122"/>
      <c r="E1631" s="1171"/>
      <c r="F1631" s="887"/>
      <c r="G1631" s="1103"/>
      <c r="H1631" s="111"/>
      <c r="I1631" s="741"/>
      <c r="J1631" s="522"/>
      <c r="K1631" s="902"/>
      <c r="L1631" s="906" t="str">
        <f t="shared" si="70"/>
        <v/>
      </c>
    </row>
    <row r="1632" spans="1:12" ht="18" customHeight="1" x14ac:dyDescent="0.2">
      <c r="A1632" s="881"/>
      <c r="B1632" s="884"/>
      <c r="C1632" s="898"/>
      <c r="D1632" s="1122"/>
      <c r="E1632" s="1171"/>
      <c r="F1632" s="887"/>
      <c r="G1632" s="1103"/>
      <c r="H1632" s="111"/>
      <c r="I1632" s="741"/>
      <c r="J1632" s="522"/>
      <c r="K1632" s="902"/>
      <c r="L1632" s="906" t="str">
        <f t="shared" si="70"/>
        <v/>
      </c>
    </row>
    <row r="1633" spans="1:12" ht="18" customHeight="1" x14ac:dyDescent="0.2">
      <c r="A1633" s="881"/>
      <c r="B1633" s="884"/>
      <c r="C1633" s="898"/>
      <c r="D1633" s="1122"/>
      <c r="E1633" s="1171"/>
      <c r="F1633" s="887"/>
      <c r="G1633" s="1103"/>
      <c r="H1633" s="111"/>
      <c r="I1633" s="741"/>
      <c r="J1633" s="522"/>
      <c r="K1633" s="902"/>
      <c r="L1633" s="906" t="str">
        <f t="shared" si="70"/>
        <v/>
      </c>
    </row>
    <row r="1634" spans="1:12" ht="18" customHeight="1" x14ac:dyDescent="0.2">
      <c r="A1634" s="881"/>
      <c r="B1634" s="884"/>
      <c r="C1634" s="898"/>
      <c r="D1634" s="1122"/>
      <c r="E1634" s="1171"/>
      <c r="F1634" s="887"/>
      <c r="G1634" s="1103"/>
      <c r="H1634" s="111"/>
      <c r="I1634" s="741"/>
      <c r="J1634" s="522"/>
      <c r="K1634" s="902"/>
      <c r="L1634" s="906" t="str">
        <f t="shared" si="70"/>
        <v/>
      </c>
    </row>
    <row r="1635" spans="1:12" ht="18" customHeight="1" x14ac:dyDescent="0.2">
      <c r="A1635" s="881"/>
      <c r="B1635" s="884"/>
      <c r="C1635" s="898"/>
      <c r="D1635" s="1122"/>
      <c r="E1635" s="1171"/>
      <c r="F1635" s="887"/>
      <c r="G1635" s="1103"/>
      <c r="H1635" s="111"/>
      <c r="I1635" s="741"/>
      <c r="J1635" s="522"/>
      <c r="K1635" s="902"/>
      <c r="L1635" s="906" t="str">
        <f t="shared" si="70"/>
        <v/>
      </c>
    </row>
    <row r="1636" spans="1:12" ht="18" customHeight="1" x14ac:dyDescent="0.2">
      <c r="A1636" s="881"/>
      <c r="B1636" s="884"/>
      <c r="C1636" s="898"/>
      <c r="D1636" s="1122"/>
      <c r="E1636" s="1171"/>
      <c r="F1636" s="887"/>
      <c r="G1636" s="1103"/>
      <c r="H1636" s="111"/>
      <c r="I1636" s="741"/>
      <c r="J1636" s="522"/>
      <c r="K1636" s="902"/>
      <c r="L1636" s="906" t="str">
        <f t="shared" si="70"/>
        <v/>
      </c>
    </row>
    <row r="1637" spans="1:12" ht="18" customHeight="1" x14ac:dyDescent="0.2">
      <c r="A1637" s="881"/>
      <c r="B1637" s="884"/>
      <c r="C1637" s="898"/>
      <c r="D1637" s="1122"/>
      <c r="E1637" s="1171"/>
      <c r="F1637" s="887"/>
      <c r="G1637" s="1103"/>
      <c r="H1637" s="111"/>
      <c r="I1637" s="741"/>
      <c r="J1637" s="522"/>
      <c r="K1637" s="902"/>
      <c r="L1637" s="906" t="str">
        <f t="shared" si="70"/>
        <v/>
      </c>
    </row>
    <row r="1638" spans="1:12" ht="18" customHeight="1" x14ac:dyDescent="0.2">
      <c r="A1638" s="881"/>
      <c r="B1638" s="884"/>
      <c r="C1638" s="898"/>
      <c r="D1638" s="1122"/>
      <c r="E1638" s="1171"/>
      <c r="F1638" s="887"/>
      <c r="G1638" s="1103"/>
      <c r="H1638" s="111"/>
      <c r="I1638" s="741"/>
      <c r="J1638" s="522"/>
      <c r="K1638" s="902"/>
      <c r="L1638" s="906" t="str">
        <f t="shared" si="70"/>
        <v/>
      </c>
    </row>
    <row r="1639" spans="1:12" ht="18" customHeight="1" x14ac:dyDescent="0.2">
      <c r="A1639" s="881"/>
      <c r="B1639" s="884"/>
      <c r="C1639" s="898"/>
      <c r="D1639" s="1122"/>
      <c r="E1639" s="1171"/>
      <c r="F1639" s="887"/>
      <c r="G1639" s="1103"/>
      <c r="H1639" s="111"/>
      <c r="I1639" s="741"/>
      <c r="J1639" s="522"/>
      <c r="K1639" s="902"/>
      <c r="L1639" s="906" t="str">
        <f t="shared" si="70"/>
        <v/>
      </c>
    </row>
    <row r="1640" spans="1:12" ht="18" customHeight="1" x14ac:dyDescent="0.2">
      <c r="A1640" s="881"/>
      <c r="B1640" s="884"/>
      <c r="C1640" s="898"/>
      <c r="D1640" s="1122"/>
      <c r="E1640" s="1171"/>
      <c r="F1640" s="887"/>
      <c r="G1640" s="1103"/>
      <c r="H1640" s="111"/>
      <c r="I1640" s="741"/>
      <c r="J1640" s="522"/>
      <c r="K1640" s="902"/>
      <c r="L1640" s="906" t="str">
        <f t="shared" si="70"/>
        <v/>
      </c>
    </row>
    <row r="1641" spans="1:12" ht="18" customHeight="1" x14ac:dyDescent="0.2">
      <c r="A1641" s="881"/>
      <c r="B1641" s="884"/>
      <c r="C1641" s="898"/>
      <c r="D1641" s="1122"/>
      <c r="E1641" s="1171"/>
      <c r="F1641" s="887"/>
      <c r="G1641" s="1103"/>
      <c r="H1641" s="111"/>
      <c r="I1641" s="741"/>
      <c r="J1641" s="522"/>
      <c r="K1641" s="902"/>
      <c r="L1641" s="906" t="str">
        <f t="shared" si="70"/>
        <v/>
      </c>
    </row>
    <row r="1642" spans="1:12" ht="18" customHeight="1" x14ac:dyDescent="0.2">
      <c r="A1642" s="881"/>
      <c r="B1642" s="884"/>
      <c r="C1642" s="898"/>
      <c r="D1642" s="1122"/>
      <c r="E1642" s="1171"/>
      <c r="F1642" s="887"/>
      <c r="G1642" s="1103"/>
      <c r="H1642" s="111"/>
      <c r="I1642" s="741"/>
      <c r="J1642" s="522"/>
      <c r="K1642" s="902"/>
      <c r="L1642" s="906" t="str">
        <f t="shared" si="70"/>
        <v/>
      </c>
    </row>
    <row r="1643" spans="1:12" ht="18" customHeight="1" x14ac:dyDescent="0.2">
      <c r="A1643" s="881"/>
      <c r="B1643" s="884"/>
      <c r="C1643" s="898"/>
      <c r="D1643" s="1122"/>
      <c r="E1643" s="1171"/>
      <c r="F1643" s="887"/>
      <c r="G1643" s="1103"/>
      <c r="H1643" s="111"/>
      <c r="I1643" s="741"/>
      <c r="J1643" s="522"/>
      <c r="K1643" s="902"/>
      <c r="L1643" s="906" t="str">
        <f t="shared" si="70"/>
        <v/>
      </c>
    </row>
    <row r="1644" spans="1:12" ht="18" customHeight="1" x14ac:dyDescent="0.2">
      <c r="A1644" s="881"/>
      <c r="B1644" s="884"/>
      <c r="C1644" s="898"/>
      <c r="D1644" s="1122"/>
      <c r="E1644" s="1171"/>
      <c r="F1644" s="887"/>
      <c r="G1644" s="1103"/>
      <c r="H1644" s="111"/>
      <c r="I1644" s="741"/>
      <c r="J1644" s="522"/>
      <c r="K1644" s="902"/>
      <c r="L1644" s="906" t="str">
        <f t="shared" si="70"/>
        <v/>
      </c>
    </row>
    <row r="1645" spans="1:12" ht="18" customHeight="1" x14ac:dyDescent="0.2">
      <c r="A1645" s="881"/>
      <c r="B1645" s="884"/>
      <c r="C1645" s="898"/>
      <c r="D1645" s="1122"/>
      <c r="E1645" s="1171"/>
      <c r="F1645" s="887"/>
      <c r="G1645" s="1103"/>
      <c r="H1645" s="111"/>
      <c r="I1645" s="741"/>
      <c r="J1645" s="522"/>
      <c r="K1645" s="902"/>
      <c r="L1645" s="906" t="str">
        <f t="shared" si="70"/>
        <v/>
      </c>
    </row>
    <row r="1646" spans="1:12" ht="18" customHeight="1" x14ac:dyDescent="0.2">
      <c r="A1646" s="881"/>
      <c r="B1646" s="884"/>
      <c r="C1646" s="898"/>
      <c r="D1646" s="1122"/>
      <c r="E1646" s="1171"/>
      <c r="F1646" s="887"/>
      <c r="G1646" s="1103"/>
      <c r="H1646" s="111"/>
      <c r="I1646" s="741"/>
      <c r="J1646" s="522"/>
      <c r="K1646" s="902"/>
      <c r="L1646" s="906" t="str">
        <f t="shared" si="70"/>
        <v/>
      </c>
    </row>
    <row r="1647" spans="1:12" ht="18" customHeight="1" x14ac:dyDescent="0.2">
      <c r="A1647" s="881"/>
      <c r="B1647" s="884"/>
      <c r="C1647" s="898"/>
      <c r="D1647" s="1122"/>
      <c r="E1647" s="1171"/>
      <c r="F1647" s="887"/>
      <c r="G1647" s="1103"/>
      <c r="H1647" s="111"/>
      <c r="I1647" s="741"/>
      <c r="J1647" s="522"/>
      <c r="K1647" s="902"/>
      <c r="L1647" s="906" t="str">
        <f t="shared" si="70"/>
        <v/>
      </c>
    </row>
    <row r="1648" spans="1:12" ht="18" customHeight="1" x14ac:dyDescent="0.2">
      <c r="A1648" s="881"/>
      <c r="B1648" s="884"/>
      <c r="C1648" s="898"/>
      <c r="D1648" s="1122"/>
      <c r="E1648" s="1171"/>
      <c r="F1648" s="887"/>
      <c r="G1648" s="1103"/>
      <c r="H1648" s="111"/>
      <c r="I1648" s="741"/>
      <c r="J1648" s="522"/>
      <c r="K1648" s="902"/>
      <c r="L1648" s="906" t="str">
        <f t="shared" si="70"/>
        <v/>
      </c>
    </row>
    <row r="1649" spans="1:12" ht="18" customHeight="1" x14ac:dyDescent="0.2">
      <c r="A1649" s="881"/>
      <c r="B1649" s="884"/>
      <c r="C1649" s="898"/>
      <c r="D1649" s="1122"/>
      <c r="E1649" s="1171"/>
      <c r="F1649" s="887"/>
      <c r="G1649" s="1103"/>
      <c r="H1649" s="111"/>
      <c r="I1649" s="741"/>
      <c r="J1649" s="522"/>
      <c r="K1649" s="902"/>
      <c r="L1649" s="906" t="str">
        <f t="shared" si="70"/>
        <v/>
      </c>
    </row>
    <row r="1650" spans="1:12" ht="18" customHeight="1" x14ac:dyDescent="0.2">
      <c r="A1650" s="881"/>
      <c r="B1650" s="884"/>
      <c r="C1650" s="898"/>
      <c r="D1650" s="1122"/>
      <c r="E1650" s="1171"/>
      <c r="F1650" s="887"/>
      <c r="G1650" s="1103"/>
      <c r="H1650" s="111"/>
      <c r="I1650" s="741"/>
      <c r="J1650" s="522"/>
      <c r="K1650" s="902"/>
      <c r="L1650" s="906" t="str">
        <f t="shared" si="70"/>
        <v/>
      </c>
    </row>
    <row r="1651" spans="1:12" ht="18" customHeight="1" x14ac:dyDescent="0.2">
      <c r="A1651" s="881"/>
      <c r="B1651" s="884"/>
      <c r="C1651" s="898"/>
      <c r="D1651" s="1122"/>
      <c r="E1651" s="1171"/>
      <c r="F1651" s="887"/>
      <c r="G1651" s="1103"/>
      <c r="H1651" s="111"/>
      <c r="I1651" s="741"/>
      <c r="J1651" s="522"/>
      <c r="K1651" s="902"/>
      <c r="L1651" s="906"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69850</xdr:colOff>
                <xdr:row>7</xdr:row>
                <xdr:rowOff>247650</xdr:rowOff>
              </from>
              <to>
                <xdr:col>2</xdr:col>
                <xdr:colOff>171450</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107950</xdr:colOff>
                <xdr:row>0</xdr:row>
                <xdr:rowOff>69850</xdr:rowOff>
              </from>
              <to>
                <xdr:col>1</xdr:col>
                <xdr:colOff>869950</xdr:colOff>
                <xdr:row>0</xdr:row>
                <xdr:rowOff>393700</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1" zoomScale="85" zoomScaleNormal="85" workbookViewId="0">
      <selection activeCell="N59" sqref="N59"/>
    </sheetView>
  </sheetViews>
  <sheetFormatPr defaultRowHeight="24" customHeight="1" outlineLevelCol="1" x14ac:dyDescent="0.2"/>
  <cols>
    <col min="1" max="1" width="8.08984375" style="100" hidden="1" customWidth="1" outlineLevel="1"/>
    <col min="2" max="2" width="14.6328125" style="101" hidden="1" customWidth="1" outlineLevel="1"/>
    <col min="3" max="3" width="11.26953125" style="90" hidden="1" customWidth="1" outlineLevel="1"/>
    <col min="4" max="4" width="9.26953125" style="100" hidden="1" customWidth="1" outlineLevel="1"/>
    <col min="5" max="5" width="9.26953125" style="101" hidden="1" customWidth="1" outlineLevel="1"/>
    <col min="6" max="6" width="9.26953125" hidden="1" customWidth="1" outlineLevel="1"/>
    <col min="7" max="7" width="8.08984375" style="102" hidden="1" customWidth="1" outlineLevel="1"/>
    <col min="8" max="8" width="14.6328125" style="103" hidden="1" customWidth="1" outlineLevel="1"/>
    <col min="9" max="9" width="11.26953125" style="104" hidden="1" customWidth="1" outlineLevel="1"/>
    <col min="10" max="10" width="11.26953125" style="90" hidden="1" customWidth="1" outlineLevel="1"/>
    <col min="11" max="11" width="8.453125" customWidth="1" collapsed="1"/>
    <col min="12" max="12" width="39.90625" customWidth="1"/>
    <col min="13" max="15" width="16.7265625" style="90" customWidth="1"/>
    <col min="16" max="19" width="9.7265625" customWidth="1"/>
  </cols>
  <sheetData>
    <row r="1" spans="1:17" s="59" customFormat="1" ht="36" customHeight="1" x14ac:dyDescent="0.2">
      <c r="A1" s="816" t="s">
        <v>1523</v>
      </c>
      <c r="D1" s="58"/>
      <c r="G1" s="60"/>
      <c r="H1" s="61"/>
      <c r="I1" s="61"/>
      <c r="K1" s="762" t="s">
        <v>2545</v>
      </c>
      <c r="L1" s="415">
        <v>45383</v>
      </c>
      <c r="M1" s="417" t="s">
        <v>1510</v>
      </c>
      <c r="N1" s="416">
        <v>45747</v>
      </c>
      <c r="O1" s="62"/>
    </row>
    <row r="2" spans="1:17" s="59" customFormat="1" ht="24" customHeight="1" x14ac:dyDescent="0.2">
      <c r="A2" s="424"/>
      <c r="B2" s="425" t="s">
        <v>2502</v>
      </c>
      <c r="C2" s="426"/>
      <c r="D2" s="1418" t="s">
        <v>378</v>
      </c>
      <c r="E2" s="1418"/>
      <c r="F2" s="1419"/>
      <c r="G2" s="1420" t="s">
        <v>379</v>
      </c>
      <c r="H2" s="1421"/>
      <c r="I2" s="1422"/>
      <c r="J2" s="1423" t="s">
        <v>3197</v>
      </c>
      <c r="L2" s="1425" t="s">
        <v>2578</v>
      </c>
      <c r="M2" s="1428" t="s">
        <v>382</v>
      </c>
      <c r="N2" s="1428" t="s">
        <v>383</v>
      </c>
      <c r="O2" s="1430" t="s">
        <v>384</v>
      </c>
    </row>
    <row r="3" spans="1:17" s="59" customFormat="1" ht="24" customHeight="1" x14ac:dyDescent="0.2">
      <c r="A3" s="63" t="s">
        <v>385</v>
      </c>
      <c r="B3" s="64" t="s">
        <v>386</v>
      </c>
      <c r="C3" s="65" t="s">
        <v>384</v>
      </c>
      <c r="D3" s="759" t="s">
        <v>385</v>
      </c>
      <c r="E3" s="760" t="s">
        <v>386</v>
      </c>
      <c r="F3" s="761" t="s">
        <v>384</v>
      </c>
      <c r="G3" s="63" t="s">
        <v>385</v>
      </c>
      <c r="H3" s="64" t="s">
        <v>386</v>
      </c>
      <c r="I3" s="66" t="s">
        <v>384</v>
      </c>
      <c r="J3" s="1424"/>
      <c r="L3" s="1426"/>
      <c r="M3" s="1429"/>
      <c r="N3" s="1429"/>
      <c r="O3" s="1431"/>
    </row>
    <row r="4" spans="1:17" s="59" customFormat="1" ht="24" customHeight="1" x14ac:dyDescent="0.2">
      <c r="A4" s="983" t="s">
        <v>3196</v>
      </c>
      <c r="B4" s="976"/>
      <c r="C4" s="977">
        <v>0</v>
      </c>
      <c r="D4" s="975"/>
      <c r="E4" s="976"/>
      <c r="F4" s="978"/>
      <c r="G4" s="979"/>
      <c r="H4" s="980"/>
      <c r="I4" s="981"/>
      <c r="J4" s="982">
        <f>C4</f>
        <v>0</v>
      </c>
      <c r="L4" s="71" t="s">
        <v>2504</v>
      </c>
      <c r="M4" s="706">
        <v>78600</v>
      </c>
      <c r="N4" s="706">
        <v>639200</v>
      </c>
      <c r="O4" s="70">
        <f>SUM(M4:N4)</f>
        <v>717800</v>
      </c>
    </row>
    <row r="5" spans="1:17" ht="24" customHeight="1" x14ac:dyDescent="0.2">
      <c r="A5" s="73">
        <v>1543</v>
      </c>
      <c r="B5" s="74">
        <v>45446</v>
      </c>
      <c r="C5" s="75">
        <v>50000</v>
      </c>
      <c r="D5" s="73"/>
      <c r="E5" s="74"/>
      <c r="F5" s="76"/>
      <c r="G5" s="77"/>
      <c r="H5" s="78"/>
      <c r="I5" s="79"/>
      <c r="J5" s="80">
        <f>IF(C5&amp;I5="","",J4+C5-I5)</f>
        <v>50000</v>
      </c>
      <c r="L5" s="81" t="s">
        <v>2505</v>
      </c>
      <c r="M5" s="707"/>
      <c r="N5" s="707"/>
      <c r="O5" s="75">
        <f t="shared" ref="O5:O12" si="0">SUM(M5:N5)</f>
        <v>0</v>
      </c>
    </row>
    <row r="6" spans="1:17" ht="24" customHeight="1" x14ac:dyDescent="0.2">
      <c r="A6" s="73">
        <v>1545</v>
      </c>
      <c r="B6" s="74">
        <v>45446</v>
      </c>
      <c r="C6" s="75">
        <v>10000</v>
      </c>
      <c r="D6" s="73"/>
      <c r="E6" s="74"/>
      <c r="F6" s="76"/>
      <c r="G6" s="77"/>
      <c r="H6" s="78"/>
      <c r="I6" s="79"/>
      <c r="J6" s="80">
        <f t="shared" ref="J6:J45" si="1">IF(C6&amp;I6="","",J5+C6-I6)</f>
        <v>60000</v>
      </c>
      <c r="L6" s="81" t="s">
        <v>2506</v>
      </c>
      <c r="M6" s="707"/>
      <c r="N6" s="707">
        <v>370000</v>
      </c>
      <c r="O6" s="75">
        <f t="shared" si="0"/>
        <v>370000</v>
      </c>
    </row>
    <row r="7" spans="1:17" ht="24" customHeight="1" x14ac:dyDescent="0.2">
      <c r="A7" s="73">
        <v>1548</v>
      </c>
      <c r="B7" s="74">
        <v>45447</v>
      </c>
      <c r="C7" s="75">
        <v>50000</v>
      </c>
      <c r="D7" s="73"/>
      <c r="E7" s="74"/>
      <c r="F7" s="76"/>
      <c r="G7" s="77"/>
      <c r="H7" s="78"/>
      <c r="I7" s="79"/>
      <c r="J7" s="80">
        <f t="shared" si="1"/>
        <v>110000</v>
      </c>
      <c r="L7" s="81" t="s">
        <v>2507</v>
      </c>
      <c r="M7" s="707"/>
      <c r="N7" s="707">
        <v>6913</v>
      </c>
      <c r="O7" s="75">
        <f t="shared" si="0"/>
        <v>6913</v>
      </c>
    </row>
    <row r="8" spans="1:17" ht="24" customHeight="1" x14ac:dyDescent="0.2">
      <c r="A8" s="73">
        <v>1555</v>
      </c>
      <c r="B8" s="74">
        <v>45477</v>
      </c>
      <c r="C8" s="75">
        <v>50000</v>
      </c>
      <c r="D8" s="73"/>
      <c r="E8" s="74"/>
      <c r="F8" s="76"/>
      <c r="G8" s="77"/>
      <c r="H8" s="78"/>
      <c r="I8" s="79"/>
      <c r="J8" s="80">
        <f t="shared" si="1"/>
        <v>160000</v>
      </c>
      <c r="L8" s="81" t="s">
        <v>3181</v>
      </c>
      <c r="M8" s="707"/>
      <c r="N8" s="707">
        <v>40000</v>
      </c>
      <c r="O8" s="75">
        <f t="shared" si="0"/>
        <v>40000</v>
      </c>
    </row>
    <row r="9" spans="1:17" ht="24" customHeight="1" x14ac:dyDescent="0.2">
      <c r="A9" s="73">
        <v>1557</v>
      </c>
      <c r="B9" s="74">
        <v>45505</v>
      </c>
      <c r="C9" s="75">
        <v>30000</v>
      </c>
      <c r="D9" s="73"/>
      <c r="E9" s="74"/>
      <c r="F9" s="76"/>
      <c r="G9" s="77"/>
      <c r="H9" s="78"/>
      <c r="I9" s="79"/>
      <c r="J9" s="80">
        <f t="shared" si="1"/>
        <v>190000</v>
      </c>
      <c r="L9" s="81" t="s">
        <v>2509</v>
      </c>
      <c r="M9" s="707"/>
      <c r="N9" s="707">
        <v>780000</v>
      </c>
      <c r="O9" s="75">
        <f t="shared" si="0"/>
        <v>780000</v>
      </c>
    </row>
    <row r="10" spans="1:17" ht="24" customHeight="1" x14ac:dyDescent="0.2">
      <c r="A10" s="73">
        <v>1561</v>
      </c>
      <c r="B10" s="74">
        <v>45530</v>
      </c>
      <c r="C10" s="75">
        <v>50000</v>
      </c>
      <c r="D10" s="73"/>
      <c r="E10" s="74"/>
      <c r="F10" s="76"/>
      <c r="G10" s="77"/>
      <c r="H10" s="78"/>
      <c r="I10" s="79"/>
      <c r="J10" s="80">
        <f t="shared" si="1"/>
        <v>240000</v>
      </c>
      <c r="L10" s="81" t="s">
        <v>2525</v>
      </c>
      <c r="M10" s="707"/>
      <c r="N10" s="707"/>
      <c r="O10" s="75">
        <f t="shared" si="0"/>
        <v>0</v>
      </c>
      <c r="Q10" s="2"/>
    </row>
    <row r="11" spans="1:17" ht="24" customHeight="1" x14ac:dyDescent="0.2">
      <c r="A11" s="73">
        <v>1563</v>
      </c>
      <c r="B11" s="74">
        <v>45531</v>
      </c>
      <c r="C11" s="75">
        <v>50000</v>
      </c>
      <c r="D11" s="73"/>
      <c r="E11" s="74"/>
      <c r="F11" s="76"/>
      <c r="G11" s="77"/>
      <c r="H11" s="78"/>
      <c r="I11" s="79"/>
      <c r="J11" s="80">
        <f t="shared" si="1"/>
        <v>290000</v>
      </c>
      <c r="L11" s="81" t="s">
        <v>2528</v>
      </c>
      <c r="M11" s="707"/>
      <c r="N11" s="707"/>
      <c r="O11" s="75">
        <f t="shared" si="0"/>
        <v>0</v>
      </c>
    </row>
    <row r="12" spans="1:17" ht="24" customHeight="1" x14ac:dyDescent="0.2">
      <c r="A12" s="73">
        <v>1565</v>
      </c>
      <c r="B12" s="74">
        <v>45532</v>
      </c>
      <c r="C12" s="75">
        <v>30000</v>
      </c>
      <c r="D12" s="73"/>
      <c r="E12" s="74"/>
      <c r="F12" s="76"/>
      <c r="G12" s="77"/>
      <c r="H12" s="78"/>
      <c r="I12" s="79"/>
      <c r="J12" s="80">
        <f t="shared" si="1"/>
        <v>320000</v>
      </c>
      <c r="L12" s="81" t="s">
        <v>2510</v>
      </c>
      <c r="M12" s="707"/>
      <c r="N12" s="707"/>
      <c r="O12" s="75">
        <f t="shared" si="0"/>
        <v>0</v>
      </c>
    </row>
    <row r="13" spans="1:17" ht="24" customHeight="1" x14ac:dyDescent="0.2">
      <c r="A13" s="73">
        <v>1566</v>
      </c>
      <c r="B13" s="74">
        <v>45532</v>
      </c>
      <c r="C13" s="75">
        <v>30000</v>
      </c>
      <c r="D13" s="73"/>
      <c r="E13" s="74"/>
      <c r="F13" s="76"/>
      <c r="G13" s="77"/>
      <c r="H13" s="78"/>
      <c r="I13" s="79"/>
      <c r="J13" s="80">
        <f t="shared" si="1"/>
        <v>350000</v>
      </c>
      <c r="L13" s="89" t="s">
        <v>3649</v>
      </c>
      <c r="M13" s="708"/>
      <c r="N13" s="708"/>
      <c r="O13" s="85">
        <v>34451</v>
      </c>
    </row>
    <row r="14" spans="1:17" ht="24" customHeight="1" x14ac:dyDescent="0.2">
      <c r="A14" s="73">
        <v>1567</v>
      </c>
      <c r="B14" s="74">
        <v>45532</v>
      </c>
      <c r="C14" s="75">
        <v>30000</v>
      </c>
      <c r="D14" s="73"/>
      <c r="E14" s="74"/>
      <c r="F14" s="76"/>
      <c r="G14" s="77"/>
      <c r="H14" s="78"/>
      <c r="I14" s="79"/>
      <c r="J14" s="80">
        <f t="shared" si="1"/>
        <v>380000</v>
      </c>
      <c r="L14" s="86" t="s">
        <v>394</v>
      </c>
      <c r="M14" s="87"/>
      <c r="N14" s="87"/>
      <c r="O14" s="88">
        <f>SUM(O4:O13)</f>
        <v>1949164</v>
      </c>
    </row>
    <row r="15" spans="1:17" ht="24" customHeight="1" x14ac:dyDescent="0.2">
      <c r="A15" s="73"/>
      <c r="B15" s="74"/>
      <c r="C15" s="75"/>
      <c r="D15" s="73"/>
      <c r="E15" s="74"/>
      <c r="F15" s="76"/>
      <c r="G15" s="77">
        <v>1572</v>
      </c>
      <c r="H15" s="78">
        <v>45544</v>
      </c>
      <c r="I15" s="79">
        <v>380000</v>
      </c>
      <c r="J15" s="80">
        <f t="shared" si="1"/>
        <v>0</v>
      </c>
      <c r="L15" s="1425" t="s">
        <v>2579</v>
      </c>
      <c r="M15" s="1432" t="s">
        <v>2529</v>
      </c>
      <c r="N15" s="1428"/>
      <c r="O15" s="1430" t="s">
        <v>384</v>
      </c>
    </row>
    <row r="16" spans="1:17" ht="24" customHeight="1" x14ac:dyDescent="0.2">
      <c r="A16" s="73">
        <v>1580</v>
      </c>
      <c r="B16" s="74">
        <v>45588</v>
      </c>
      <c r="C16" s="75">
        <v>30000</v>
      </c>
      <c r="D16" s="73"/>
      <c r="E16" s="74"/>
      <c r="F16" s="76"/>
      <c r="G16" s="77"/>
      <c r="H16" s="78"/>
      <c r="I16" s="79"/>
      <c r="J16" s="80">
        <f t="shared" si="1"/>
        <v>30000</v>
      </c>
      <c r="L16" s="1426"/>
      <c r="M16" s="1433"/>
      <c r="N16" s="1429"/>
      <c r="O16" s="1431"/>
    </row>
    <row r="17" spans="1:16" ht="24" customHeight="1" x14ac:dyDescent="0.2">
      <c r="A17" s="73">
        <v>1582</v>
      </c>
      <c r="B17" s="74">
        <v>45596</v>
      </c>
      <c r="C17" s="75">
        <v>10000</v>
      </c>
      <c r="D17" s="73"/>
      <c r="E17" s="74"/>
      <c r="F17" s="76"/>
      <c r="G17" s="77"/>
      <c r="H17" s="78"/>
      <c r="I17" s="79"/>
      <c r="J17" s="80">
        <f t="shared" si="1"/>
        <v>40000</v>
      </c>
      <c r="L17" s="71" t="s">
        <v>2511</v>
      </c>
      <c r="M17" s="706"/>
      <c r="N17" s="706">
        <v>883839</v>
      </c>
      <c r="O17" s="70">
        <f>SUM(M17:N17)</f>
        <v>883839</v>
      </c>
    </row>
    <row r="18" spans="1:16" ht="24" customHeight="1" x14ac:dyDescent="0.2">
      <c r="A18" s="73">
        <v>1585</v>
      </c>
      <c r="B18" s="74">
        <v>45601</v>
      </c>
      <c r="C18" s="75">
        <v>50000</v>
      </c>
      <c r="D18" s="73"/>
      <c r="E18" s="74"/>
      <c r="F18" s="76"/>
      <c r="G18" s="77"/>
      <c r="H18" s="78"/>
      <c r="I18" s="79"/>
      <c r="J18" s="80">
        <f t="shared" si="1"/>
        <v>90000</v>
      </c>
      <c r="L18" s="775" t="s">
        <v>2526</v>
      </c>
      <c r="M18" s="776"/>
      <c r="N18" s="776"/>
      <c r="O18" s="75">
        <f t="shared" ref="O18:O29" si="2">SUM(M18:N18)</f>
        <v>0</v>
      </c>
    </row>
    <row r="19" spans="1:16" ht="24" customHeight="1" x14ac:dyDescent="0.2">
      <c r="A19" s="73">
        <v>1587</v>
      </c>
      <c r="B19" s="74">
        <v>45602</v>
      </c>
      <c r="C19" s="75">
        <v>30000</v>
      </c>
      <c r="D19" s="73"/>
      <c r="E19" s="74"/>
      <c r="F19" s="76"/>
      <c r="G19" s="77"/>
      <c r="H19" s="78"/>
      <c r="I19" s="79"/>
      <c r="J19" s="80">
        <f t="shared" si="1"/>
        <v>120000</v>
      </c>
      <c r="L19" s="81" t="s">
        <v>2512</v>
      </c>
      <c r="M19" s="707"/>
      <c r="N19" s="707">
        <v>630000</v>
      </c>
      <c r="O19" s="75">
        <f t="shared" si="2"/>
        <v>630000</v>
      </c>
    </row>
    <row r="20" spans="1:16" ht="24" customHeight="1" x14ac:dyDescent="0.2">
      <c r="A20" s="73">
        <v>1595</v>
      </c>
      <c r="B20" s="74">
        <v>45617</v>
      </c>
      <c r="C20" s="75">
        <v>10000</v>
      </c>
      <c r="D20" s="73"/>
      <c r="E20" s="74"/>
      <c r="F20" s="76"/>
      <c r="G20" s="77"/>
      <c r="H20" s="78"/>
      <c r="I20" s="79"/>
      <c r="J20" s="80">
        <f t="shared" si="1"/>
        <v>130000</v>
      </c>
      <c r="L20" s="81" t="s">
        <v>2513</v>
      </c>
      <c r="M20" s="707"/>
      <c r="N20" s="707">
        <v>5830</v>
      </c>
      <c r="O20" s="75">
        <f t="shared" si="2"/>
        <v>5830</v>
      </c>
    </row>
    <row r="21" spans="1:16" ht="24" customHeight="1" x14ac:dyDescent="0.2">
      <c r="A21" s="73">
        <v>1597</v>
      </c>
      <c r="B21" s="74">
        <v>45622</v>
      </c>
      <c r="C21" s="75">
        <v>30000</v>
      </c>
      <c r="D21" s="73"/>
      <c r="E21" s="74"/>
      <c r="F21" s="76"/>
      <c r="G21" s="77"/>
      <c r="H21" s="78"/>
      <c r="I21" s="79"/>
      <c r="J21" s="80">
        <f t="shared" si="1"/>
        <v>160000</v>
      </c>
      <c r="L21" s="81" t="s">
        <v>2527</v>
      </c>
      <c r="M21" s="707"/>
      <c r="N21" s="707"/>
      <c r="O21" s="75">
        <f t="shared" si="2"/>
        <v>0</v>
      </c>
    </row>
    <row r="22" spans="1:16" ht="24" customHeight="1" x14ac:dyDescent="0.2">
      <c r="A22" s="73">
        <v>1599</v>
      </c>
      <c r="B22" s="74">
        <v>45627</v>
      </c>
      <c r="C22" s="75">
        <v>10000</v>
      </c>
      <c r="D22" s="73"/>
      <c r="E22" s="74"/>
      <c r="F22" s="76"/>
      <c r="G22" s="77"/>
      <c r="H22" s="78"/>
      <c r="I22" s="79"/>
      <c r="J22" s="80">
        <f t="shared" si="1"/>
        <v>170000</v>
      </c>
      <c r="L22" s="81" t="s">
        <v>3180</v>
      </c>
      <c r="M22" s="707"/>
      <c r="N22" s="707">
        <v>45000</v>
      </c>
      <c r="O22" s="75">
        <f t="shared" si="2"/>
        <v>45000</v>
      </c>
    </row>
    <row r="23" spans="1:16" ht="24" customHeight="1" x14ac:dyDescent="0.2">
      <c r="A23" s="73">
        <v>1601</v>
      </c>
      <c r="B23" s="74">
        <v>45643</v>
      </c>
      <c r="C23" s="75">
        <v>50000</v>
      </c>
      <c r="D23" s="73"/>
      <c r="E23" s="74"/>
      <c r="F23" s="76"/>
      <c r="G23" s="77"/>
      <c r="H23" s="78"/>
      <c r="I23" s="79"/>
      <c r="J23" s="80">
        <f t="shared" si="1"/>
        <v>220000</v>
      </c>
      <c r="L23" s="81" t="s">
        <v>2515</v>
      </c>
      <c r="M23" s="707"/>
      <c r="N23" s="707">
        <v>780000</v>
      </c>
      <c r="O23" s="75">
        <f t="shared" si="2"/>
        <v>780000</v>
      </c>
      <c r="P23" s="1427"/>
    </row>
    <row r="24" spans="1:16" ht="24" customHeight="1" x14ac:dyDescent="0.2">
      <c r="A24" s="73">
        <v>1603</v>
      </c>
      <c r="B24" s="74">
        <v>45643</v>
      </c>
      <c r="C24" s="75">
        <v>10000</v>
      </c>
      <c r="D24" s="73"/>
      <c r="E24" s="74"/>
      <c r="F24" s="76"/>
      <c r="G24" s="77"/>
      <c r="H24" s="78"/>
      <c r="I24" s="79"/>
      <c r="J24" s="80">
        <f t="shared" si="1"/>
        <v>230000</v>
      </c>
      <c r="L24" s="81" t="s">
        <v>2514</v>
      </c>
      <c r="M24" s="707"/>
      <c r="N24" s="707"/>
      <c r="O24" s="75">
        <f>SUM(M24:N24)</f>
        <v>0</v>
      </c>
      <c r="P24" s="1427"/>
    </row>
    <row r="25" spans="1:16" ht="24" customHeight="1" x14ac:dyDescent="0.2">
      <c r="A25" s="73">
        <v>1604</v>
      </c>
      <c r="B25" s="74">
        <v>45651</v>
      </c>
      <c r="C25" s="75">
        <v>40000</v>
      </c>
      <c r="D25" s="73"/>
      <c r="E25" s="74"/>
      <c r="F25" s="76"/>
      <c r="G25" s="77"/>
      <c r="H25" s="78"/>
      <c r="I25" s="79"/>
      <c r="J25" s="80">
        <f t="shared" si="1"/>
        <v>270000</v>
      </c>
      <c r="L25" s="89" t="s">
        <v>3179</v>
      </c>
      <c r="M25" s="708">
        <v>1500000</v>
      </c>
      <c r="N25" s="708"/>
      <c r="O25" s="75">
        <f>SUM(M25:N25)</f>
        <v>1500000</v>
      </c>
    </row>
    <row r="26" spans="1:16" ht="24" hidden="1" customHeight="1" x14ac:dyDescent="0.2">
      <c r="A26" s="73">
        <v>1606</v>
      </c>
      <c r="B26" s="74">
        <v>45651</v>
      </c>
      <c r="C26" s="75">
        <v>50000</v>
      </c>
      <c r="D26" s="73"/>
      <c r="E26" s="74"/>
      <c r="F26" s="76"/>
      <c r="G26" s="77"/>
      <c r="H26" s="78"/>
      <c r="I26" s="79"/>
      <c r="J26" s="80">
        <f t="shared" si="1"/>
        <v>320000</v>
      </c>
      <c r="L26" s="86" t="s">
        <v>394</v>
      </c>
      <c r="M26" s="87"/>
      <c r="N26" s="87"/>
      <c r="O26" s="70">
        <f t="shared" si="2"/>
        <v>0</v>
      </c>
    </row>
    <row r="27" spans="1:16" ht="24" hidden="1" customHeight="1" x14ac:dyDescent="0.2">
      <c r="A27" s="73">
        <v>1607</v>
      </c>
      <c r="B27" s="74">
        <v>45652</v>
      </c>
      <c r="C27" s="75">
        <v>10000</v>
      </c>
      <c r="D27" s="73"/>
      <c r="E27" s="74"/>
      <c r="F27" s="76"/>
      <c r="G27" s="77"/>
      <c r="H27" s="78"/>
      <c r="I27" s="79"/>
      <c r="J27" s="80">
        <f t="shared" si="1"/>
        <v>330000</v>
      </c>
      <c r="L27" s="767" t="s">
        <v>2518</v>
      </c>
      <c r="M27" s="768"/>
      <c r="N27" s="768"/>
      <c r="O27" s="70">
        <f t="shared" si="2"/>
        <v>0</v>
      </c>
    </row>
    <row r="28" spans="1:16" ht="24" hidden="1" customHeight="1" x14ac:dyDescent="0.2">
      <c r="A28" s="73"/>
      <c r="B28" s="74"/>
      <c r="C28" s="75"/>
      <c r="D28" s="73"/>
      <c r="E28" s="74"/>
      <c r="F28" s="76"/>
      <c r="G28" s="77">
        <v>1610</v>
      </c>
      <c r="H28" s="78">
        <v>45687</v>
      </c>
      <c r="I28" s="79">
        <v>330000</v>
      </c>
      <c r="J28" s="80">
        <f t="shared" si="1"/>
        <v>0</v>
      </c>
      <c r="L28" s="86" t="s">
        <v>402</v>
      </c>
      <c r="M28" s="87"/>
      <c r="N28" s="87"/>
      <c r="O28" s="70">
        <f t="shared" si="2"/>
        <v>0</v>
      </c>
    </row>
    <row r="29" spans="1:16" ht="24" hidden="1" customHeight="1" x14ac:dyDescent="0.2">
      <c r="A29" s="73">
        <v>1612</v>
      </c>
      <c r="B29" s="74">
        <v>45699</v>
      </c>
      <c r="C29" s="75">
        <v>30000</v>
      </c>
      <c r="D29" s="73"/>
      <c r="E29" s="74"/>
      <c r="F29" s="76"/>
      <c r="G29" s="77"/>
      <c r="H29" s="78"/>
      <c r="I29" s="79"/>
      <c r="J29" s="80">
        <f t="shared" si="1"/>
        <v>30000</v>
      </c>
      <c r="L29" s="86" t="s">
        <v>1862</v>
      </c>
      <c r="M29" s="87"/>
      <c r="N29" s="87"/>
      <c r="O29" s="70">
        <f t="shared" si="2"/>
        <v>0</v>
      </c>
    </row>
    <row r="30" spans="1:16" ht="24" customHeight="1" x14ac:dyDescent="0.2">
      <c r="A30" s="73">
        <v>1615</v>
      </c>
      <c r="B30" s="74">
        <v>45713</v>
      </c>
      <c r="C30" s="75">
        <v>10000</v>
      </c>
      <c r="D30" s="73"/>
      <c r="E30" s="74"/>
      <c r="F30" s="76"/>
      <c r="G30" s="77"/>
      <c r="H30" s="78"/>
      <c r="I30" s="79"/>
      <c r="J30" s="80">
        <f t="shared" si="1"/>
        <v>40000</v>
      </c>
      <c r="L30" s="86" t="s">
        <v>394</v>
      </c>
      <c r="M30" s="937"/>
      <c r="N30" s="936"/>
      <c r="O30" s="88">
        <f>SUM(O17:O25)</f>
        <v>3844669</v>
      </c>
    </row>
    <row r="31" spans="1:16" ht="24" hidden="1" customHeight="1" x14ac:dyDescent="0.2">
      <c r="A31" s="73">
        <v>1619</v>
      </c>
      <c r="B31" s="74">
        <v>45740</v>
      </c>
      <c r="C31" s="75">
        <v>30000</v>
      </c>
      <c r="D31" s="73"/>
      <c r="E31" s="74"/>
      <c r="F31" s="76"/>
      <c r="G31" s="77"/>
      <c r="H31" s="78"/>
      <c r="I31" s="79"/>
      <c r="J31" s="80">
        <f t="shared" si="1"/>
        <v>70000</v>
      </c>
      <c r="L31" s="92"/>
      <c r="M31" s="87"/>
      <c r="N31" s="87"/>
      <c r="O31" s="87"/>
    </row>
    <row r="32" spans="1:16" ht="24" hidden="1" customHeight="1" x14ac:dyDescent="0.2">
      <c r="A32" s="73"/>
      <c r="B32" s="74"/>
      <c r="C32" s="75"/>
      <c r="D32" s="73"/>
      <c r="E32" s="74"/>
      <c r="F32" s="76"/>
      <c r="G32" s="77">
        <v>1622</v>
      </c>
      <c r="H32" s="78">
        <v>45747</v>
      </c>
      <c r="I32" s="79">
        <v>70000</v>
      </c>
      <c r="J32" s="80">
        <f t="shared" si="1"/>
        <v>0</v>
      </c>
      <c r="L32" s="767" t="s">
        <v>2534</v>
      </c>
      <c r="M32" s="768"/>
      <c r="N32" s="768"/>
      <c r="O32" s="769"/>
    </row>
    <row r="33" spans="1:15" ht="24" hidden="1" customHeight="1" x14ac:dyDescent="0.2">
      <c r="A33" s="73"/>
      <c r="B33" s="74"/>
      <c r="C33" s="75"/>
      <c r="D33" s="73"/>
      <c r="E33" s="74"/>
      <c r="F33" s="76"/>
      <c r="G33" s="77"/>
      <c r="H33" s="78"/>
      <c r="I33" s="79"/>
      <c r="J33" s="80" t="str">
        <f t="shared" si="1"/>
        <v/>
      </c>
      <c r="L33" s="770" t="s">
        <v>2517</v>
      </c>
      <c r="M33" s="706"/>
      <c r="N33" s="72"/>
      <c r="O33" s="70">
        <v>120000</v>
      </c>
    </row>
    <row r="34" spans="1:15" ht="24" hidden="1" customHeight="1" x14ac:dyDescent="0.2">
      <c r="A34" s="73"/>
      <c r="B34" s="74"/>
      <c r="C34" s="75"/>
      <c r="D34" s="73"/>
      <c r="E34" s="74"/>
      <c r="F34" s="76"/>
      <c r="G34" s="77"/>
      <c r="H34" s="78"/>
      <c r="I34" s="79"/>
      <c r="J34" s="80" t="str">
        <f t="shared" si="1"/>
        <v/>
      </c>
      <c r="L34" s="772" t="s">
        <v>2519</v>
      </c>
      <c r="M34" s="707"/>
      <c r="N34" s="82"/>
      <c r="O34" s="75">
        <f>SUM(N9)</f>
        <v>780000</v>
      </c>
    </row>
    <row r="35" spans="1:15" ht="24" hidden="1" customHeight="1" x14ac:dyDescent="0.2">
      <c r="A35" s="73"/>
      <c r="B35" s="74"/>
      <c r="C35" s="75"/>
      <c r="D35" s="73"/>
      <c r="E35" s="74"/>
      <c r="F35" s="76"/>
      <c r="G35" s="77"/>
      <c r="H35" s="78"/>
      <c r="I35" s="79"/>
      <c r="J35" s="80" t="str">
        <f t="shared" si="1"/>
        <v/>
      </c>
      <c r="L35" s="83" t="s">
        <v>2520</v>
      </c>
      <c r="M35" s="708"/>
      <c r="N35" s="84"/>
      <c r="O35" s="85">
        <f>SUM(N23)</f>
        <v>780000</v>
      </c>
    </row>
    <row r="36" spans="1:15" ht="24" hidden="1" customHeight="1" x14ac:dyDescent="0.2">
      <c r="A36" s="73"/>
      <c r="B36" s="74"/>
      <c r="C36" s="75"/>
      <c r="D36" s="73"/>
      <c r="E36" s="74"/>
      <c r="F36" s="76"/>
      <c r="G36" s="77"/>
      <c r="H36" s="78"/>
      <c r="I36" s="79"/>
      <c r="J36" s="80" t="str">
        <f t="shared" si="1"/>
        <v/>
      </c>
      <c r="L36" s="86" t="s">
        <v>1504</v>
      </c>
      <c r="M36" s="937"/>
      <c r="N36" s="87"/>
      <c r="O36" s="938">
        <f>O33+O34-O35</f>
        <v>120000</v>
      </c>
    </row>
    <row r="37" spans="1:15" ht="24" customHeight="1" x14ac:dyDescent="0.2">
      <c r="A37" s="73"/>
      <c r="B37" s="74"/>
      <c r="C37" s="75"/>
      <c r="D37" s="73"/>
      <c r="E37" s="74"/>
      <c r="F37" s="76"/>
      <c r="G37" s="77"/>
      <c r="H37" s="78"/>
      <c r="I37" s="79"/>
      <c r="J37" s="80" t="str">
        <f t="shared" si="1"/>
        <v/>
      </c>
    </row>
    <row r="38" spans="1:15" ht="24" customHeight="1" x14ac:dyDescent="0.2">
      <c r="A38" s="73"/>
      <c r="B38" s="74"/>
      <c r="C38" s="75"/>
      <c r="D38" s="73"/>
      <c r="E38" s="74"/>
      <c r="F38" s="76"/>
      <c r="G38" s="77"/>
      <c r="H38" s="78"/>
      <c r="I38" s="79"/>
      <c r="J38" s="80" t="str">
        <f t="shared" si="1"/>
        <v/>
      </c>
      <c r="L38" s="767" t="s">
        <v>2567</v>
      </c>
      <c r="M38" s="768"/>
      <c r="N38" s="807" t="s">
        <v>2565</v>
      </c>
      <c r="O38" s="808" t="s">
        <v>2566</v>
      </c>
    </row>
    <row r="39" spans="1:15" ht="24" customHeight="1" x14ac:dyDescent="0.2">
      <c r="A39" s="73"/>
      <c r="B39" s="74"/>
      <c r="C39" s="75"/>
      <c r="D39" s="73"/>
      <c r="E39" s="74"/>
      <c r="F39" s="76"/>
      <c r="G39" s="77"/>
      <c r="H39" s="78"/>
      <c r="I39" s="79"/>
      <c r="J39" s="80" t="str">
        <f t="shared" si="1"/>
        <v/>
      </c>
      <c r="L39" s="770" t="s">
        <v>2587</v>
      </c>
      <c r="M39" s="706"/>
      <c r="N39" s="706"/>
      <c r="O39" s="70">
        <v>1536350</v>
      </c>
    </row>
    <row r="40" spans="1:15" ht="24" customHeight="1" x14ac:dyDescent="0.2">
      <c r="A40" s="73"/>
      <c r="B40" s="74"/>
      <c r="C40" s="75"/>
      <c r="D40" s="73"/>
      <c r="E40" s="74"/>
      <c r="F40" s="76"/>
      <c r="G40" s="77"/>
      <c r="H40" s="78"/>
      <c r="I40" s="79"/>
      <c r="J40" s="80" t="str">
        <f t="shared" si="1"/>
        <v/>
      </c>
      <c r="L40" s="772" t="s">
        <v>2586</v>
      </c>
      <c r="M40" s="707"/>
      <c r="N40" s="945">
        <f>O17+O20+O19</f>
        <v>1519669</v>
      </c>
      <c r="O40" s="75"/>
    </row>
    <row r="41" spans="1:15" ht="24" customHeight="1" x14ac:dyDescent="0.2">
      <c r="A41" s="73"/>
      <c r="B41" s="74"/>
      <c r="C41" s="75"/>
      <c r="D41" s="73"/>
      <c r="E41" s="74"/>
      <c r="F41" s="76"/>
      <c r="G41" s="77"/>
      <c r="H41" s="78"/>
      <c r="I41" s="79"/>
      <c r="J41" s="80" t="str">
        <f t="shared" si="1"/>
        <v/>
      </c>
      <c r="L41" s="782" t="s">
        <v>2585</v>
      </c>
      <c r="M41" s="776"/>
      <c r="N41" s="939">
        <f>O18+O21</f>
        <v>0</v>
      </c>
      <c r="O41" s="940"/>
    </row>
    <row r="42" spans="1:15" ht="24" customHeight="1" thickBot="1" x14ac:dyDescent="0.25">
      <c r="A42" s="73"/>
      <c r="B42" s="74"/>
      <c r="C42" s="75"/>
      <c r="D42" s="73"/>
      <c r="E42" s="74"/>
      <c r="F42" s="76"/>
      <c r="G42" s="77"/>
      <c r="H42" s="78"/>
      <c r="I42" s="79"/>
      <c r="J42" s="80" t="str">
        <f t="shared" si="1"/>
        <v/>
      </c>
      <c r="L42" s="786" t="s">
        <v>2584</v>
      </c>
      <c r="M42" s="941"/>
      <c r="N42" s="941"/>
      <c r="O42" s="942">
        <f>O11+O10</f>
        <v>0</v>
      </c>
    </row>
    <row r="43" spans="1:15" ht="24" customHeight="1" x14ac:dyDescent="0.2">
      <c r="A43" s="73"/>
      <c r="B43" s="74"/>
      <c r="C43" s="75"/>
      <c r="D43" s="73"/>
      <c r="E43" s="74"/>
      <c r="F43" s="76"/>
      <c r="G43" s="77"/>
      <c r="H43" s="78"/>
      <c r="I43" s="79"/>
      <c r="J43" s="80" t="str">
        <f t="shared" si="1"/>
        <v/>
      </c>
      <c r="L43" s="782" t="s">
        <v>2583</v>
      </c>
      <c r="M43" s="943"/>
      <c r="N43" s="943"/>
      <c r="O43" s="944">
        <f>O8+O9</f>
        <v>820000</v>
      </c>
    </row>
    <row r="44" spans="1:15" ht="24" customHeight="1" x14ac:dyDescent="0.2">
      <c r="A44" s="73"/>
      <c r="B44" s="74"/>
      <c r="C44" s="75"/>
      <c r="D44" s="73"/>
      <c r="E44" s="74"/>
      <c r="F44" s="76"/>
      <c r="G44" s="77"/>
      <c r="H44" s="78"/>
      <c r="I44" s="79"/>
      <c r="J44" s="80" t="str">
        <f t="shared" si="1"/>
        <v/>
      </c>
      <c r="L44" s="772" t="s">
        <v>2582</v>
      </c>
      <c r="M44" s="707"/>
      <c r="N44" s="945">
        <f>O22+O23</f>
        <v>825000</v>
      </c>
      <c r="O44" s="75"/>
    </row>
    <row r="45" spans="1:15" ht="24" customHeight="1" x14ac:dyDescent="0.2">
      <c r="A45" s="73"/>
      <c r="B45" s="74"/>
      <c r="C45" s="75"/>
      <c r="D45" s="73"/>
      <c r="E45" s="74"/>
      <c r="F45" s="76"/>
      <c r="G45" s="77"/>
      <c r="H45" s="78"/>
      <c r="I45" s="79"/>
      <c r="J45" s="80" t="str">
        <f t="shared" si="1"/>
        <v/>
      </c>
      <c r="L45" s="772" t="s">
        <v>2580</v>
      </c>
      <c r="M45" s="707"/>
      <c r="N45" s="707">
        <f>O24</f>
        <v>0</v>
      </c>
      <c r="O45" s="946"/>
    </row>
    <row r="46" spans="1:15" ht="24" customHeight="1" x14ac:dyDescent="0.2">
      <c r="A46" s="73"/>
      <c r="B46" s="74"/>
      <c r="C46" s="75"/>
      <c r="D46" s="73"/>
      <c r="E46" s="74"/>
      <c r="F46" s="76"/>
      <c r="G46" s="77"/>
      <c r="H46" s="78"/>
      <c r="I46" s="79"/>
      <c r="J46" s="80"/>
      <c r="L46" s="772" t="s">
        <v>2581</v>
      </c>
      <c r="M46" s="707"/>
      <c r="N46" s="947"/>
      <c r="O46" s="946">
        <f>N12</f>
        <v>0</v>
      </c>
    </row>
    <row r="47" spans="1:15" ht="24" customHeight="1" thickBot="1" x14ac:dyDescent="0.25">
      <c r="A47" s="73"/>
      <c r="B47" s="74"/>
      <c r="C47" s="75"/>
      <c r="D47" s="73"/>
      <c r="E47" s="74"/>
      <c r="F47" s="76"/>
      <c r="G47" s="77"/>
      <c r="H47" s="78"/>
      <c r="I47" s="79"/>
      <c r="J47" s="80"/>
      <c r="L47" s="786" t="s">
        <v>3179</v>
      </c>
      <c r="M47" s="941">
        <f>M25</f>
        <v>1500000</v>
      </c>
      <c r="N47" s="941"/>
      <c r="O47" s="942"/>
    </row>
    <row r="48" spans="1:15" ht="24" customHeight="1" x14ac:dyDescent="0.2">
      <c r="A48" s="73"/>
      <c r="B48" s="74"/>
      <c r="C48" s="75"/>
      <c r="D48" s="73"/>
      <c r="E48" s="74"/>
      <c r="F48" s="76"/>
      <c r="G48" s="77"/>
      <c r="H48" s="78"/>
      <c r="I48" s="79"/>
      <c r="J48" s="80"/>
      <c r="L48" s="782" t="s">
        <v>380</v>
      </c>
      <c r="M48" s="943"/>
      <c r="N48" s="943"/>
      <c r="O48" s="944">
        <f>O39+O42+O43+O46-N40-N41-N44-N45-M47</f>
        <v>-1488319</v>
      </c>
    </row>
    <row r="49" spans="1:15" ht="24" customHeight="1" x14ac:dyDescent="0.2">
      <c r="A49" s="73"/>
      <c r="B49" s="74"/>
      <c r="C49" s="75"/>
      <c r="D49" s="73"/>
      <c r="E49" s="74"/>
      <c r="F49" s="76"/>
      <c r="G49" s="77"/>
      <c r="H49" s="78"/>
      <c r="I49" s="79"/>
      <c r="J49" s="80"/>
      <c r="L49" s="86"/>
      <c r="M49" s="937"/>
      <c r="N49" s="937" t="s">
        <v>2531</v>
      </c>
      <c r="O49" s="938">
        <v>9688496</v>
      </c>
    </row>
    <row r="50" spans="1:15" ht="24" customHeight="1" x14ac:dyDescent="0.2">
      <c r="A50" s="73"/>
      <c r="B50" s="74"/>
      <c r="C50" s="75"/>
      <c r="D50" s="73"/>
      <c r="E50" s="74"/>
      <c r="F50" s="76"/>
      <c r="G50" s="77"/>
      <c r="H50" s="78"/>
      <c r="I50" s="79"/>
      <c r="J50" s="80"/>
      <c r="L50" s="86"/>
      <c r="M50" s="937"/>
      <c r="N50" s="937" t="s">
        <v>2532</v>
      </c>
      <c r="O50" s="938">
        <v>12258640</v>
      </c>
    </row>
    <row r="51" spans="1:15" ht="24" customHeight="1" x14ac:dyDescent="0.2">
      <c r="A51" s="73"/>
      <c r="B51" s="74"/>
      <c r="C51" s="75"/>
      <c r="D51" s="73"/>
      <c r="E51" s="74"/>
      <c r="F51" s="76"/>
      <c r="G51" s="77"/>
      <c r="H51" s="78"/>
      <c r="I51" s="79"/>
      <c r="J51" s="80"/>
      <c r="L51" s="767"/>
      <c r="M51" s="948"/>
      <c r="N51" s="948" t="s">
        <v>2533</v>
      </c>
      <c r="O51" s="949">
        <f>O48+O49</f>
        <v>8200177</v>
      </c>
    </row>
    <row r="52" spans="1:15" ht="24" customHeight="1" x14ac:dyDescent="0.2">
      <c r="A52" s="73"/>
      <c r="B52" s="74"/>
      <c r="C52" s="75"/>
      <c r="D52" s="73"/>
      <c r="E52" s="74"/>
      <c r="F52" s="76"/>
      <c r="G52" s="77"/>
      <c r="H52" s="78"/>
      <c r="I52" s="79"/>
      <c r="J52" s="80"/>
    </row>
    <row r="53" spans="1:15" ht="24" customHeight="1" x14ac:dyDescent="0.2">
      <c r="A53" s="73"/>
      <c r="B53" s="74"/>
      <c r="C53" s="75"/>
      <c r="D53" s="73"/>
      <c r="E53" s="74"/>
      <c r="F53" s="76"/>
      <c r="G53" s="77"/>
      <c r="H53" s="78"/>
      <c r="I53" s="79"/>
      <c r="J53" s="80"/>
      <c r="L53" t="s">
        <v>3201</v>
      </c>
      <c r="M53" s="546" t="s">
        <v>402</v>
      </c>
      <c r="N53" s="546" t="s">
        <v>3200</v>
      </c>
      <c r="O53" s="546" t="s">
        <v>3199</v>
      </c>
    </row>
    <row r="54" spans="1:15" ht="24" customHeight="1" x14ac:dyDescent="0.2">
      <c r="A54" s="73"/>
      <c r="B54" s="74"/>
      <c r="C54" s="75"/>
      <c r="D54" s="73"/>
      <c r="E54" s="74"/>
      <c r="F54" s="76"/>
      <c r="G54" s="77"/>
      <c r="H54" s="78"/>
      <c r="I54" s="79"/>
      <c r="J54" s="80"/>
      <c r="L54" s="86" t="s">
        <v>3202</v>
      </c>
      <c r="M54" s="937">
        <v>0</v>
      </c>
      <c r="N54" s="937">
        <f>N9-N23</f>
        <v>0</v>
      </c>
      <c r="O54" s="938">
        <f>M54+N54</f>
        <v>0</v>
      </c>
    </row>
    <row r="55" spans="1:15" ht="24" customHeight="1" x14ac:dyDescent="0.2">
      <c r="A55" s="73"/>
      <c r="B55" s="74"/>
      <c r="C55" s="75"/>
      <c r="D55" s="73"/>
      <c r="E55" s="74"/>
      <c r="F55" s="76"/>
      <c r="G55" s="77"/>
      <c r="H55" s="78"/>
      <c r="I55" s="79"/>
      <c r="J55" s="80"/>
      <c r="L55" s="86" t="s">
        <v>3203</v>
      </c>
      <c r="M55" s="937">
        <v>0</v>
      </c>
      <c r="N55" s="937">
        <f>M24-N12</f>
        <v>0</v>
      </c>
      <c r="O55" s="938">
        <f>M55+N55</f>
        <v>0</v>
      </c>
    </row>
    <row r="56" spans="1:15" ht="24" customHeight="1" x14ac:dyDescent="0.2">
      <c r="A56" s="73"/>
      <c r="B56" s="74"/>
      <c r="C56" s="75"/>
      <c r="D56" s="73"/>
      <c r="E56" s="74"/>
      <c r="F56" s="76"/>
      <c r="G56" s="77"/>
      <c r="H56" s="78"/>
      <c r="I56" s="79"/>
      <c r="J56" s="80"/>
    </row>
    <row r="57" spans="1:15" ht="24" customHeight="1" x14ac:dyDescent="0.2">
      <c r="A57" s="73"/>
      <c r="B57" s="74"/>
      <c r="C57" s="75"/>
      <c r="D57" s="73"/>
      <c r="E57" s="74"/>
      <c r="F57" s="76"/>
      <c r="G57" s="77"/>
      <c r="H57" s="78"/>
      <c r="I57" s="79"/>
      <c r="J57" s="80"/>
    </row>
    <row r="58" spans="1:15" ht="24" customHeight="1" x14ac:dyDescent="0.2">
      <c r="A58" s="73"/>
      <c r="B58" s="74"/>
      <c r="C58" s="75"/>
      <c r="D58" s="73"/>
      <c r="E58" s="74"/>
      <c r="F58" s="76"/>
      <c r="G58" s="77"/>
      <c r="H58" s="78"/>
      <c r="I58" s="79"/>
      <c r="J58" s="80"/>
    </row>
    <row r="59" spans="1:15" ht="24" customHeight="1" x14ac:dyDescent="0.2">
      <c r="A59" s="73"/>
      <c r="B59" s="74"/>
      <c r="C59" s="75"/>
      <c r="D59" s="73"/>
      <c r="E59" s="74"/>
      <c r="F59" s="76"/>
      <c r="G59" s="77"/>
      <c r="H59" s="78"/>
      <c r="I59" s="79"/>
      <c r="J59" s="80"/>
    </row>
    <row r="60" spans="1:15" ht="24" customHeight="1" x14ac:dyDescent="0.2">
      <c r="A60" s="73"/>
      <c r="B60" s="74"/>
      <c r="C60" s="75"/>
      <c r="D60" s="73"/>
      <c r="E60" s="74"/>
      <c r="F60" s="76"/>
      <c r="G60" s="77"/>
      <c r="H60" s="78"/>
      <c r="I60" s="79"/>
      <c r="J60" s="80"/>
    </row>
    <row r="61" spans="1:15" ht="24" customHeight="1" x14ac:dyDescent="0.2">
      <c r="A61" s="73"/>
      <c r="B61" s="74"/>
      <c r="C61" s="75"/>
      <c r="D61" s="73"/>
      <c r="E61" s="74"/>
      <c r="F61" s="76"/>
      <c r="G61" s="77"/>
      <c r="H61" s="78"/>
      <c r="I61" s="79"/>
      <c r="J61" s="80"/>
    </row>
    <row r="62" spans="1:15" ht="24" customHeight="1" x14ac:dyDescent="0.2">
      <c r="A62" s="73"/>
      <c r="B62" s="74"/>
      <c r="C62" s="75"/>
      <c r="D62" s="73"/>
      <c r="E62" s="74"/>
      <c r="F62" s="76"/>
      <c r="G62" s="77"/>
      <c r="H62" s="78"/>
      <c r="I62" s="79"/>
      <c r="J62" s="80"/>
    </row>
    <row r="63" spans="1:15" ht="24" customHeight="1" x14ac:dyDescent="0.2">
      <c r="A63" s="73"/>
      <c r="B63" s="74"/>
      <c r="C63" s="75"/>
      <c r="D63" s="73"/>
      <c r="E63" s="74"/>
      <c r="F63" s="76"/>
      <c r="G63" s="77"/>
      <c r="H63" s="78"/>
      <c r="I63" s="79"/>
      <c r="J63" s="80"/>
    </row>
    <row r="64" spans="1:15" ht="24" customHeight="1" x14ac:dyDescent="0.2">
      <c r="A64" s="73"/>
      <c r="B64" s="74"/>
      <c r="C64" s="75"/>
      <c r="D64" s="73"/>
      <c r="E64" s="74"/>
      <c r="F64" s="76"/>
      <c r="G64" s="77"/>
      <c r="H64" s="78"/>
      <c r="I64" s="79"/>
      <c r="J64" s="80"/>
    </row>
    <row r="65" spans="1:10" ht="24" customHeight="1" x14ac:dyDescent="0.2">
      <c r="A65" s="73"/>
      <c r="B65" s="74"/>
      <c r="C65" s="75"/>
      <c r="D65" s="73"/>
      <c r="E65" s="74"/>
      <c r="F65" s="76"/>
      <c r="G65" s="77"/>
      <c r="H65" s="78"/>
      <c r="I65" s="79"/>
      <c r="J65" s="80"/>
    </row>
    <row r="66" spans="1:10" ht="24" customHeight="1" x14ac:dyDescent="0.2">
      <c r="A66" s="73"/>
      <c r="B66" s="74"/>
      <c r="C66" s="75"/>
      <c r="D66" s="73"/>
      <c r="E66" s="74"/>
      <c r="F66" s="76"/>
      <c r="G66" s="77"/>
      <c r="H66" s="78"/>
      <c r="I66" s="79"/>
      <c r="J66" s="80"/>
    </row>
    <row r="67" spans="1:10" ht="24" customHeight="1" x14ac:dyDescent="0.2">
      <c r="A67" s="73"/>
      <c r="B67" s="74"/>
      <c r="C67" s="75"/>
      <c r="D67" s="73"/>
      <c r="E67" s="74"/>
      <c r="F67" s="76"/>
      <c r="G67" s="77"/>
      <c r="H67" s="78"/>
      <c r="I67" s="79"/>
      <c r="J67" s="80"/>
    </row>
    <row r="68" spans="1:10" ht="24" customHeight="1" x14ac:dyDescent="0.2">
      <c r="A68" s="73"/>
      <c r="B68" s="74"/>
      <c r="C68" s="75"/>
      <c r="D68" s="73"/>
      <c r="E68" s="74"/>
      <c r="F68" s="76"/>
      <c r="G68" s="77"/>
      <c r="H68" s="78"/>
      <c r="I68" s="79"/>
      <c r="J68" s="80"/>
    </row>
    <row r="69" spans="1:10" ht="24" customHeight="1" x14ac:dyDescent="0.2">
      <c r="A69" s="73"/>
      <c r="B69" s="74"/>
      <c r="C69" s="75"/>
      <c r="D69" s="73"/>
      <c r="E69" s="74"/>
      <c r="F69" s="76"/>
      <c r="G69" s="77"/>
      <c r="H69" s="78"/>
      <c r="I69" s="79"/>
      <c r="J69" s="80"/>
    </row>
    <row r="70" spans="1:10" ht="24" customHeight="1" x14ac:dyDescent="0.2">
      <c r="A70" s="73"/>
      <c r="B70" s="74"/>
      <c r="C70" s="75"/>
      <c r="D70" s="73"/>
      <c r="E70" s="74"/>
      <c r="F70" s="76"/>
      <c r="G70" s="77"/>
      <c r="H70" s="78"/>
      <c r="I70" s="79"/>
      <c r="J70" s="80"/>
    </row>
    <row r="71" spans="1:10" ht="24" customHeight="1" x14ac:dyDescent="0.2">
      <c r="A71" s="73"/>
      <c r="B71" s="74"/>
      <c r="C71" s="75"/>
      <c r="D71" s="73"/>
      <c r="E71" s="74"/>
      <c r="F71" s="76"/>
      <c r="G71" s="77"/>
      <c r="H71" s="78"/>
      <c r="I71" s="79"/>
      <c r="J71" s="80"/>
    </row>
    <row r="72" spans="1:10" ht="24" customHeight="1" x14ac:dyDescent="0.2">
      <c r="A72" s="73"/>
      <c r="B72" s="74"/>
      <c r="C72" s="75"/>
      <c r="D72" s="73"/>
      <c r="E72" s="74"/>
      <c r="F72" s="76"/>
      <c r="G72" s="77"/>
      <c r="H72" s="78"/>
      <c r="I72" s="79"/>
      <c r="J72" s="80"/>
    </row>
    <row r="73" spans="1:10" ht="24" customHeight="1" x14ac:dyDescent="0.2">
      <c r="A73" s="73"/>
      <c r="B73" s="74"/>
      <c r="C73" s="75"/>
      <c r="D73" s="73"/>
      <c r="E73" s="74"/>
      <c r="F73" s="76"/>
      <c r="G73" s="77"/>
      <c r="H73" s="78"/>
      <c r="I73" s="79"/>
      <c r="J73" s="80"/>
    </row>
    <row r="74" spans="1:10" ht="24" customHeight="1" x14ac:dyDescent="0.2">
      <c r="A74" s="73"/>
      <c r="B74" s="74"/>
      <c r="C74" s="75"/>
      <c r="D74" s="73"/>
      <c r="E74" s="74"/>
      <c r="F74" s="76"/>
      <c r="G74" s="77"/>
      <c r="H74" s="78"/>
      <c r="I74" s="79"/>
      <c r="J74" s="80"/>
    </row>
    <row r="75" spans="1:10" ht="24" customHeight="1" x14ac:dyDescent="0.2">
      <c r="A75" s="73"/>
      <c r="B75" s="74"/>
      <c r="C75" s="75"/>
      <c r="D75" s="73"/>
      <c r="E75" s="74"/>
      <c r="F75" s="76"/>
      <c r="G75" s="77"/>
      <c r="H75" s="78"/>
      <c r="I75" s="79"/>
      <c r="J75" s="80"/>
    </row>
    <row r="76" spans="1:10" ht="24" customHeight="1" x14ac:dyDescent="0.2">
      <c r="A76" s="73"/>
      <c r="B76" s="74"/>
      <c r="C76" s="75"/>
      <c r="D76" s="73"/>
      <c r="E76" s="74"/>
      <c r="F76" s="76"/>
      <c r="G76" s="77"/>
      <c r="H76" s="78"/>
      <c r="I76" s="79"/>
      <c r="J76" s="80"/>
    </row>
    <row r="77" spans="1:10" ht="24" customHeight="1" x14ac:dyDescent="0.2">
      <c r="A77" s="73"/>
      <c r="B77" s="74"/>
      <c r="C77" s="75"/>
      <c r="D77" s="73"/>
      <c r="E77" s="74"/>
      <c r="F77" s="76"/>
      <c r="G77" s="77"/>
      <c r="H77" s="78"/>
      <c r="I77" s="79"/>
      <c r="J77" s="80"/>
    </row>
    <row r="78" spans="1:10" ht="24" customHeight="1" x14ac:dyDescent="0.2">
      <c r="A78" s="73"/>
      <c r="B78" s="74"/>
      <c r="C78" s="75"/>
      <c r="D78" s="73"/>
      <c r="E78" s="74"/>
      <c r="F78" s="76"/>
      <c r="G78" s="77"/>
      <c r="H78" s="78"/>
      <c r="I78" s="79"/>
      <c r="J78" s="80"/>
    </row>
    <row r="79" spans="1:10" ht="24" customHeight="1" x14ac:dyDescent="0.2">
      <c r="A79" s="73"/>
      <c r="B79" s="74"/>
      <c r="C79" s="75"/>
      <c r="D79" s="73"/>
      <c r="E79" s="74"/>
      <c r="F79" s="76"/>
      <c r="G79" s="77"/>
      <c r="H79" s="78"/>
      <c r="I79" s="79"/>
      <c r="J79" s="80"/>
    </row>
    <row r="80" spans="1:10" ht="24" customHeight="1" x14ac:dyDescent="0.2">
      <c r="A80" s="73"/>
      <c r="B80" s="74"/>
      <c r="C80" s="75"/>
      <c r="D80" s="73"/>
      <c r="E80" s="74"/>
      <c r="F80" s="76"/>
      <c r="G80" s="77"/>
      <c r="H80" s="78"/>
      <c r="I80" s="79"/>
      <c r="J80" s="80"/>
    </row>
    <row r="81" spans="1:10" ht="24" customHeight="1" x14ac:dyDescent="0.2">
      <c r="A81" s="73"/>
      <c r="B81" s="74"/>
      <c r="C81" s="75"/>
      <c r="D81" s="73"/>
      <c r="E81" s="74"/>
      <c r="F81" s="76"/>
      <c r="G81" s="77"/>
      <c r="H81" s="78"/>
      <c r="I81" s="79"/>
      <c r="J81" s="80"/>
    </row>
    <row r="82" spans="1:10" ht="24" customHeight="1" x14ac:dyDescent="0.2">
      <c r="A82" s="73"/>
      <c r="B82" s="74"/>
      <c r="C82" s="75"/>
      <c r="D82" s="73"/>
      <c r="E82" s="74"/>
      <c r="F82" s="76"/>
      <c r="G82" s="77"/>
      <c r="H82" s="78"/>
      <c r="I82" s="79"/>
      <c r="J82" s="80"/>
    </row>
    <row r="83" spans="1:10" ht="24" customHeight="1" x14ac:dyDescent="0.2">
      <c r="A83" s="73"/>
      <c r="B83" s="74"/>
      <c r="C83" s="75"/>
      <c r="D83" s="73"/>
      <c r="E83" s="74"/>
      <c r="F83" s="76"/>
      <c r="G83" s="77"/>
      <c r="H83" s="78"/>
      <c r="I83" s="79"/>
      <c r="J83" s="80"/>
    </row>
    <row r="84" spans="1:10" ht="24" customHeight="1" x14ac:dyDescent="0.2">
      <c r="A84" s="73"/>
      <c r="B84" s="74"/>
      <c r="C84" s="75"/>
      <c r="D84" s="73"/>
      <c r="E84" s="74"/>
      <c r="F84" s="76"/>
      <c r="G84" s="77"/>
      <c r="H84" s="78"/>
      <c r="I84" s="79"/>
      <c r="J84" s="80"/>
    </row>
    <row r="85" spans="1:10" ht="24" customHeight="1" x14ac:dyDescent="0.2">
      <c r="A85" s="73"/>
      <c r="B85" s="74"/>
      <c r="C85" s="75"/>
      <c r="D85" s="73"/>
      <c r="E85" s="74"/>
      <c r="F85" s="76"/>
      <c r="G85" s="77"/>
      <c r="H85" s="78"/>
      <c r="I85" s="79"/>
      <c r="J85" s="80"/>
    </row>
    <row r="86" spans="1:10" ht="24" customHeight="1" x14ac:dyDescent="0.2">
      <c r="A86" s="73"/>
      <c r="B86" s="74"/>
      <c r="C86" s="75"/>
      <c r="D86" s="73"/>
      <c r="E86" s="74"/>
      <c r="F86" s="76"/>
      <c r="G86" s="77"/>
      <c r="H86" s="78"/>
      <c r="I86" s="79"/>
      <c r="J86" s="80"/>
    </row>
    <row r="87" spans="1:10" ht="24" customHeight="1" x14ac:dyDescent="0.2">
      <c r="A87" s="73"/>
      <c r="B87" s="74"/>
      <c r="C87" s="75"/>
      <c r="D87" s="73"/>
      <c r="E87" s="74"/>
      <c r="F87" s="76"/>
      <c r="G87" s="77"/>
      <c r="H87" s="78"/>
      <c r="I87" s="79"/>
      <c r="J87" s="80"/>
    </row>
    <row r="88" spans="1:10" ht="24" customHeight="1" x14ac:dyDescent="0.2">
      <c r="A88" s="73"/>
      <c r="B88" s="74"/>
      <c r="C88" s="75"/>
      <c r="D88" s="73"/>
      <c r="E88" s="74"/>
      <c r="F88" s="76"/>
      <c r="G88" s="77"/>
      <c r="H88" s="78"/>
      <c r="I88" s="79"/>
      <c r="J88" s="80"/>
    </row>
    <row r="89" spans="1:10" ht="24" customHeight="1" x14ac:dyDescent="0.2">
      <c r="A89" s="73"/>
      <c r="B89" s="74"/>
      <c r="C89" s="75"/>
      <c r="D89" s="73"/>
      <c r="E89" s="74"/>
      <c r="F89" s="76"/>
      <c r="G89" s="77"/>
      <c r="H89" s="78"/>
      <c r="I89" s="79"/>
      <c r="J89" s="80"/>
    </row>
    <row r="90" spans="1:10" ht="24" customHeight="1" x14ac:dyDescent="0.2">
      <c r="A90" s="73"/>
      <c r="B90" s="74"/>
      <c r="C90" s="75"/>
      <c r="D90" s="73"/>
      <c r="E90" s="74"/>
      <c r="F90" s="76"/>
      <c r="G90" s="77"/>
      <c r="H90" s="78"/>
      <c r="I90" s="79"/>
      <c r="J90" s="80"/>
    </row>
    <row r="91" spans="1:10" ht="24" customHeight="1" x14ac:dyDescent="0.2">
      <c r="A91" s="73"/>
      <c r="B91" s="74"/>
      <c r="C91" s="75"/>
      <c r="D91" s="73"/>
      <c r="E91" s="74"/>
      <c r="F91" s="76"/>
      <c r="G91" s="77"/>
      <c r="H91" s="78"/>
      <c r="I91" s="79"/>
      <c r="J91" s="80"/>
    </row>
    <row r="92" spans="1:10" ht="24" customHeight="1" x14ac:dyDescent="0.2">
      <c r="A92" s="73"/>
      <c r="B92" s="74"/>
      <c r="C92" s="75"/>
      <c r="D92" s="73"/>
      <c r="E92" s="74"/>
      <c r="F92" s="76"/>
      <c r="G92" s="77"/>
      <c r="H92" s="78"/>
      <c r="I92" s="79"/>
      <c r="J92" s="80"/>
    </row>
    <row r="93" spans="1:10" ht="24" customHeight="1" x14ac:dyDescent="0.2">
      <c r="A93" s="73"/>
      <c r="B93" s="74"/>
      <c r="C93" s="75"/>
      <c r="D93" s="73"/>
      <c r="E93" s="74"/>
      <c r="F93" s="76"/>
      <c r="G93" s="77"/>
      <c r="H93" s="78"/>
      <c r="I93" s="79"/>
      <c r="J93" s="80"/>
    </row>
    <row r="94" spans="1:10" ht="24" customHeight="1" x14ac:dyDescent="0.2">
      <c r="A94" s="73"/>
      <c r="B94" s="74"/>
      <c r="C94" s="75"/>
      <c r="D94" s="73"/>
      <c r="E94" s="74"/>
      <c r="F94" s="76"/>
      <c r="G94" s="77"/>
      <c r="H94" s="78"/>
      <c r="I94" s="79"/>
      <c r="J94" s="80"/>
    </row>
    <row r="95" spans="1:10" ht="24" customHeight="1" x14ac:dyDescent="0.2">
      <c r="A95" s="73"/>
      <c r="B95" s="74"/>
      <c r="C95" s="75"/>
      <c r="D95" s="73"/>
      <c r="E95" s="74"/>
      <c r="F95" s="76"/>
      <c r="G95" s="77"/>
      <c r="H95" s="78"/>
      <c r="I95" s="79"/>
      <c r="J95" s="80"/>
    </row>
    <row r="96" spans="1:10" ht="24" customHeight="1" x14ac:dyDescent="0.2">
      <c r="A96" s="73"/>
      <c r="B96" s="74"/>
      <c r="C96" s="75"/>
      <c r="D96" s="73"/>
      <c r="E96" s="74"/>
      <c r="F96" s="76"/>
      <c r="G96" s="77"/>
      <c r="H96" s="78"/>
      <c r="I96" s="79"/>
      <c r="J96" s="80"/>
    </row>
    <row r="97" spans="1:10" ht="24" customHeight="1" x14ac:dyDescent="0.2">
      <c r="A97" s="73"/>
      <c r="B97" s="74"/>
      <c r="C97" s="75"/>
      <c r="D97" s="73"/>
      <c r="E97" s="74"/>
      <c r="F97" s="76"/>
      <c r="G97" s="77"/>
      <c r="H97" s="78"/>
      <c r="I97" s="79"/>
      <c r="J97" s="80"/>
    </row>
    <row r="98" spans="1:10" ht="24" customHeight="1" x14ac:dyDescent="0.2">
      <c r="A98" s="73"/>
      <c r="B98" s="74"/>
      <c r="C98" s="75"/>
      <c r="D98" s="73"/>
      <c r="E98" s="74"/>
      <c r="F98" s="76"/>
      <c r="G98" s="77"/>
      <c r="H98" s="78"/>
      <c r="I98" s="79"/>
      <c r="J98" s="80"/>
    </row>
    <row r="99" spans="1:10" ht="24" customHeight="1" x14ac:dyDescent="0.2">
      <c r="A99" s="73"/>
      <c r="B99" s="74"/>
      <c r="C99" s="75"/>
      <c r="D99" s="73"/>
      <c r="E99" s="74"/>
      <c r="F99" s="76"/>
      <c r="G99" s="77"/>
      <c r="H99" s="78"/>
      <c r="I99" s="79"/>
      <c r="J99" s="80"/>
    </row>
    <row r="100" spans="1:10" ht="24" customHeight="1" x14ac:dyDescent="0.2">
      <c r="A100" s="73"/>
      <c r="B100" s="74"/>
      <c r="C100" s="75"/>
      <c r="D100" s="73"/>
      <c r="E100" s="74"/>
      <c r="F100" s="76"/>
      <c r="G100" s="77"/>
      <c r="H100" s="78"/>
      <c r="I100" s="79"/>
      <c r="J100" s="80"/>
    </row>
    <row r="101" spans="1:10" ht="24" customHeight="1" x14ac:dyDescent="0.2">
      <c r="A101" s="73"/>
      <c r="B101" s="74"/>
      <c r="C101" s="75"/>
      <c r="D101" s="73"/>
      <c r="E101" s="74"/>
      <c r="F101" s="76"/>
      <c r="G101" s="77"/>
      <c r="H101" s="78"/>
      <c r="I101" s="79"/>
      <c r="J101" s="80"/>
    </row>
    <row r="102" spans="1:10" ht="24" customHeight="1" x14ac:dyDescent="0.2">
      <c r="A102" s="73"/>
      <c r="B102" s="74"/>
      <c r="C102" s="75"/>
      <c r="D102" s="73"/>
      <c r="E102" s="74"/>
      <c r="F102" s="76"/>
      <c r="G102" s="77"/>
      <c r="H102" s="78"/>
      <c r="I102" s="79"/>
      <c r="J102" s="80"/>
    </row>
    <row r="103" spans="1:10" ht="24" customHeight="1" x14ac:dyDescent="0.2">
      <c r="A103" s="73"/>
      <c r="B103" s="74"/>
      <c r="C103" s="75"/>
      <c r="D103" s="73"/>
      <c r="E103" s="74"/>
      <c r="F103" s="76"/>
      <c r="G103" s="77"/>
      <c r="H103" s="78"/>
      <c r="I103" s="79"/>
      <c r="J103" s="80"/>
    </row>
    <row r="104" spans="1:10" ht="24" customHeight="1" x14ac:dyDescent="0.2">
      <c r="A104" s="73"/>
      <c r="B104" s="74"/>
      <c r="C104" s="75"/>
      <c r="D104" s="73"/>
      <c r="E104" s="74"/>
      <c r="F104" s="76"/>
      <c r="G104" s="77"/>
      <c r="H104" s="78"/>
      <c r="I104" s="79"/>
      <c r="J104" s="80"/>
    </row>
    <row r="105" spans="1:10" ht="24" customHeight="1" x14ac:dyDescent="0.2">
      <c r="A105" s="73"/>
      <c r="B105" s="74"/>
      <c r="C105" s="75"/>
      <c r="D105" s="73"/>
      <c r="E105" s="74"/>
      <c r="F105" s="76"/>
      <c r="G105" s="77"/>
      <c r="H105" s="78"/>
      <c r="I105" s="79"/>
      <c r="J105" s="80"/>
    </row>
    <row r="106" spans="1:10" ht="24" customHeight="1" x14ac:dyDescent="0.2">
      <c r="A106" s="73"/>
      <c r="B106" s="74"/>
      <c r="C106" s="75"/>
      <c r="D106" s="73"/>
      <c r="E106" s="74"/>
      <c r="F106" s="76"/>
      <c r="G106" s="77"/>
      <c r="H106" s="78"/>
      <c r="I106" s="79"/>
      <c r="J106" s="80"/>
    </row>
    <row r="107" spans="1:10" ht="24" customHeight="1" x14ac:dyDescent="0.2">
      <c r="A107" s="73"/>
      <c r="B107" s="74"/>
      <c r="C107" s="75"/>
      <c r="D107" s="73"/>
      <c r="E107" s="74"/>
      <c r="F107" s="76"/>
      <c r="G107" s="77"/>
      <c r="H107" s="78"/>
      <c r="I107" s="79"/>
      <c r="J107" s="80"/>
    </row>
    <row r="108" spans="1:10" ht="24" customHeight="1" x14ac:dyDescent="0.2">
      <c r="A108" s="73"/>
      <c r="B108" s="74"/>
      <c r="C108" s="75"/>
      <c r="D108" s="73"/>
      <c r="E108" s="74"/>
      <c r="F108" s="76"/>
      <c r="G108" s="77"/>
      <c r="H108" s="78"/>
      <c r="I108" s="79"/>
      <c r="J108" s="80"/>
    </row>
    <row r="109" spans="1:10" ht="24" customHeight="1" x14ac:dyDescent="0.2">
      <c r="A109" s="73"/>
      <c r="B109" s="74"/>
      <c r="C109" s="75"/>
      <c r="D109" s="73"/>
      <c r="E109" s="74"/>
      <c r="F109" s="76"/>
      <c r="G109" s="77"/>
      <c r="H109" s="78"/>
      <c r="I109" s="79"/>
      <c r="J109" s="80"/>
    </row>
    <row r="110" spans="1:10" ht="24" customHeight="1" x14ac:dyDescent="0.2">
      <c r="A110" s="73"/>
      <c r="B110" s="74"/>
      <c r="C110" s="75"/>
      <c r="D110" s="73"/>
      <c r="E110" s="74"/>
      <c r="F110" s="76"/>
      <c r="G110" s="77"/>
      <c r="H110" s="78"/>
      <c r="I110" s="79"/>
      <c r="J110" s="80"/>
    </row>
    <row r="111" spans="1:10" ht="24" customHeight="1" x14ac:dyDescent="0.2">
      <c r="A111" s="73"/>
      <c r="B111" s="74"/>
      <c r="C111" s="75"/>
      <c r="D111" s="73"/>
      <c r="E111" s="74"/>
      <c r="F111" s="76"/>
      <c r="G111" s="77"/>
      <c r="H111" s="78"/>
      <c r="I111" s="79"/>
      <c r="J111" s="80"/>
    </row>
    <row r="112" spans="1:10" ht="24" customHeight="1" x14ac:dyDescent="0.2">
      <c r="A112" s="73"/>
      <c r="B112" s="74"/>
      <c r="C112" s="75"/>
      <c r="D112" s="73"/>
      <c r="E112" s="74"/>
      <c r="F112" s="76"/>
      <c r="G112" s="77"/>
      <c r="H112" s="78"/>
      <c r="I112" s="79"/>
      <c r="J112" s="80"/>
    </row>
    <row r="113" spans="1:10" ht="24" customHeight="1" x14ac:dyDescent="0.2">
      <c r="A113" s="73"/>
      <c r="B113" s="74"/>
      <c r="C113" s="75"/>
      <c r="D113" s="73"/>
      <c r="E113" s="74"/>
      <c r="F113" s="76"/>
      <c r="G113" s="77"/>
      <c r="H113" s="78"/>
      <c r="I113" s="79"/>
      <c r="J113" s="80"/>
    </row>
    <row r="114" spans="1:10" ht="24" customHeight="1" x14ac:dyDescent="0.2">
      <c r="A114" s="73"/>
      <c r="B114" s="74"/>
      <c r="C114" s="75"/>
      <c r="D114" s="73"/>
      <c r="E114" s="74"/>
      <c r="F114" s="76"/>
      <c r="G114" s="77"/>
      <c r="H114" s="78"/>
      <c r="I114" s="79"/>
      <c r="J114" s="80"/>
    </row>
    <row r="115" spans="1:10" ht="24" customHeight="1" x14ac:dyDescent="0.2">
      <c r="A115" s="73"/>
      <c r="B115" s="74"/>
      <c r="C115" s="75"/>
      <c r="D115" s="73"/>
      <c r="E115" s="74"/>
      <c r="F115" s="76"/>
      <c r="G115" s="77"/>
      <c r="H115" s="78"/>
      <c r="I115" s="79"/>
      <c r="J115" s="80"/>
    </row>
    <row r="116" spans="1:10" ht="24" customHeight="1" x14ac:dyDescent="0.2">
      <c r="A116" s="73"/>
      <c r="B116" s="74"/>
      <c r="C116" s="75"/>
      <c r="D116" s="73"/>
      <c r="E116" s="74"/>
      <c r="F116" s="76"/>
      <c r="G116" s="77"/>
      <c r="H116" s="78"/>
      <c r="I116" s="79"/>
      <c r="J116" s="80"/>
    </row>
    <row r="117" spans="1:10" ht="24" customHeight="1" x14ac:dyDescent="0.2">
      <c r="A117" s="73"/>
      <c r="B117" s="74"/>
      <c r="C117" s="75"/>
      <c r="D117" s="73"/>
      <c r="E117" s="74"/>
      <c r="F117" s="76"/>
      <c r="G117" s="77"/>
      <c r="H117" s="78"/>
      <c r="I117" s="79"/>
      <c r="J117" s="80"/>
    </row>
    <row r="118" spans="1:10" ht="24" customHeight="1" x14ac:dyDescent="0.2">
      <c r="A118" s="73"/>
      <c r="B118" s="74"/>
      <c r="C118" s="75"/>
      <c r="D118" s="73"/>
      <c r="E118" s="74"/>
      <c r="F118" s="76"/>
      <c r="G118" s="77"/>
      <c r="H118" s="78"/>
      <c r="I118" s="79"/>
      <c r="J118" s="80"/>
    </row>
    <row r="119" spans="1:10" ht="24" customHeight="1" x14ac:dyDescent="0.2">
      <c r="A119" s="73"/>
      <c r="B119" s="74"/>
      <c r="C119" s="75"/>
      <c r="D119" s="73"/>
      <c r="E119" s="74"/>
      <c r="F119" s="76"/>
      <c r="G119" s="77"/>
      <c r="H119" s="78"/>
      <c r="I119" s="79"/>
      <c r="J119" s="80"/>
    </row>
    <row r="120" spans="1:10" ht="24" customHeight="1" x14ac:dyDescent="0.2">
      <c r="A120" s="73"/>
      <c r="B120" s="74"/>
      <c r="C120" s="75"/>
      <c r="D120" s="73"/>
      <c r="E120" s="74"/>
      <c r="F120" s="76"/>
      <c r="G120" s="77"/>
      <c r="H120" s="78"/>
      <c r="I120" s="79"/>
      <c r="J120" s="80"/>
    </row>
    <row r="121" spans="1:10" ht="24" customHeight="1" x14ac:dyDescent="0.2">
      <c r="A121" s="73"/>
      <c r="B121" s="74"/>
      <c r="C121" s="75"/>
      <c r="D121" s="73"/>
      <c r="E121" s="74"/>
      <c r="F121" s="76"/>
      <c r="G121" s="77"/>
      <c r="H121" s="78"/>
      <c r="I121" s="79"/>
      <c r="J121" s="80"/>
    </row>
    <row r="122" spans="1:10" ht="24" customHeight="1" x14ac:dyDescent="0.2">
      <c r="A122" s="73"/>
      <c r="B122" s="74"/>
      <c r="C122" s="75"/>
      <c r="D122" s="73"/>
      <c r="E122" s="74"/>
      <c r="F122" s="76"/>
      <c r="G122" s="77"/>
      <c r="H122" s="78"/>
      <c r="I122" s="79"/>
      <c r="J122" s="80"/>
    </row>
    <row r="123" spans="1:10" ht="24" customHeight="1" x14ac:dyDescent="0.2">
      <c r="A123" s="73"/>
      <c r="B123" s="74"/>
      <c r="C123" s="75"/>
      <c r="D123" s="73"/>
      <c r="E123" s="74"/>
      <c r="F123" s="76"/>
      <c r="G123" s="77"/>
      <c r="H123" s="78"/>
      <c r="I123" s="79"/>
      <c r="J123" s="80"/>
    </row>
    <row r="124" spans="1:10" ht="24" customHeight="1" x14ac:dyDescent="0.2">
      <c r="A124" s="73"/>
      <c r="B124" s="74"/>
      <c r="C124" s="75"/>
      <c r="D124" s="73"/>
      <c r="E124" s="74"/>
      <c r="F124" s="76"/>
      <c r="G124" s="77"/>
      <c r="H124" s="78"/>
      <c r="I124" s="79"/>
      <c r="J124" s="80"/>
    </row>
    <row r="125" spans="1:10" ht="24" customHeight="1" x14ac:dyDescent="0.2">
      <c r="A125" s="73"/>
      <c r="B125" s="74"/>
      <c r="C125" s="75"/>
      <c r="D125" s="73"/>
      <c r="E125" s="74"/>
      <c r="F125" s="76"/>
      <c r="G125" s="77"/>
      <c r="H125" s="78"/>
      <c r="I125" s="79"/>
      <c r="J125" s="80"/>
    </row>
    <row r="126" spans="1:10" ht="24" customHeight="1" x14ac:dyDescent="0.2">
      <c r="A126" s="73"/>
      <c r="B126" s="74"/>
      <c r="C126" s="75"/>
      <c r="D126" s="73"/>
      <c r="E126" s="74"/>
      <c r="F126" s="76"/>
      <c r="G126" s="77"/>
      <c r="H126" s="78"/>
      <c r="I126" s="79"/>
      <c r="J126" s="80"/>
    </row>
    <row r="127" spans="1:10" ht="24" customHeight="1" x14ac:dyDescent="0.2">
      <c r="A127" s="73"/>
      <c r="B127" s="74"/>
      <c r="C127" s="75"/>
      <c r="D127" s="73"/>
      <c r="E127" s="74"/>
      <c r="F127" s="76"/>
      <c r="G127" s="77"/>
      <c r="H127" s="78"/>
      <c r="I127" s="79"/>
      <c r="J127" s="80"/>
    </row>
    <row r="128" spans="1:10" ht="24" customHeight="1" x14ac:dyDescent="0.2">
      <c r="A128" s="73"/>
      <c r="B128" s="74"/>
      <c r="C128" s="75"/>
      <c r="D128" s="73"/>
      <c r="E128" s="74"/>
      <c r="F128" s="76"/>
      <c r="G128" s="77"/>
      <c r="H128" s="78"/>
      <c r="I128" s="79"/>
      <c r="J128" s="80"/>
    </row>
    <row r="129" spans="1:10" ht="24" customHeight="1" x14ac:dyDescent="0.2">
      <c r="A129" s="73"/>
      <c r="B129" s="74"/>
      <c r="C129" s="75"/>
      <c r="D129" s="73"/>
      <c r="E129" s="74"/>
      <c r="F129" s="76"/>
      <c r="G129" s="77"/>
      <c r="H129" s="78"/>
      <c r="I129" s="79"/>
      <c r="J129" s="80"/>
    </row>
    <row r="130" spans="1:10" ht="24" customHeight="1" x14ac:dyDescent="0.2">
      <c r="A130" s="73"/>
      <c r="B130" s="74"/>
      <c r="C130" s="75"/>
      <c r="D130" s="73"/>
      <c r="E130" s="74"/>
      <c r="F130" s="76"/>
      <c r="G130" s="77"/>
      <c r="H130" s="78"/>
      <c r="I130" s="79"/>
      <c r="J130" s="80"/>
    </row>
    <row r="131" spans="1:10" ht="24" customHeight="1" x14ac:dyDescent="0.2">
      <c r="A131" s="73"/>
      <c r="B131" s="74"/>
      <c r="C131" s="75"/>
      <c r="D131" s="73"/>
      <c r="E131" s="74"/>
      <c r="F131" s="76"/>
      <c r="G131" s="77"/>
      <c r="H131" s="78"/>
      <c r="I131" s="79"/>
      <c r="J131" s="80"/>
    </row>
    <row r="132" spans="1:10" ht="24" customHeight="1" x14ac:dyDescent="0.2">
      <c r="A132" s="73"/>
      <c r="B132" s="74"/>
      <c r="C132" s="75"/>
      <c r="D132" s="73"/>
      <c r="E132" s="74"/>
      <c r="F132" s="76"/>
      <c r="G132" s="77"/>
      <c r="H132" s="78"/>
      <c r="I132" s="79"/>
      <c r="J132" s="80"/>
    </row>
    <row r="133" spans="1:10" ht="24" customHeight="1" x14ac:dyDescent="0.2">
      <c r="A133" s="73"/>
      <c r="B133" s="74"/>
      <c r="C133" s="75"/>
      <c r="D133" s="73"/>
      <c r="E133" s="74"/>
      <c r="F133" s="76"/>
      <c r="G133" s="77"/>
      <c r="H133" s="78"/>
      <c r="I133" s="79"/>
      <c r="J133" s="80"/>
    </row>
    <row r="134" spans="1:10" ht="24" customHeight="1" x14ac:dyDescent="0.2">
      <c r="A134" s="73"/>
      <c r="B134" s="74"/>
      <c r="C134" s="75"/>
      <c r="D134" s="73"/>
      <c r="E134" s="74"/>
      <c r="F134" s="76"/>
      <c r="G134" s="77"/>
      <c r="H134" s="78"/>
      <c r="I134" s="79"/>
      <c r="J134" s="80"/>
    </row>
    <row r="135" spans="1:10" ht="24" customHeight="1" x14ac:dyDescent="0.2">
      <c r="A135" s="73"/>
      <c r="B135" s="74"/>
      <c r="C135" s="75"/>
      <c r="D135" s="73"/>
      <c r="E135" s="74"/>
      <c r="F135" s="76"/>
      <c r="G135" s="77"/>
      <c r="H135" s="78"/>
      <c r="I135" s="79"/>
      <c r="J135" s="80"/>
    </row>
    <row r="136" spans="1:10" ht="24" customHeight="1" x14ac:dyDescent="0.2">
      <c r="A136" s="73"/>
      <c r="B136" s="74"/>
      <c r="C136" s="75"/>
      <c r="D136" s="73"/>
      <c r="E136" s="74"/>
      <c r="F136" s="76"/>
      <c r="G136" s="77"/>
      <c r="H136" s="78"/>
      <c r="I136" s="79"/>
      <c r="J136" s="80"/>
    </row>
    <row r="137" spans="1:10" ht="24" customHeight="1" x14ac:dyDescent="0.2">
      <c r="A137" s="73"/>
      <c r="B137" s="74"/>
      <c r="C137" s="75"/>
      <c r="D137" s="73"/>
      <c r="E137" s="74"/>
      <c r="F137" s="76"/>
      <c r="G137" s="77"/>
      <c r="H137" s="78"/>
      <c r="I137" s="79"/>
      <c r="J137" s="80"/>
    </row>
    <row r="138" spans="1:10" ht="24" customHeight="1" x14ac:dyDescent="0.2">
      <c r="A138" s="73"/>
      <c r="B138" s="74"/>
      <c r="C138" s="75"/>
      <c r="D138" s="73"/>
      <c r="E138" s="74"/>
      <c r="F138" s="76"/>
      <c r="G138" s="77"/>
      <c r="H138" s="78"/>
      <c r="I138" s="79"/>
      <c r="J138" s="80"/>
    </row>
    <row r="139" spans="1:10" ht="24" customHeight="1" x14ac:dyDescent="0.2">
      <c r="A139" s="73"/>
      <c r="B139" s="74"/>
      <c r="C139" s="75"/>
      <c r="D139" s="73"/>
      <c r="E139" s="74"/>
      <c r="F139" s="76"/>
      <c r="G139" s="77"/>
      <c r="H139" s="78"/>
      <c r="I139" s="79"/>
      <c r="J139" s="80"/>
    </row>
    <row r="140" spans="1:10" ht="24" customHeight="1" x14ac:dyDescent="0.2">
      <c r="A140" s="73"/>
      <c r="B140" s="74"/>
      <c r="C140" s="75"/>
      <c r="D140" s="73"/>
      <c r="E140" s="74"/>
      <c r="F140" s="76"/>
      <c r="G140" s="77"/>
      <c r="H140" s="78"/>
      <c r="I140" s="79"/>
      <c r="J140" s="80"/>
    </row>
    <row r="141" spans="1:10" ht="24" customHeight="1" x14ac:dyDescent="0.2">
      <c r="A141" s="73"/>
      <c r="B141" s="74"/>
      <c r="C141" s="75"/>
      <c r="D141" s="73"/>
      <c r="E141" s="74"/>
      <c r="F141" s="76"/>
      <c r="G141" s="77"/>
      <c r="H141" s="78"/>
      <c r="I141" s="79"/>
      <c r="J141" s="80"/>
    </row>
    <row r="142" spans="1:10" ht="24" customHeight="1" x14ac:dyDescent="0.2">
      <c r="A142" s="73"/>
      <c r="B142" s="74"/>
      <c r="C142" s="75"/>
      <c r="D142" s="73"/>
      <c r="E142" s="74"/>
      <c r="F142" s="76"/>
      <c r="G142" s="77"/>
      <c r="H142" s="78"/>
      <c r="I142" s="79"/>
      <c r="J142" s="80"/>
    </row>
    <row r="143" spans="1:10" ht="24" customHeight="1" x14ac:dyDescent="0.2">
      <c r="A143" s="73"/>
      <c r="B143" s="74"/>
      <c r="C143" s="75"/>
      <c r="D143" s="73"/>
      <c r="E143" s="74"/>
      <c r="F143" s="76"/>
      <c r="G143" s="77"/>
      <c r="H143" s="78"/>
      <c r="I143" s="79"/>
      <c r="J143" s="80"/>
    </row>
    <row r="144" spans="1:10" ht="24" customHeight="1" x14ac:dyDescent="0.2">
      <c r="A144" s="73"/>
      <c r="B144" s="74"/>
      <c r="C144" s="75"/>
      <c r="D144" s="73"/>
      <c r="E144" s="74"/>
      <c r="F144" s="76"/>
      <c r="G144" s="77"/>
      <c r="H144" s="78"/>
      <c r="I144" s="79"/>
      <c r="J144" s="80"/>
    </row>
    <row r="145" spans="1:10" ht="24" customHeight="1" x14ac:dyDescent="0.2">
      <c r="A145" s="73"/>
      <c r="B145" s="74"/>
      <c r="C145" s="75"/>
      <c r="D145" s="73"/>
      <c r="E145" s="74"/>
      <c r="F145" s="76"/>
      <c r="G145" s="77"/>
      <c r="H145" s="78"/>
      <c r="I145" s="79"/>
      <c r="J145" s="80"/>
    </row>
    <row r="146" spans="1:10" ht="24" customHeight="1" x14ac:dyDescent="0.2">
      <c r="A146" s="73"/>
      <c r="B146" s="74"/>
      <c r="C146" s="75"/>
      <c r="D146" s="73"/>
      <c r="E146" s="74"/>
      <c r="F146" s="76"/>
      <c r="G146" s="77"/>
      <c r="H146" s="78"/>
      <c r="I146" s="79"/>
      <c r="J146" s="80"/>
    </row>
    <row r="147" spans="1:10" ht="24" customHeight="1" x14ac:dyDescent="0.2">
      <c r="A147" s="73"/>
      <c r="B147" s="74"/>
      <c r="C147" s="75"/>
      <c r="D147" s="73"/>
      <c r="E147" s="74"/>
      <c r="F147" s="76"/>
      <c r="G147" s="77"/>
      <c r="H147" s="78"/>
      <c r="I147" s="79"/>
      <c r="J147" s="80"/>
    </row>
    <row r="148" spans="1:10" ht="24" customHeight="1" x14ac:dyDescent="0.2">
      <c r="A148" s="73"/>
      <c r="B148" s="74"/>
      <c r="C148" s="75"/>
      <c r="D148" s="73"/>
      <c r="E148" s="74"/>
      <c r="F148" s="76"/>
      <c r="G148" s="77"/>
      <c r="H148" s="78"/>
      <c r="I148" s="79"/>
      <c r="J148" s="80"/>
    </row>
    <row r="149" spans="1:10" ht="24" customHeight="1" x14ac:dyDescent="0.2">
      <c r="A149" s="73"/>
      <c r="B149" s="74"/>
      <c r="C149" s="75"/>
      <c r="D149" s="73"/>
      <c r="E149" s="74"/>
      <c r="F149" s="76"/>
      <c r="G149" s="77"/>
      <c r="H149" s="78"/>
      <c r="I149" s="79"/>
      <c r="J149" s="80"/>
    </row>
    <row r="150" spans="1:10" ht="24" customHeight="1" x14ac:dyDescent="0.2">
      <c r="A150" s="73"/>
      <c r="B150" s="74"/>
      <c r="C150" s="75"/>
      <c r="D150" s="73"/>
      <c r="E150" s="74"/>
      <c r="F150" s="76"/>
      <c r="G150" s="77"/>
      <c r="H150" s="78"/>
      <c r="I150" s="79"/>
      <c r="J150" s="80"/>
    </row>
    <row r="151" spans="1:10" ht="24" customHeight="1" x14ac:dyDescent="0.2">
      <c r="A151" s="73"/>
      <c r="B151" s="74"/>
      <c r="C151" s="75"/>
      <c r="D151" s="73"/>
      <c r="E151" s="74"/>
      <c r="F151" s="76"/>
      <c r="G151" s="77"/>
      <c r="H151" s="78"/>
      <c r="I151" s="79"/>
      <c r="J151" s="80"/>
    </row>
    <row r="152" spans="1:10" ht="24" customHeight="1" x14ac:dyDescent="0.2">
      <c r="A152" s="73"/>
      <c r="B152" s="74"/>
      <c r="C152" s="75"/>
      <c r="D152" s="73"/>
      <c r="E152" s="74"/>
      <c r="F152" s="76"/>
      <c r="G152" s="77"/>
      <c r="H152" s="78"/>
      <c r="I152" s="79"/>
      <c r="J152" s="80"/>
    </row>
    <row r="153" spans="1:10" ht="24" customHeight="1" x14ac:dyDescent="0.2">
      <c r="A153" s="73"/>
      <c r="B153" s="74"/>
      <c r="C153" s="75"/>
      <c r="D153" s="73"/>
      <c r="E153" s="74"/>
      <c r="F153" s="76"/>
      <c r="G153" s="77"/>
      <c r="H153" s="78"/>
      <c r="I153" s="79"/>
      <c r="J153" s="80"/>
    </row>
    <row r="154" spans="1:10" ht="24" customHeight="1" x14ac:dyDescent="0.2">
      <c r="A154" s="73"/>
      <c r="B154" s="74"/>
      <c r="C154" s="75"/>
      <c r="D154" s="73"/>
      <c r="E154" s="74"/>
      <c r="F154" s="76"/>
      <c r="G154" s="77"/>
      <c r="H154" s="78"/>
      <c r="I154" s="79"/>
      <c r="J154" s="80"/>
    </row>
    <row r="155" spans="1:10" ht="24" customHeight="1" x14ac:dyDescent="0.2">
      <c r="A155" s="73"/>
      <c r="B155" s="74"/>
      <c r="C155" s="75"/>
      <c r="D155" s="73"/>
      <c r="E155" s="74"/>
      <c r="F155" s="76"/>
      <c r="G155" s="77"/>
      <c r="H155" s="78"/>
      <c r="I155" s="79"/>
      <c r="J155" s="80"/>
    </row>
    <row r="156" spans="1:10" ht="24" customHeight="1" x14ac:dyDescent="0.2">
      <c r="A156" s="73"/>
      <c r="B156" s="74"/>
      <c r="C156" s="75"/>
      <c r="D156" s="73"/>
      <c r="E156" s="74"/>
      <c r="F156" s="76"/>
      <c r="G156" s="77"/>
      <c r="H156" s="78"/>
      <c r="I156" s="79"/>
      <c r="J156" s="80"/>
    </row>
    <row r="157" spans="1:10" ht="24" customHeight="1" x14ac:dyDescent="0.2">
      <c r="A157" s="73"/>
      <c r="B157" s="74"/>
      <c r="C157" s="75"/>
      <c r="D157" s="73"/>
      <c r="E157" s="74"/>
      <c r="F157" s="76"/>
      <c r="G157" s="77"/>
      <c r="H157" s="78"/>
      <c r="I157" s="79"/>
      <c r="J157" s="80"/>
    </row>
    <row r="158" spans="1:10" ht="24" customHeight="1" x14ac:dyDescent="0.2">
      <c r="A158" s="73"/>
      <c r="B158" s="74"/>
      <c r="C158" s="75"/>
      <c r="D158" s="73"/>
      <c r="E158" s="74"/>
      <c r="F158" s="76"/>
      <c r="G158" s="77"/>
      <c r="H158" s="78"/>
      <c r="I158" s="79"/>
      <c r="J158" s="80"/>
    </row>
    <row r="159" spans="1:10" ht="24" customHeight="1" x14ac:dyDescent="0.2">
      <c r="A159" s="73"/>
      <c r="B159" s="74"/>
      <c r="C159" s="75"/>
      <c r="D159" s="73"/>
      <c r="E159" s="74"/>
      <c r="F159" s="76"/>
      <c r="G159" s="77"/>
      <c r="H159" s="78"/>
      <c r="I159" s="79"/>
      <c r="J159" s="80"/>
    </row>
    <row r="160" spans="1:10" ht="24" customHeight="1" x14ac:dyDescent="0.2">
      <c r="A160" s="73"/>
      <c r="B160" s="74"/>
      <c r="C160" s="75"/>
      <c r="D160" s="73"/>
      <c r="E160" s="74"/>
      <c r="F160" s="76"/>
      <c r="G160" s="77"/>
      <c r="H160" s="78"/>
      <c r="I160" s="79"/>
      <c r="J160" s="80"/>
    </row>
    <row r="161" spans="1:10" ht="24" customHeight="1" x14ac:dyDescent="0.2">
      <c r="A161" s="73"/>
      <c r="B161" s="74"/>
      <c r="C161" s="75"/>
      <c r="D161" s="73"/>
      <c r="E161" s="74"/>
      <c r="F161" s="76"/>
      <c r="G161" s="77"/>
      <c r="H161" s="78"/>
      <c r="I161" s="79"/>
      <c r="J161" s="80"/>
    </row>
    <row r="162" spans="1:10" ht="24" customHeight="1" x14ac:dyDescent="0.2">
      <c r="A162" s="73"/>
      <c r="B162" s="74"/>
      <c r="C162" s="75"/>
      <c r="D162" s="73"/>
      <c r="E162" s="74"/>
      <c r="F162" s="76"/>
      <c r="G162" s="77"/>
      <c r="H162" s="78"/>
      <c r="I162" s="79"/>
      <c r="J162" s="80"/>
    </row>
    <row r="163" spans="1:10" ht="24" customHeight="1" x14ac:dyDescent="0.2">
      <c r="A163" s="73"/>
      <c r="B163" s="74"/>
      <c r="C163" s="75"/>
      <c r="D163" s="73"/>
      <c r="E163" s="74"/>
      <c r="F163" s="76"/>
      <c r="G163" s="77"/>
      <c r="H163" s="78"/>
      <c r="I163" s="79"/>
      <c r="J163" s="80"/>
    </row>
    <row r="164" spans="1:10" ht="24" customHeight="1" x14ac:dyDescent="0.2">
      <c r="A164" s="73"/>
      <c r="B164" s="74"/>
      <c r="C164" s="75"/>
      <c r="D164" s="73"/>
      <c r="E164" s="74"/>
      <c r="F164" s="76"/>
      <c r="G164" s="77"/>
      <c r="H164" s="78"/>
      <c r="I164" s="79"/>
      <c r="J164" s="80"/>
    </row>
    <row r="165" spans="1:10" ht="24" customHeight="1" x14ac:dyDescent="0.2">
      <c r="A165" s="73"/>
      <c r="B165" s="74"/>
      <c r="C165" s="75"/>
      <c r="D165" s="73"/>
      <c r="E165" s="74"/>
      <c r="F165" s="76"/>
      <c r="G165" s="77"/>
      <c r="H165" s="78"/>
      <c r="I165" s="79"/>
      <c r="J165" s="80"/>
    </row>
    <row r="166" spans="1:10" ht="24" customHeight="1" x14ac:dyDescent="0.2">
      <c r="A166" s="73"/>
      <c r="B166" s="74"/>
      <c r="C166" s="75"/>
      <c r="D166" s="73"/>
      <c r="E166" s="74"/>
      <c r="F166" s="76"/>
      <c r="G166" s="77"/>
      <c r="H166" s="78"/>
      <c r="I166" s="79"/>
      <c r="J166" s="80"/>
    </row>
    <row r="167" spans="1:10" ht="24" customHeight="1" x14ac:dyDescent="0.2">
      <c r="A167" s="73"/>
      <c r="B167" s="74"/>
      <c r="C167" s="75"/>
      <c r="D167" s="73"/>
      <c r="E167" s="74"/>
      <c r="F167" s="76"/>
      <c r="G167" s="77"/>
      <c r="H167" s="78"/>
      <c r="I167" s="79"/>
      <c r="J167" s="80"/>
    </row>
    <row r="168" spans="1:10" ht="24" customHeight="1" x14ac:dyDescent="0.2">
      <c r="A168" s="73"/>
      <c r="B168" s="74"/>
      <c r="C168" s="75"/>
      <c r="D168" s="73"/>
      <c r="E168" s="74"/>
      <c r="F168" s="76"/>
      <c r="G168" s="77"/>
      <c r="H168" s="78"/>
      <c r="I168" s="79"/>
      <c r="J168" s="80"/>
    </row>
    <row r="169" spans="1:10" ht="24" customHeight="1" x14ac:dyDescent="0.2">
      <c r="A169" s="73"/>
      <c r="B169" s="74"/>
      <c r="C169" s="75"/>
      <c r="D169" s="73"/>
      <c r="E169" s="74"/>
      <c r="F169" s="76"/>
      <c r="G169" s="77"/>
      <c r="H169" s="78"/>
      <c r="I169" s="79"/>
      <c r="J169" s="80"/>
    </row>
    <row r="170" spans="1:10" ht="24" customHeight="1" x14ac:dyDescent="0.2">
      <c r="A170" s="73"/>
      <c r="B170" s="74"/>
      <c r="C170" s="75"/>
      <c r="D170" s="73"/>
      <c r="E170" s="74"/>
      <c r="F170" s="76"/>
      <c r="G170" s="77"/>
      <c r="H170" s="78"/>
      <c r="I170" s="79"/>
      <c r="J170" s="80"/>
    </row>
    <row r="171" spans="1:10" ht="24" customHeight="1" x14ac:dyDescent="0.2">
      <c r="A171" s="73"/>
      <c r="B171" s="74"/>
      <c r="C171" s="75"/>
      <c r="D171" s="73"/>
      <c r="E171" s="74"/>
      <c r="F171" s="76"/>
      <c r="G171" s="77"/>
      <c r="H171" s="78"/>
      <c r="I171" s="79"/>
      <c r="J171" s="80"/>
    </row>
    <row r="172" spans="1:10" ht="24" customHeight="1" x14ac:dyDescent="0.2">
      <c r="A172" s="73"/>
      <c r="B172" s="74"/>
      <c r="C172" s="75"/>
      <c r="D172" s="73"/>
      <c r="E172" s="74"/>
      <c r="F172" s="76"/>
      <c r="G172" s="77"/>
      <c r="H172" s="78"/>
      <c r="I172" s="79"/>
      <c r="J172" s="80"/>
    </row>
    <row r="173" spans="1:10" ht="24" customHeight="1" x14ac:dyDescent="0.2">
      <c r="A173" s="73"/>
      <c r="B173" s="74"/>
      <c r="C173" s="75"/>
      <c r="D173" s="73"/>
      <c r="E173" s="74"/>
      <c r="F173" s="76"/>
      <c r="G173" s="77"/>
      <c r="H173" s="78"/>
      <c r="I173" s="79"/>
      <c r="J173" s="80"/>
    </row>
    <row r="174" spans="1:10" ht="24" customHeight="1" x14ac:dyDescent="0.2">
      <c r="A174" s="73"/>
      <c r="B174" s="74"/>
      <c r="C174" s="75"/>
      <c r="D174" s="73"/>
      <c r="E174" s="74"/>
      <c r="F174" s="76"/>
      <c r="G174" s="77"/>
      <c r="H174" s="78"/>
      <c r="I174" s="79"/>
      <c r="J174" s="80"/>
    </row>
    <row r="175" spans="1:10" ht="24" customHeight="1" x14ac:dyDescent="0.2">
      <c r="A175" s="73"/>
      <c r="B175" s="74"/>
      <c r="C175" s="75"/>
      <c r="D175" s="73"/>
      <c r="E175" s="74"/>
      <c r="F175" s="76"/>
      <c r="G175" s="77"/>
      <c r="H175" s="78"/>
      <c r="I175" s="79"/>
      <c r="J175" s="80"/>
    </row>
    <row r="176" spans="1:10" ht="24" customHeight="1" x14ac:dyDescent="0.2">
      <c r="A176" s="73"/>
      <c r="B176" s="74"/>
      <c r="C176" s="75"/>
      <c r="D176" s="73"/>
      <c r="E176" s="74"/>
      <c r="F176" s="76"/>
      <c r="G176" s="77"/>
      <c r="H176" s="78"/>
      <c r="I176" s="79"/>
      <c r="J176" s="80"/>
    </row>
    <row r="177" spans="1:10" ht="24" customHeight="1" x14ac:dyDescent="0.2">
      <c r="A177" s="73"/>
      <c r="B177" s="74"/>
      <c r="C177" s="75"/>
      <c r="D177" s="73"/>
      <c r="E177" s="74"/>
      <c r="F177" s="76"/>
      <c r="G177" s="77"/>
      <c r="H177" s="78"/>
      <c r="I177" s="79"/>
      <c r="J177" s="80"/>
    </row>
    <row r="178" spans="1:10" ht="24" customHeight="1" x14ac:dyDescent="0.2">
      <c r="A178" s="73"/>
      <c r="B178" s="74"/>
      <c r="C178" s="75"/>
      <c r="D178" s="73"/>
      <c r="E178" s="74"/>
      <c r="F178" s="76"/>
      <c r="G178" s="77"/>
      <c r="H178" s="78"/>
      <c r="I178" s="79"/>
      <c r="J178" s="80"/>
    </row>
    <row r="179" spans="1:10" ht="24" customHeight="1" x14ac:dyDescent="0.2">
      <c r="A179" s="73"/>
      <c r="B179" s="74"/>
      <c r="C179" s="75"/>
      <c r="D179" s="73"/>
      <c r="E179" s="74"/>
      <c r="F179" s="76"/>
      <c r="G179" s="77"/>
      <c r="H179" s="78"/>
      <c r="I179" s="79"/>
      <c r="J179" s="80"/>
    </row>
    <row r="180" spans="1:10" ht="24" customHeight="1" x14ac:dyDescent="0.2">
      <c r="A180" s="73"/>
      <c r="B180" s="74"/>
      <c r="C180" s="75"/>
      <c r="D180" s="73"/>
      <c r="E180" s="74"/>
      <c r="F180" s="76"/>
      <c r="G180" s="77"/>
      <c r="H180" s="78"/>
      <c r="I180" s="79"/>
      <c r="J180" s="80"/>
    </row>
    <row r="181" spans="1:10" ht="24" customHeight="1" x14ac:dyDescent="0.2">
      <c r="A181" s="73"/>
      <c r="B181" s="74"/>
      <c r="C181" s="75"/>
      <c r="D181" s="73"/>
      <c r="E181" s="74"/>
      <c r="F181" s="76"/>
      <c r="G181" s="77"/>
      <c r="H181" s="78"/>
      <c r="I181" s="79"/>
      <c r="J181" s="80"/>
    </row>
    <row r="182" spans="1:10" ht="24" customHeight="1" x14ac:dyDescent="0.2">
      <c r="A182" s="73"/>
      <c r="B182" s="74"/>
      <c r="C182" s="75"/>
      <c r="D182" s="73"/>
      <c r="E182" s="74"/>
      <c r="F182" s="76"/>
      <c r="G182" s="77"/>
      <c r="H182" s="78"/>
      <c r="I182" s="79"/>
      <c r="J182" s="80"/>
    </row>
    <row r="183" spans="1:10" ht="24" customHeight="1" x14ac:dyDescent="0.2">
      <c r="A183" s="73"/>
      <c r="B183" s="74"/>
      <c r="C183" s="75"/>
      <c r="D183" s="73"/>
      <c r="E183" s="74"/>
      <c r="F183" s="76"/>
      <c r="G183" s="77"/>
      <c r="H183" s="78"/>
      <c r="I183" s="79"/>
      <c r="J183" s="80"/>
    </row>
    <row r="184" spans="1:10" ht="24" customHeight="1" x14ac:dyDescent="0.2">
      <c r="A184" s="73"/>
      <c r="B184" s="74"/>
      <c r="C184" s="75"/>
      <c r="D184" s="73"/>
      <c r="E184" s="74"/>
      <c r="F184" s="76"/>
      <c r="G184" s="77"/>
      <c r="H184" s="78"/>
      <c r="I184" s="79"/>
      <c r="J184" s="80"/>
    </row>
    <row r="185" spans="1:10" ht="24" customHeight="1" x14ac:dyDescent="0.2">
      <c r="A185" s="73"/>
      <c r="B185" s="74"/>
      <c r="C185" s="75"/>
      <c r="D185" s="73"/>
      <c r="E185" s="74"/>
      <c r="F185" s="76"/>
      <c r="G185" s="77"/>
      <c r="H185" s="78"/>
      <c r="I185" s="79"/>
      <c r="J185" s="80"/>
    </row>
    <row r="186" spans="1:10" ht="24" customHeight="1" x14ac:dyDescent="0.2">
      <c r="A186" s="73"/>
      <c r="B186" s="74"/>
      <c r="C186" s="75"/>
      <c r="D186" s="73"/>
      <c r="E186" s="74"/>
      <c r="F186" s="76"/>
      <c r="G186" s="77"/>
      <c r="H186" s="78"/>
      <c r="I186" s="79"/>
      <c r="J186" s="80"/>
    </row>
    <row r="187" spans="1:10" ht="24" customHeight="1" x14ac:dyDescent="0.2">
      <c r="A187" s="73"/>
      <c r="B187" s="74"/>
      <c r="C187" s="75"/>
      <c r="D187" s="73"/>
      <c r="E187" s="74"/>
      <c r="F187" s="76"/>
      <c r="G187" s="77"/>
      <c r="H187" s="78"/>
      <c r="I187" s="79"/>
      <c r="J187" s="80"/>
    </row>
    <row r="188" spans="1:10" ht="24" customHeight="1" x14ac:dyDescent="0.2">
      <c r="A188" s="73"/>
      <c r="B188" s="74"/>
      <c r="C188" s="75"/>
      <c r="D188" s="73"/>
      <c r="E188" s="74"/>
      <c r="F188" s="76"/>
      <c r="G188" s="77"/>
      <c r="H188" s="78"/>
      <c r="I188" s="79"/>
      <c r="J188" s="80"/>
    </row>
    <row r="189" spans="1:10" ht="24" customHeight="1" x14ac:dyDescent="0.2">
      <c r="A189" s="73"/>
      <c r="B189" s="74"/>
      <c r="C189" s="75"/>
      <c r="D189" s="73"/>
      <c r="E189" s="74"/>
      <c r="F189" s="76"/>
      <c r="G189" s="77"/>
      <c r="H189" s="78"/>
      <c r="I189" s="79"/>
      <c r="J189" s="80"/>
    </row>
    <row r="190" spans="1:10" ht="24" customHeight="1" x14ac:dyDescent="0.2">
      <c r="A190" s="73"/>
      <c r="B190" s="74"/>
      <c r="C190" s="75"/>
      <c r="D190" s="73"/>
      <c r="E190" s="74"/>
      <c r="F190" s="76"/>
      <c r="G190" s="77"/>
      <c r="H190" s="78"/>
      <c r="I190" s="79"/>
      <c r="J190" s="80"/>
    </row>
    <row r="191" spans="1:10" ht="24" customHeight="1" x14ac:dyDescent="0.2">
      <c r="A191" s="73"/>
      <c r="B191" s="74"/>
      <c r="C191" s="75"/>
      <c r="D191" s="73"/>
      <c r="E191" s="74"/>
      <c r="F191" s="76"/>
      <c r="G191" s="77"/>
      <c r="H191" s="78"/>
      <c r="I191" s="79"/>
      <c r="J191" s="80"/>
    </row>
    <row r="192" spans="1:10" ht="24" customHeight="1" x14ac:dyDescent="0.2">
      <c r="A192" s="73"/>
      <c r="B192" s="74"/>
      <c r="C192" s="75"/>
      <c r="D192" s="73"/>
      <c r="E192" s="74"/>
      <c r="F192" s="76"/>
      <c r="G192" s="77"/>
      <c r="H192" s="78"/>
      <c r="I192" s="79"/>
      <c r="J192" s="80"/>
    </row>
    <row r="193" spans="1:10" ht="24" customHeight="1" x14ac:dyDescent="0.2">
      <c r="A193" s="73"/>
      <c r="B193" s="74"/>
      <c r="C193" s="75"/>
      <c r="D193" s="73"/>
      <c r="E193" s="74"/>
      <c r="F193" s="76"/>
      <c r="G193" s="77"/>
      <c r="H193" s="78"/>
      <c r="I193" s="79"/>
      <c r="J193" s="80"/>
    </row>
    <row r="194" spans="1:10" ht="24" customHeight="1" x14ac:dyDescent="0.2">
      <c r="A194" s="73"/>
      <c r="B194" s="74"/>
      <c r="C194" s="75"/>
      <c r="D194" s="73"/>
      <c r="E194" s="74"/>
      <c r="F194" s="76"/>
      <c r="G194" s="77"/>
      <c r="H194" s="78"/>
      <c r="I194" s="79"/>
      <c r="J194" s="80"/>
    </row>
    <row r="195" spans="1:10" ht="24" customHeight="1" x14ac:dyDescent="0.2">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topLeftCell="B1" workbookViewId="0">
      <pane ySplit="6" topLeftCell="A301"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5.90625" customWidth="1"/>
    <col min="4" max="5" width="10.7265625" style="90" customWidth="1"/>
    <col min="6" max="6" width="1.36328125" customWidth="1"/>
    <col min="7" max="7" width="12.453125" style="101" customWidth="1"/>
    <col min="8" max="8" width="12.453125" customWidth="1"/>
    <col min="9" max="9" width="65.453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326</v>
      </c>
      <c r="C2" s="754" t="s">
        <v>2461</v>
      </c>
      <c r="D2" s="2"/>
      <c r="E2"/>
      <c r="G2" s="652">
        <v>111</v>
      </c>
      <c r="H2" s="651" t="s">
        <v>2442</v>
      </c>
      <c r="J2"/>
      <c r="K2"/>
    </row>
    <row r="3" spans="1:14" x14ac:dyDescent="0.2">
      <c r="A3" s="725" t="s">
        <v>2443</v>
      </c>
      <c r="B3" s="726">
        <v>326</v>
      </c>
      <c r="C3" s="723"/>
      <c r="D3" s="2"/>
      <c r="E3"/>
      <c r="G3" s="652">
        <v>112</v>
      </c>
      <c r="H3" s="651" t="s">
        <v>2443</v>
      </c>
      <c r="J3"/>
      <c r="K3"/>
    </row>
    <row r="4" spans="1:14" x14ac:dyDescent="0.2">
      <c r="M4">
        <v>185</v>
      </c>
      <c r="N4">
        <v>183</v>
      </c>
    </row>
    <row r="5" spans="1:14" x14ac:dyDescent="0.2">
      <c r="A5" s="1434" t="s">
        <v>427</v>
      </c>
      <c r="B5" s="1435"/>
      <c r="C5" s="1435"/>
      <c r="D5" s="1435"/>
      <c r="E5" s="1436"/>
      <c r="G5" s="1437" t="s">
        <v>897</v>
      </c>
      <c r="H5" s="1438"/>
      <c r="I5" s="1438"/>
      <c r="J5" s="1438"/>
      <c r="K5" s="143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40632</v>
      </c>
      <c r="B8" t="s">
        <v>142</v>
      </c>
      <c r="C8" t="s">
        <v>428</v>
      </c>
      <c r="D8" s="90">
        <v>9600</v>
      </c>
      <c r="E8" s="90">
        <v>9600</v>
      </c>
      <c r="K8" s="90" t="str">
        <f>IF(J8="","",J8)</f>
        <v/>
      </c>
    </row>
    <row r="9" spans="1:14" x14ac:dyDescent="0.2">
      <c r="A9" s="101">
        <v>40632</v>
      </c>
      <c r="B9" t="s">
        <v>142</v>
      </c>
      <c r="C9" t="s">
        <v>429</v>
      </c>
      <c r="D9" s="90">
        <v>2400</v>
      </c>
      <c r="E9" s="90">
        <f t="shared" ref="E9:E72" si="0">IF(D9="","",D9+E8)</f>
        <v>12000</v>
      </c>
      <c r="K9" s="90" t="str">
        <f t="shared" ref="K9:K72" si="1">IF(J9="","",J9+K8)</f>
        <v/>
      </c>
    </row>
    <row r="10" spans="1:14" x14ac:dyDescent="0.2">
      <c r="A10" s="101">
        <v>40722</v>
      </c>
      <c r="B10" t="s">
        <v>55</v>
      </c>
      <c r="C10" t="s">
        <v>673</v>
      </c>
      <c r="D10" s="90">
        <v>22000</v>
      </c>
      <c r="E10" s="90">
        <f t="shared" si="0"/>
        <v>34000</v>
      </c>
      <c r="K10" s="90" t="str">
        <f t="shared" si="1"/>
        <v/>
      </c>
    </row>
    <row r="11" spans="1:14" x14ac:dyDescent="0.2">
      <c r="A11" s="101">
        <v>40722</v>
      </c>
      <c r="B11" t="s">
        <v>59</v>
      </c>
      <c r="C11" t="s">
        <v>430</v>
      </c>
      <c r="D11" s="90">
        <v>42600</v>
      </c>
      <c r="E11" s="90">
        <f t="shared" si="0"/>
        <v>76600</v>
      </c>
      <c r="K11" s="90" t="str">
        <f t="shared" si="1"/>
        <v/>
      </c>
    </row>
    <row r="12" spans="1:14" x14ac:dyDescent="0.2">
      <c r="A12" s="101">
        <v>40784</v>
      </c>
      <c r="B12" t="s">
        <v>66</v>
      </c>
      <c r="C12" t="s">
        <v>431</v>
      </c>
      <c r="D12" s="90">
        <v>40200</v>
      </c>
      <c r="E12" s="90">
        <f t="shared" si="0"/>
        <v>116800</v>
      </c>
      <c r="K12" s="90" t="str">
        <f t="shared" si="1"/>
        <v/>
      </c>
    </row>
    <row r="13" spans="1:14" x14ac:dyDescent="0.2">
      <c r="A13" s="101">
        <v>40808</v>
      </c>
      <c r="B13" t="s">
        <v>142</v>
      </c>
      <c r="C13" t="s">
        <v>432</v>
      </c>
      <c r="D13" s="90">
        <v>9600</v>
      </c>
      <c r="E13" s="90">
        <f t="shared" si="0"/>
        <v>126400</v>
      </c>
      <c r="K13" s="90" t="str">
        <f t="shared" si="1"/>
        <v/>
      </c>
    </row>
    <row r="14" spans="1:14" x14ac:dyDescent="0.2">
      <c r="A14" s="101">
        <v>40815</v>
      </c>
      <c r="B14" t="s">
        <v>94</v>
      </c>
      <c r="C14" t="s">
        <v>433</v>
      </c>
      <c r="D14" s="90">
        <v>30000</v>
      </c>
      <c r="E14" s="90">
        <f t="shared" si="0"/>
        <v>156400</v>
      </c>
      <c r="K14" s="90" t="str">
        <f t="shared" si="1"/>
        <v/>
      </c>
    </row>
    <row r="15" spans="1:14" x14ac:dyDescent="0.2">
      <c r="A15" s="101">
        <v>40815</v>
      </c>
      <c r="B15" t="s">
        <v>94</v>
      </c>
      <c r="C15" t="s">
        <v>434</v>
      </c>
      <c r="D15" s="90">
        <v>8600</v>
      </c>
      <c r="E15" s="90">
        <f t="shared" si="0"/>
        <v>165000</v>
      </c>
      <c r="K15" s="90" t="str">
        <f t="shared" si="1"/>
        <v/>
      </c>
    </row>
    <row r="16" spans="1:14" x14ac:dyDescent="0.2">
      <c r="A16" s="101">
        <v>40829</v>
      </c>
      <c r="B16" t="s">
        <v>77</v>
      </c>
      <c r="C16" t="s">
        <v>435</v>
      </c>
      <c r="D16" s="90">
        <v>59000</v>
      </c>
      <c r="E16" s="90">
        <f t="shared" si="0"/>
        <v>224000</v>
      </c>
      <c r="K16" s="90" t="str">
        <f t="shared" si="1"/>
        <v/>
      </c>
    </row>
    <row r="17" spans="1:11" x14ac:dyDescent="0.2">
      <c r="A17" s="101">
        <v>40829</v>
      </c>
      <c r="B17" t="s">
        <v>77</v>
      </c>
      <c r="C17" t="s">
        <v>436</v>
      </c>
      <c r="D17" s="90">
        <v>10400</v>
      </c>
      <c r="E17" s="90">
        <f t="shared" si="0"/>
        <v>234400</v>
      </c>
      <c r="K17" s="90" t="str">
        <f t="shared" si="1"/>
        <v/>
      </c>
    </row>
    <row r="18" spans="1:11" x14ac:dyDescent="0.2">
      <c r="A18" s="101">
        <v>40829</v>
      </c>
      <c r="B18" t="s">
        <v>77</v>
      </c>
      <c r="C18" t="s">
        <v>437</v>
      </c>
      <c r="D18" s="90">
        <v>94000</v>
      </c>
      <c r="E18" s="90">
        <f t="shared" si="0"/>
        <v>328400</v>
      </c>
      <c r="K18" s="90" t="str">
        <f t="shared" si="1"/>
        <v/>
      </c>
    </row>
    <row r="19" spans="1:11" x14ac:dyDescent="0.2">
      <c r="A19" s="101">
        <v>40829</v>
      </c>
      <c r="B19" t="s">
        <v>77</v>
      </c>
      <c r="C19" t="s">
        <v>438</v>
      </c>
      <c r="D19" s="90">
        <v>25600</v>
      </c>
      <c r="E19" s="90">
        <f t="shared" si="0"/>
        <v>354000</v>
      </c>
      <c r="K19" s="90" t="str">
        <f t="shared" si="1"/>
        <v/>
      </c>
    </row>
    <row r="20" spans="1:11" x14ac:dyDescent="0.2">
      <c r="A20" s="101">
        <v>40829</v>
      </c>
      <c r="B20" t="s">
        <v>77</v>
      </c>
      <c r="C20" t="s">
        <v>439</v>
      </c>
      <c r="D20" s="90">
        <v>7000</v>
      </c>
      <c r="E20" s="90">
        <f t="shared" si="0"/>
        <v>361000</v>
      </c>
      <c r="K20" s="90" t="str">
        <f t="shared" si="1"/>
        <v/>
      </c>
    </row>
    <row r="21" spans="1:11" x14ac:dyDescent="0.2">
      <c r="A21" s="101">
        <v>40829</v>
      </c>
      <c r="B21" t="s">
        <v>77</v>
      </c>
      <c r="C21" t="s">
        <v>440</v>
      </c>
      <c r="D21" s="90">
        <v>17400</v>
      </c>
      <c r="E21" s="90">
        <f t="shared" si="0"/>
        <v>378400</v>
      </c>
      <c r="K21" s="90" t="str">
        <f t="shared" si="1"/>
        <v/>
      </c>
    </row>
    <row r="22" spans="1:11" x14ac:dyDescent="0.2">
      <c r="A22" s="101">
        <v>40829</v>
      </c>
      <c r="B22" t="s">
        <v>77</v>
      </c>
      <c r="C22" t="s">
        <v>441</v>
      </c>
      <c r="D22" s="90">
        <v>9000</v>
      </c>
      <c r="E22" s="90">
        <f t="shared" si="0"/>
        <v>387400</v>
      </c>
      <c r="K22" s="90" t="str">
        <f t="shared" si="1"/>
        <v/>
      </c>
    </row>
    <row r="23" spans="1:11" x14ac:dyDescent="0.2">
      <c r="A23" s="101">
        <v>40829</v>
      </c>
      <c r="B23" t="s">
        <v>77</v>
      </c>
      <c r="C23" t="s">
        <v>442</v>
      </c>
      <c r="D23" s="90">
        <v>38200</v>
      </c>
      <c r="E23" s="90">
        <f t="shared" si="0"/>
        <v>425600</v>
      </c>
      <c r="K23" s="90" t="str">
        <f t="shared" si="1"/>
        <v/>
      </c>
    </row>
    <row r="24" spans="1:11" x14ac:dyDescent="0.2">
      <c r="A24" s="101">
        <v>40841</v>
      </c>
      <c r="B24" t="s">
        <v>142</v>
      </c>
      <c r="C24" t="s">
        <v>443</v>
      </c>
      <c r="D24" s="90">
        <v>6000</v>
      </c>
      <c r="E24" s="90">
        <f t="shared" si="0"/>
        <v>431600</v>
      </c>
      <c r="K24" s="90" t="str">
        <f t="shared" si="1"/>
        <v/>
      </c>
    </row>
    <row r="25" spans="1:11" x14ac:dyDescent="0.2">
      <c r="A25" s="101">
        <v>40848</v>
      </c>
      <c r="B25" t="s">
        <v>409</v>
      </c>
      <c r="C25" t="s">
        <v>444</v>
      </c>
      <c r="D25" s="90">
        <v>25600</v>
      </c>
      <c r="E25" s="90">
        <f t="shared" si="0"/>
        <v>457200</v>
      </c>
      <c r="K25" s="90" t="str">
        <f t="shared" si="1"/>
        <v/>
      </c>
    </row>
    <row r="26" spans="1:11" x14ac:dyDescent="0.2">
      <c r="A26" s="101">
        <v>40851</v>
      </c>
      <c r="B26" t="s">
        <v>94</v>
      </c>
      <c r="C26" t="s">
        <v>445</v>
      </c>
      <c r="D26" s="90">
        <v>2800</v>
      </c>
      <c r="E26" s="90">
        <f t="shared" si="0"/>
        <v>460000</v>
      </c>
      <c r="K26" s="90" t="str">
        <f t="shared" si="1"/>
        <v/>
      </c>
    </row>
    <row r="27" spans="1:11" x14ac:dyDescent="0.2">
      <c r="A27" s="101">
        <v>40869</v>
      </c>
      <c r="B27" t="s">
        <v>446</v>
      </c>
      <c r="C27" t="s">
        <v>447</v>
      </c>
      <c r="D27" s="90">
        <v>76800</v>
      </c>
      <c r="E27" s="90">
        <f t="shared" si="0"/>
        <v>536800</v>
      </c>
      <c r="K27" s="90" t="str">
        <f t="shared" si="1"/>
        <v/>
      </c>
    </row>
    <row r="28" spans="1:11" x14ac:dyDescent="0.2">
      <c r="A28" s="101">
        <v>40882</v>
      </c>
      <c r="B28" t="s">
        <v>142</v>
      </c>
      <c r="C28" t="s">
        <v>448</v>
      </c>
      <c r="D28" s="90">
        <v>6000</v>
      </c>
      <c r="E28" s="90">
        <f t="shared" si="0"/>
        <v>542800</v>
      </c>
      <c r="K28" s="90" t="str">
        <f t="shared" si="1"/>
        <v/>
      </c>
    </row>
    <row r="29" spans="1:11" x14ac:dyDescent="0.2">
      <c r="A29" s="101">
        <v>40903</v>
      </c>
      <c r="B29" t="s">
        <v>142</v>
      </c>
      <c r="C29" t="s">
        <v>449</v>
      </c>
      <c r="D29" s="90">
        <v>2800</v>
      </c>
      <c r="E29" s="90">
        <f t="shared" si="0"/>
        <v>545600</v>
      </c>
      <c r="K29" s="90" t="str">
        <f t="shared" si="1"/>
        <v/>
      </c>
    </row>
    <row r="30" spans="1:11" x14ac:dyDescent="0.2">
      <c r="A30" s="101">
        <v>40903</v>
      </c>
      <c r="B30" t="s">
        <v>142</v>
      </c>
      <c r="C30" t="s">
        <v>450</v>
      </c>
      <c r="D30" s="90">
        <v>2400</v>
      </c>
      <c r="E30" s="90">
        <f t="shared" si="0"/>
        <v>548000</v>
      </c>
      <c r="K30" s="90" t="str">
        <f t="shared" si="1"/>
        <v/>
      </c>
    </row>
    <row r="31" spans="1:11" x14ac:dyDescent="0.2">
      <c r="A31" s="101">
        <v>40903</v>
      </c>
      <c r="B31" t="s">
        <v>321</v>
      </c>
      <c r="C31" t="s">
        <v>451</v>
      </c>
      <c r="D31" s="90">
        <v>4800</v>
      </c>
      <c r="E31" s="90">
        <f t="shared" si="0"/>
        <v>552800</v>
      </c>
      <c r="K31" s="90" t="str">
        <f t="shared" si="1"/>
        <v/>
      </c>
    </row>
    <row r="32" spans="1:11" x14ac:dyDescent="0.2">
      <c r="A32" s="101">
        <v>40903</v>
      </c>
      <c r="B32" t="s">
        <v>321</v>
      </c>
      <c r="C32" t="s">
        <v>452</v>
      </c>
      <c r="D32" s="90">
        <v>3200</v>
      </c>
      <c r="E32" s="90">
        <f t="shared" si="0"/>
        <v>556000</v>
      </c>
      <c r="K32" s="90" t="str">
        <f t="shared" si="1"/>
        <v/>
      </c>
    </row>
    <row r="33" spans="1:11" x14ac:dyDescent="0.2">
      <c r="E33" s="90" t="str">
        <f t="shared" si="0"/>
        <v/>
      </c>
      <c r="K33" s="90" t="str">
        <f t="shared" si="1"/>
        <v/>
      </c>
    </row>
    <row r="34" spans="1:11" ht="13.5" thickBot="1" x14ac:dyDescent="0.25">
      <c r="A34" s="118"/>
      <c r="B34" s="117"/>
      <c r="C34" s="117"/>
      <c r="D34" s="114"/>
      <c r="E34" s="114" t="str">
        <f t="shared" si="0"/>
        <v/>
      </c>
      <c r="F34" s="117"/>
      <c r="G34" s="118"/>
      <c r="H34" s="117"/>
      <c r="I34" s="117"/>
      <c r="J34" s="114"/>
      <c r="K34" s="114" t="str">
        <f t="shared" si="1"/>
        <v/>
      </c>
    </row>
    <row r="35" spans="1:11" ht="13.5" thickTop="1" x14ac:dyDescent="0.2">
      <c r="A35" s="101" t="s">
        <v>468</v>
      </c>
      <c r="E35" s="90" t="str">
        <f t="shared" si="0"/>
        <v/>
      </c>
      <c r="G35" s="101" t="s">
        <v>1635</v>
      </c>
      <c r="K35" s="90" t="str">
        <f t="shared" si="1"/>
        <v/>
      </c>
    </row>
    <row r="36" spans="1:11" x14ac:dyDescent="0.2">
      <c r="A36" s="101">
        <v>40954</v>
      </c>
      <c r="B36" t="s">
        <v>142</v>
      </c>
      <c r="C36" t="s">
        <v>459</v>
      </c>
      <c r="D36" s="90">
        <v>9600</v>
      </c>
      <c r="E36" s="90">
        <f>IF(D36="","",D36)</f>
        <v>9600</v>
      </c>
      <c r="G36" s="101">
        <v>40918</v>
      </c>
      <c r="H36" t="s">
        <v>77</v>
      </c>
      <c r="I36" t="s">
        <v>453</v>
      </c>
      <c r="J36" s="90">
        <v>44800</v>
      </c>
      <c r="K36" s="90">
        <f>IF(J36="","",J36)</f>
        <v>44800</v>
      </c>
    </row>
    <row r="37" spans="1:11" x14ac:dyDescent="0.2">
      <c r="A37" s="101">
        <v>40967</v>
      </c>
      <c r="B37" t="s">
        <v>456</v>
      </c>
      <c r="C37" t="s">
        <v>460</v>
      </c>
      <c r="D37" s="90">
        <v>43600</v>
      </c>
      <c r="E37" s="90">
        <f t="shared" si="0"/>
        <v>53200</v>
      </c>
      <c r="G37" s="101">
        <v>40918</v>
      </c>
      <c r="H37" t="s">
        <v>77</v>
      </c>
      <c r="I37" t="s">
        <v>454</v>
      </c>
      <c r="J37" s="90">
        <v>51600</v>
      </c>
      <c r="K37" s="90">
        <f t="shared" si="1"/>
        <v>96400</v>
      </c>
    </row>
    <row r="38" spans="1:11" x14ac:dyDescent="0.2">
      <c r="A38" s="101">
        <v>40984</v>
      </c>
      <c r="B38" t="s">
        <v>77</v>
      </c>
      <c r="C38" t="s">
        <v>461</v>
      </c>
      <c r="D38" s="90">
        <v>11200</v>
      </c>
      <c r="E38" s="90">
        <f t="shared" si="0"/>
        <v>64400</v>
      </c>
      <c r="G38" s="101">
        <v>40918</v>
      </c>
      <c r="H38" t="s">
        <v>77</v>
      </c>
      <c r="I38" t="s">
        <v>455</v>
      </c>
      <c r="J38" s="90">
        <v>32800</v>
      </c>
      <c r="K38" s="90">
        <f t="shared" si="1"/>
        <v>129200</v>
      </c>
    </row>
    <row r="39" spans="1:11" x14ac:dyDescent="0.2">
      <c r="A39" s="101">
        <v>40984</v>
      </c>
      <c r="B39" t="s">
        <v>77</v>
      </c>
      <c r="C39" t="s">
        <v>462</v>
      </c>
      <c r="D39" s="90">
        <v>7400</v>
      </c>
      <c r="E39" s="90">
        <f t="shared" si="0"/>
        <v>71800</v>
      </c>
      <c r="G39" s="101">
        <v>40926</v>
      </c>
      <c r="H39" t="s">
        <v>456</v>
      </c>
      <c r="I39" t="s">
        <v>457</v>
      </c>
      <c r="J39" s="90">
        <v>28400</v>
      </c>
      <c r="K39" s="90">
        <f t="shared" si="1"/>
        <v>157600</v>
      </c>
    </row>
    <row r="40" spans="1:11" x14ac:dyDescent="0.2">
      <c r="A40" s="101">
        <v>40984</v>
      </c>
      <c r="B40" t="s">
        <v>77</v>
      </c>
      <c r="C40" t="s">
        <v>463</v>
      </c>
      <c r="D40" s="90">
        <v>25600</v>
      </c>
      <c r="E40" s="90">
        <f t="shared" si="0"/>
        <v>97400</v>
      </c>
      <c r="G40" s="101">
        <v>40994</v>
      </c>
      <c r="H40" t="s">
        <v>409</v>
      </c>
      <c r="I40" t="s">
        <v>464</v>
      </c>
      <c r="J40" s="90">
        <v>4600</v>
      </c>
      <c r="K40" s="90">
        <f t="shared" si="1"/>
        <v>162200</v>
      </c>
    </row>
    <row r="41" spans="1:11" x14ac:dyDescent="0.2">
      <c r="A41" s="101">
        <v>40994</v>
      </c>
      <c r="B41" t="s">
        <v>409</v>
      </c>
      <c r="C41" t="s">
        <v>467</v>
      </c>
      <c r="D41" s="90">
        <v>6400</v>
      </c>
      <c r="E41" s="90">
        <f t="shared" si="0"/>
        <v>103800</v>
      </c>
      <c r="G41" s="101">
        <v>40994</v>
      </c>
      <c r="H41" t="s">
        <v>409</v>
      </c>
      <c r="I41" t="s">
        <v>465</v>
      </c>
      <c r="J41" s="90">
        <v>2000</v>
      </c>
      <c r="K41" s="90">
        <f t="shared" si="1"/>
        <v>164200</v>
      </c>
    </row>
    <row r="42" spans="1:11" x14ac:dyDescent="0.2">
      <c r="A42" s="101">
        <v>41074</v>
      </c>
      <c r="B42" t="s">
        <v>94</v>
      </c>
      <c r="C42" t="s">
        <v>469</v>
      </c>
      <c r="D42" s="90">
        <v>2400</v>
      </c>
      <c r="E42" s="90">
        <f t="shared" si="0"/>
        <v>106200</v>
      </c>
      <c r="G42" s="101">
        <v>40994</v>
      </c>
      <c r="H42" t="s">
        <v>409</v>
      </c>
      <c r="I42" t="s">
        <v>466</v>
      </c>
      <c r="J42" s="90">
        <v>4000</v>
      </c>
      <c r="K42" s="90">
        <f t="shared" si="1"/>
        <v>168200</v>
      </c>
    </row>
    <row r="43" spans="1:11" x14ac:dyDescent="0.2">
      <c r="A43" s="101">
        <v>41079</v>
      </c>
      <c r="B43" t="s">
        <v>77</v>
      </c>
      <c r="C43" t="s">
        <v>470</v>
      </c>
      <c r="D43" s="90">
        <v>88200</v>
      </c>
      <c r="E43" s="90">
        <f t="shared" si="0"/>
        <v>194400</v>
      </c>
      <c r="K43" s="90" t="str">
        <f t="shared" si="1"/>
        <v/>
      </c>
    </row>
    <row r="44" spans="1:11" x14ac:dyDescent="0.2">
      <c r="A44" s="101">
        <v>41082</v>
      </c>
      <c r="B44" t="s">
        <v>456</v>
      </c>
      <c r="C44" t="s">
        <v>471</v>
      </c>
      <c r="D44" s="90">
        <v>25600</v>
      </c>
      <c r="E44" s="90">
        <f t="shared" si="0"/>
        <v>220000</v>
      </c>
      <c r="K44" s="90" t="str">
        <f t="shared" si="1"/>
        <v/>
      </c>
    </row>
    <row r="45" spans="1:11" x14ac:dyDescent="0.2">
      <c r="A45" s="101">
        <v>41082</v>
      </c>
      <c r="B45" t="s">
        <v>456</v>
      </c>
      <c r="C45" t="s">
        <v>472</v>
      </c>
      <c r="D45" s="90">
        <v>25600</v>
      </c>
      <c r="E45" s="90">
        <f t="shared" si="0"/>
        <v>245600</v>
      </c>
      <c r="K45" s="90" t="str">
        <f t="shared" si="1"/>
        <v/>
      </c>
    </row>
    <row r="46" spans="1:11" x14ac:dyDescent="0.2">
      <c r="A46" s="101">
        <v>41082</v>
      </c>
      <c r="B46" t="s">
        <v>456</v>
      </c>
      <c r="C46" t="s">
        <v>473</v>
      </c>
      <c r="D46" s="90">
        <v>12800</v>
      </c>
      <c r="E46" s="90">
        <f t="shared" si="0"/>
        <v>258400</v>
      </c>
      <c r="K46" s="90" t="str">
        <f t="shared" si="1"/>
        <v/>
      </c>
    </row>
    <row r="47" spans="1:11" x14ac:dyDescent="0.2">
      <c r="A47" s="101">
        <v>41180</v>
      </c>
      <c r="B47" t="s">
        <v>474</v>
      </c>
      <c r="C47" t="s">
        <v>475</v>
      </c>
      <c r="D47" s="90">
        <v>6000</v>
      </c>
      <c r="E47" s="90">
        <f t="shared" si="0"/>
        <v>264400</v>
      </c>
      <c r="K47" s="90" t="str">
        <f t="shared" si="1"/>
        <v/>
      </c>
    </row>
    <row r="48" spans="1:11" x14ac:dyDescent="0.2">
      <c r="A48" s="101">
        <v>41211</v>
      </c>
      <c r="B48" t="s">
        <v>142</v>
      </c>
      <c r="C48" t="s">
        <v>476</v>
      </c>
      <c r="D48" s="90">
        <v>3200</v>
      </c>
      <c r="E48" s="90">
        <f t="shared" si="0"/>
        <v>267600</v>
      </c>
      <c r="K48" s="90" t="str">
        <f t="shared" si="1"/>
        <v/>
      </c>
    </row>
    <row r="49" spans="1:12" x14ac:dyDescent="0.2">
      <c r="A49" s="101">
        <v>41214</v>
      </c>
      <c r="B49" t="s">
        <v>321</v>
      </c>
      <c r="C49" t="s">
        <v>477</v>
      </c>
      <c r="D49" s="90">
        <v>3200</v>
      </c>
      <c r="E49" s="90">
        <f t="shared" si="0"/>
        <v>270800</v>
      </c>
      <c r="K49" s="90" t="str">
        <f t="shared" si="1"/>
        <v/>
      </c>
    </row>
    <row r="50" spans="1:12" x14ac:dyDescent="0.2">
      <c r="A50" s="101">
        <v>41249</v>
      </c>
      <c r="B50" t="s">
        <v>478</v>
      </c>
      <c r="C50" t="s">
        <v>479</v>
      </c>
      <c r="D50" s="90">
        <v>7800</v>
      </c>
      <c r="E50" s="90">
        <f t="shared" si="0"/>
        <v>278600</v>
      </c>
      <c r="K50" s="90" t="str">
        <f t="shared" si="1"/>
        <v/>
      </c>
    </row>
    <row r="51" spans="1:12" x14ac:dyDescent="0.2">
      <c r="A51" s="101">
        <v>41250</v>
      </c>
      <c r="B51" t="s">
        <v>94</v>
      </c>
      <c r="C51" t="s">
        <v>480</v>
      </c>
      <c r="D51" s="90">
        <v>4000</v>
      </c>
      <c r="E51" s="90">
        <f t="shared" si="0"/>
        <v>282600</v>
      </c>
      <c r="K51" s="90" t="str">
        <f t="shared" si="1"/>
        <v/>
      </c>
    </row>
    <row r="52" spans="1:12" x14ac:dyDescent="0.2">
      <c r="A52" s="101">
        <v>41257</v>
      </c>
      <c r="B52" t="s">
        <v>94</v>
      </c>
      <c r="C52" t="s">
        <v>481</v>
      </c>
      <c r="D52" s="90">
        <v>38400</v>
      </c>
      <c r="E52" s="90">
        <f t="shared" si="0"/>
        <v>321000</v>
      </c>
      <c r="K52" s="90" t="str">
        <f t="shared" si="1"/>
        <v/>
      </c>
    </row>
    <row r="53" spans="1:12" x14ac:dyDescent="0.2">
      <c r="A53" s="101">
        <v>41268</v>
      </c>
      <c r="B53" t="s">
        <v>321</v>
      </c>
      <c r="C53" t="s">
        <v>482</v>
      </c>
      <c r="D53" s="90">
        <v>2400</v>
      </c>
      <c r="E53" s="90">
        <f t="shared" si="0"/>
        <v>323400</v>
      </c>
      <c r="K53" s="90" t="str">
        <f t="shared" si="1"/>
        <v/>
      </c>
    </row>
    <row r="54" spans="1:12" x14ac:dyDescent="0.2">
      <c r="A54" s="101">
        <v>41269</v>
      </c>
      <c r="B54" t="s">
        <v>419</v>
      </c>
      <c r="C54" t="s">
        <v>483</v>
      </c>
      <c r="D54" s="90">
        <v>48800</v>
      </c>
      <c r="E54" s="90">
        <f t="shared" si="0"/>
        <v>372200</v>
      </c>
      <c r="K54" s="90" t="str">
        <f t="shared" si="1"/>
        <v/>
      </c>
    </row>
    <row r="55" spans="1:12" x14ac:dyDescent="0.2">
      <c r="A55" s="101">
        <v>41269</v>
      </c>
      <c r="B55" t="s">
        <v>77</v>
      </c>
      <c r="C55" t="s">
        <v>484</v>
      </c>
      <c r="D55" s="90">
        <v>28800</v>
      </c>
      <c r="E55" s="90">
        <f t="shared" si="0"/>
        <v>401000</v>
      </c>
      <c r="K55" s="90" t="str">
        <f t="shared" si="1"/>
        <v/>
      </c>
    </row>
    <row r="56" spans="1:12" x14ac:dyDescent="0.2">
      <c r="A56" s="101">
        <v>41269</v>
      </c>
      <c r="B56" t="s">
        <v>77</v>
      </c>
      <c r="C56" t="s">
        <v>485</v>
      </c>
      <c r="D56" s="90">
        <v>19800</v>
      </c>
      <c r="E56" s="90">
        <f t="shared" si="0"/>
        <v>420800</v>
      </c>
      <c r="K56" s="90" t="str">
        <f t="shared" si="1"/>
        <v/>
      </c>
    </row>
    <row r="57" spans="1:12" x14ac:dyDescent="0.2">
      <c r="A57" s="101">
        <v>41269</v>
      </c>
      <c r="B57" t="s">
        <v>77</v>
      </c>
      <c r="C57" t="s">
        <v>486</v>
      </c>
      <c r="D57" s="90">
        <v>10800</v>
      </c>
      <c r="E57" s="90">
        <f t="shared" si="0"/>
        <v>431600</v>
      </c>
      <c r="K57" s="90" t="str">
        <f t="shared" si="1"/>
        <v/>
      </c>
    </row>
    <row r="58" spans="1:12" x14ac:dyDescent="0.2">
      <c r="A58" s="101">
        <v>41269</v>
      </c>
      <c r="B58" t="s">
        <v>77</v>
      </c>
      <c r="C58" t="s">
        <v>487</v>
      </c>
      <c r="D58" s="90">
        <v>38400</v>
      </c>
      <c r="E58" s="90">
        <f t="shared" si="0"/>
        <v>470000</v>
      </c>
      <c r="K58" s="90" t="str">
        <f t="shared" si="1"/>
        <v/>
      </c>
    </row>
    <row r="59" spans="1:12" x14ac:dyDescent="0.2">
      <c r="A59" s="101">
        <v>41269</v>
      </c>
      <c r="B59" t="s">
        <v>77</v>
      </c>
      <c r="C59" t="s">
        <v>488</v>
      </c>
      <c r="D59" s="90">
        <v>46800</v>
      </c>
      <c r="E59" s="90">
        <f t="shared" si="0"/>
        <v>516800</v>
      </c>
      <c r="K59" s="90" t="str">
        <f t="shared" si="1"/>
        <v/>
      </c>
    </row>
    <row r="60" spans="1:12" x14ac:dyDescent="0.2">
      <c r="A60" s="101">
        <v>41269</v>
      </c>
      <c r="B60" t="s">
        <v>77</v>
      </c>
      <c r="C60" t="s">
        <v>489</v>
      </c>
      <c r="D60" s="90">
        <v>29600</v>
      </c>
      <c r="E60" s="90">
        <f t="shared" si="0"/>
        <v>546400</v>
      </c>
      <c r="K60" s="90" t="str">
        <f t="shared" si="1"/>
        <v/>
      </c>
    </row>
    <row r="61" spans="1:12" x14ac:dyDescent="0.2">
      <c r="A61" s="101">
        <v>41270</v>
      </c>
      <c r="B61" t="s">
        <v>142</v>
      </c>
      <c r="C61" t="s">
        <v>490</v>
      </c>
      <c r="D61" s="90">
        <v>2800</v>
      </c>
      <c r="E61" s="90">
        <f t="shared" si="0"/>
        <v>549200</v>
      </c>
      <c r="K61" s="90" t="str">
        <f t="shared" si="1"/>
        <v/>
      </c>
    </row>
    <row r="62" spans="1:12" x14ac:dyDescent="0.2">
      <c r="A62" s="101">
        <v>41271</v>
      </c>
      <c r="B62" t="s">
        <v>446</v>
      </c>
      <c r="C62" t="s">
        <v>491</v>
      </c>
      <c r="D62" s="90">
        <v>76800</v>
      </c>
      <c r="E62" s="90">
        <f t="shared" si="0"/>
        <v>626000</v>
      </c>
      <c r="K62" s="90" t="str">
        <f t="shared" si="1"/>
        <v/>
      </c>
    </row>
    <row r="63" spans="1:12" x14ac:dyDescent="0.2">
      <c r="E63" s="90" t="str">
        <f t="shared" si="0"/>
        <v/>
      </c>
      <c r="K63" s="90" t="str">
        <f t="shared" si="1"/>
        <v/>
      </c>
    </row>
    <row r="64" spans="1:12" ht="13.5" thickBot="1" x14ac:dyDescent="0.25">
      <c r="A64" s="118"/>
      <c r="B64" s="117"/>
      <c r="C64" s="117"/>
      <c r="D64" s="114"/>
      <c r="E64" s="114" t="str">
        <f t="shared" si="0"/>
        <v/>
      </c>
      <c r="F64" s="117"/>
      <c r="G64" s="118"/>
      <c r="H64" s="117"/>
      <c r="I64" s="117"/>
      <c r="J64" s="114"/>
      <c r="K64" s="114" t="str">
        <f t="shared" si="1"/>
        <v/>
      </c>
      <c r="L64" s="2"/>
    </row>
    <row r="65" spans="1:12" ht="13.5" thickTop="1" x14ac:dyDescent="0.2">
      <c r="A65" s="101" t="s">
        <v>492</v>
      </c>
      <c r="E65" s="90" t="str">
        <f t="shared" si="0"/>
        <v/>
      </c>
      <c r="G65" s="101" t="s">
        <v>1634</v>
      </c>
      <c r="K65" s="90" t="str">
        <f t="shared" si="1"/>
        <v/>
      </c>
      <c r="L65" s="2"/>
    </row>
    <row r="66" spans="1:12" x14ac:dyDescent="0.2">
      <c r="A66" s="101">
        <v>41339</v>
      </c>
      <c r="B66" t="s">
        <v>497</v>
      </c>
      <c r="C66" t="s">
        <v>498</v>
      </c>
      <c r="D66" s="90">
        <v>49400</v>
      </c>
      <c r="E66" s="90">
        <f>IF(D66="","",D66)</f>
        <v>49400</v>
      </c>
      <c r="G66" s="101">
        <v>41290</v>
      </c>
      <c r="H66" t="s">
        <v>77</v>
      </c>
      <c r="I66" t="s">
        <v>493</v>
      </c>
      <c r="J66" s="90">
        <v>43600</v>
      </c>
      <c r="K66" s="90">
        <f>IF(J66="","",J66)</f>
        <v>43600</v>
      </c>
    </row>
    <row r="67" spans="1:12" x14ac:dyDescent="0.2">
      <c r="A67" s="101">
        <v>41344</v>
      </c>
      <c r="B67" t="s">
        <v>142</v>
      </c>
      <c r="C67" t="s">
        <v>499</v>
      </c>
      <c r="D67" s="90">
        <v>9600</v>
      </c>
      <c r="E67" s="90">
        <f t="shared" si="0"/>
        <v>59000</v>
      </c>
      <c r="G67" s="101">
        <v>41291</v>
      </c>
      <c r="H67" t="s">
        <v>77</v>
      </c>
      <c r="I67" t="s">
        <v>494</v>
      </c>
      <c r="J67" s="90">
        <v>49800</v>
      </c>
      <c r="K67" s="90">
        <f t="shared" si="1"/>
        <v>93400</v>
      </c>
    </row>
    <row r="68" spans="1:12" x14ac:dyDescent="0.2">
      <c r="A68" s="101">
        <v>41460</v>
      </c>
      <c r="B68" t="s">
        <v>407</v>
      </c>
      <c r="C68" t="s">
        <v>503</v>
      </c>
      <c r="D68" s="90">
        <v>63600</v>
      </c>
      <c r="E68" s="90">
        <f t="shared" si="0"/>
        <v>122600</v>
      </c>
      <c r="G68" s="101">
        <v>41331</v>
      </c>
      <c r="H68" t="s">
        <v>495</v>
      </c>
      <c r="I68" t="s">
        <v>496</v>
      </c>
      <c r="J68" s="90">
        <v>25800</v>
      </c>
      <c r="K68" s="90">
        <f t="shared" si="1"/>
        <v>119200</v>
      </c>
    </row>
    <row r="69" spans="1:12" x14ac:dyDescent="0.2">
      <c r="A69" s="101">
        <v>41467</v>
      </c>
      <c r="B69" t="s">
        <v>321</v>
      </c>
      <c r="C69" t="s">
        <v>504</v>
      </c>
      <c r="D69" s="90">
        <v>3200</v>
      </c>
      <c r="E69" s="90">
        <f t="shared" si="0"/>
        <v>125800</v>
      </c>
      <c r="G69" s="101">
        <v>41344</v>
      </c>
      <c r="H69" t="s">
        <v>409</v>
      </c>
      <c r="I69" t="s">
        <v>500</v>
      </c>
      <c r="J69" s="90">
        <v>4800</v>
      </c>
      <c r="K69" s="90">
        <f t="shared" si="1"/>
        <v>124000</v>
      </c>
    </row>
    <row r="70" spans="1:12" x14ac:dyDescent="0.2">
      <c r="A70" s="101">
        <v>41480</v>
      </c>
      <c r="B70" t="s">
        <v>142</v>
      </c>
      <c r="C70" t="s">
        <v>505</v>
      </c>
      <c r="D70" s="90">
        <v>2400</v>
      </c>
      <c r="E70" s="90">
        <f t="shared" si="0"/>
        <v>128200</v>
      </c>
      <c r="G70" s="101">
        <v>41344</v>
      </c>
      <c r="H70" t="s">
        <v>409</v>
      </c>
      <c r="I70" t="s">
        <v>501</v>
      </c>
      <c r="J70" s="90">
        <v>2000</v>
      </c>
      <c r="K70" s="90">
        <f t="shared" si="1"/>
        <v>126000</v>
      </c>
    </row>
    <row r="71" spans="1:12" x14ac:dyDescent="0.2">
      <c r="A71" s="101">
        <v>41487</v>
      </c>
      <c r="B71" t="s">
        <v>77</v>
      </c>
      <c r="C71" t="s">
        <v>506</v>
      </c>
      <c r="D71" s="90">
        <v>88200</v>
      </c>
      <c r="E71" s="90">
        <f t="shared" si="0"/>
        <v>216400</v>
      </c>
      <c r="G71" s="101">
        <v>41344</v>
      </c>
      <c r="H71" t="s">
        <v>409</v>
      </c>
      <c r="I71" t="s">
        <v>502</v>
      </c>
      <c r="J71" s="90">
        <v>3200</v>
      </c>
      <c r="K71" s="90">
        <f t="shared" si="1"/>
        <v>129200</v>
      </c>
    </row>
    <row r="72" spans="1:12" x14ac:dyDescent="0.2">
      <c r="A72" s="101">
        <v>41519</v>
      </c>
      <c r="B72" t="s">
        <v>77</v>
      </c>
      <c r="C72" t="s">
        <v>507</v>
      </c>
      <c r="D72" s="90">
        <v>44400</v>
      </c>
      <c r="E72" s="90">
        <f t="shared" si="0"/>
        <v>260800</v>
      </c>
      <c r="K72" s="90" t="str">
        <f t="shared" si="1"/>
        <v/>
      </c>
    </row>
    <row r="73" spans="1:12" x14ac:dyDescent="0.2">
      <c r="A73" s="101">
        <v>41536</v>
      </c>
      <c r="B73" t="s">
        <v>94</v>
      </c>
      <c r="C73" t="s">
        <v>508</v>
      </c>
      <c r="D73" s="90">
        <v>2400</v>
      </c>
      <c r="E73" s="90">
        <f t="shared" ref="E73:E136" si="2">IF(D73="","",D73+E72)</f>
        <v>263200</v>
      </c>
      <c r="K73" s="90" t="str">
        <f t="shared" ref="K73:K132" si="3">IF(J73="","",J73+K72)</f>
        <v/>
      </c>
    </row>
    <row r="74" spans="1:12" x14ac:dyDescent="0.2">
      <c r="A74" s="101">
        <v>41550</v>
      </c>
      <c r="B74" t="s">
        <v>474</v>
      </c>
      <c r="C74" t="s">
        <v>509</v>
      </c>
      <c r="D74" s="90">
        <v>2400</v>
      </c>
      <c r="E74" s="90">
        <f t="shared" si="2"/>
        <v>265600</v>
      </c>
      <c r="K74" s="90" t="str">
        <f t="shared" si="3"/>
        <v/>
      </c>
    </row>
    <row r="75" spans="1:12" x14ac:dyDescent="0.2">
      <c r="A75" s="101">
        <v>41604</v>
      </c>
      <c r="B75" t="s">
        <v>321</v>
      </c>
      <c r="C75" t="s">
        <v>510</v>
      </c>
      <c r="D75" s="90">
        <v>3200</v>
      </c>
      <c r="E75" s="90">
        <f t="shared" si="2"/>
        <v>268800</v>
      </c>
      <c r="K75" s="90" t="str">
        <f t="shared" si="3"/>
        <v/>
      </c>
    </row>
    <row r="76" spans="1:12" x14ac:dyDescent="0.2">
      <c r="A76" s="101">
        <v>41632</v>
      </c>
      <c r="B76" t="s">
        <v>77</v>
      </c>
      <c r="C76" t="s">
        <v>511</v>
      </c>
      <c r="D76" s="90">
        <v>25600</v>
      </c>
      <c r="E76" s="90">
        <f t="shared" si="2"/>
        <v>294400</v>
      </c>
      <c r="K76" s="90" t="str">
        <f t="shared" si="3"/>
        <v/>
      </c>
    </row>
    <row r="77" spans="1:12" x14ac:dyDescent="0.2">
      <c r="A77" s="101">
        <v>41632</v>
      </c>
      <c r="B77" t="s">
        <v>77</v>
      </c>
      <c r="C77" t="s">
        <v>512</v>
      </c>
      <c r="D77" s="90">
        <v>46800</v>
      </c>
      <c r="E77" s="90">
        <f t="shared" si="2"/>
        <v>341200</v>
      </c>
      <c r="K77" s="90" t="str">
        <f t="shared" si="3"/>
        <v/>
      </c>
    </row>
    <row r="78" spans="1:12" x14ac:dyDescent="0.2">
      <c r="A78" s="101">
        <v>41632</v>
      </c>
      <c r="B78" t="s">
        <v>77</v>
      </c>
      <c r="C78" t="s">
        <v>513</v>
      </c>
      <c r="D78" s="90">
        <v>19400</v>
      </c>
      <c r="E78" s="90">
        <f t="shared" si="2"/>
        <v>360600</v>
      </c>
      <c r="K78" s="90" t="str">
        <f t="shared" si="3"/>
        <v/>
      </c>
    </row>
    <row r="79" spans="1:12" x14ac:dyDescent="0.2">
      <c r="A79" s="101">
        <v>41632</v>
      </c>
      <c r="B79" t="s">
        <v>77</v>
      </c>
      <c r="C79" t="s">
        <v>514</v>
      </c>
      <c r="D79" s="90">
        <v>45600</v>
      </c>
      <c r="E79" s="90">
        <f t="shared" si="2"/>
        <v>406200</v>
      </c>
      <c r="K79" s="90" t="str">
        <f t="shared" si="3"/>
        <v/>
      </c>
    </row>
    <row r="80" spans="1:12" x14ac:dyDescent="0.2">
      <c r="A80" s="101">
        <v>41632</v>
      </c>
      <c r="B80" t="s">
        <v>77</v>
      </c>
      <c r="C80" t="s">
        <v>515</v>
      </c>
      <c r="D80" s="90">
        <v>35400</v>
      </c>
      <c r="E80" s="90">
        <f t="shared" si="2"/>
        <v>441600</v>
      </c>
      <c r="K80" s="90" t="str">
        <f t="shared" si="3"/>
        <v/>
      </c>
    </row>
    <row r="81" spans="1:11" x14ac:dyDescent="0.2">
      <c r="A81" s="101">
        <v>41632</v>
      </c>
      <c r="B81" t="s">
        <v>77</v>
      </c>
      <c r="C81" t="s">
        <v>516</v>
      </c>
      <c r="D81" s="90">
        <v>51600</v>
      </c>
      <c r="E81" s="90">
        <f t="shared" si="2"/>
        <v>493200</v>
      </c>
      <c r="K81" s="90" t="str">
        <f t="shared" si="3"/>
        <v/>
      </c>
    </row>
    <row r="82" spans="1:11" x14ac:dyDescent="0.2">
      <c r="A82" s="101">
        <v>41632</v>
      </c>
      <c r="B82" t="s">
        <v>77</v>
      </c>
      <c r="C82" t="s">
        <v>517</v>
      </c>
      <c r="D82" s="90">
        <v>38400</v>
      </c>
      <c r="E82" s="90">
        <f t="shared" si="2"/>
        <v>531600</v>
      </c>
      <c r="K82" s="90" t="str">
        <f t="shared" si="3"/>
        <v/>
      </c>
    </row>
    <row r="83" spans="1:11" x14ac:dyDescent="0.2">
      <c r="A83" s="101">
        <v>41633</v>
      </c>
      <c r="B83" t="s">
        <v>142</v>
      </c>
      <c r="C83" t="s">
        <v>518</v>
      </c>
      <c r="D83" s="90">
        <v>2400</v>
      </c>
      <c r="E83" s="90">
        <f t="shared" si="2"/>
        <v>534000</v>
      </c>
      <c r="K83" s="90" t="str">
        <f t="shared" si="3"/>
        <v/>
      </c>
    </row>
    <row r="84" spans="1:11" x14ac:dyDescent="0.2">
      <c r="A84" s="101">
        <v>41634</v>
      </c>
      <c r="B84" t="s">
        <v>142</v>
      </c>
      <c r="C84" t="s">
        <v>519</v>
      </c>
      <c r="D84" s="90">
        <v>7800</v>
      </c>
      <c r="E84" s="90">
        <f t="shared" si="2"/>
        <v>541800</v>
      </c>
      <c r="K84" s="90" t="str">
        <f t="shared" si="3"/>
        <v/>
      </c>
    </row>
    <row r="85" spans="1:11" x14ac:dyDescent="0.2">
      <c r="A85" s="101">
        <v>41634</v>
      </c>
      <c r="B85" t="s">
        <v>446</v>
      </c>
      <c r="C85" t="s">
        <v>520</v>
      </c>
      <c r="D85" s="90">
        <v>76800</v>
      </c>
      <c r="E85" s="90">
        <f t="shared" si="2"/>
        <v>618600</v>
      </c>
      <c r="K85" s="90" t="str">
        <f t="shared" si="3"/>
        <v/>
      </c>
    </row>
    <row r="86" spans="1:11" x14ac:dyDescent="0.2">
      <c r="A86" s="101">
        <v>42000</v>
      </c>
      <c r="B86" t="s">
        <v>495</v>
      </c>
      <c r="C86" t="s">
        <v>521</v>
      </c>
      <c r="D86" s="90">
        <v>30600</v>
      </c>
      <c r="E86" s="90">
        <f t="shared" si="2"/>
        <v>649200</v>
      </c>
      <c r="K86" s="90" t="str">
        <f t="shared" si="3"/>
        <v/>
      </c>
    </row>
    <row r="87" spans="1:11" x14ac:dyDescent="0.2">
      <c r="E87" s="90" t="str">
        <f t="shared" si="2"/>
        <v/>
      </c>
      <c r="K87" s="90" t="str">
        <f t="shared" si="3"/>
        <v/>
      </c>
    </row>
    <row r="88" spans="1:11" ht="13.5" thickBot="1" x14ac:dyDescent="0.25">
      <c r="A88" s="118"/>
      <c r="B88" s="117"/>
      <c r="C88" s="117"/>
      <c r="D88" s="114"/>
      <c r="E88" s="114" t="str">
        <f t="shared" si="2"/>
        <v/>
      </c>
      <c r="F88" s="117"/>
      <c r="G88" s="118"/>
      <c r="H88" s="117"/>
      <c r="I88" s="117"/>
      <c r="J88" s="114"/>
      <c r="K88" s="114" t="str">
        <f t="shared" si="3"/>
        <v/>
      </c>
    </row>
    <row r="89" spans="1:11" ht="13.5" thickTop="1" x14ac:dyDescent="0.2">
      <c r="A89" s="101" t="s">
        <v>522</v>
      </c>
      <c r="E89" s="90" t="str">
        <f t="shared" si="2"/>
        <v/>
      </c>
      <c r="G89" s="101" t="s">
        <v>1633</v>
      </c>
      <c r="K89" s="90" t="str">
        <f t="shared" si="3"/>
        <v/>
      </c>
    </row>
    <row r="90" spans="1:11" x14ac:dyDescent="0.2">
      <c r="A90" s="101">
        <v>41723</v>
      </c>
      <c r="B90" t="s">
        <v>77</v>
      </c>
      <c r="C90" t="s">
        <v>524</v>
      </c>
      <c r="D90" s="90">
        <v>48200</v>
      </c>
      <c r="E90" s="90">
        <f>IF(D90="","",D90)</f>
        <v>48200</v>
      </c>
      <c r="G90" s="101">
        <v>41687</v>
      </c>
      <c r="H90" t="s">
        <v>419</v>
      </c>
      <c r="I90" t="s">
        <v>523</v>
      </c>
      <c r="J90" s="90">
        <v>24600</v>
      </c>
      <c r="K90" s="90">
        <f>IF(J90="","",J90)</f>
        <v>24600</v>
      </c>
    </row>
    <row r="91" spans="1:11" x14ac:dyDescent="0.2">
      <c r="A91" s="101">
        <v>41726</v>
      </c>
      <c r="B91" t="s">
        <v>497</v>
      </c>
      <c r="C91" t="s">
        <v>525</v>
      </c>
      <c r="D91" s="90">
        <v>42800</v>
      </c>
      <c r="E91" s="90">
        <f t="shared" si="2"/>
        <v>91000</v>
      </c>
      <c r="G91" s="101">
        <v>41726</v>
      </c>
      <c r="H91" t="s">
        <v>409</v>
      </c>
      <c r="I91" t="s">
        <v>527</v>
      </c>
      <c r="J91" s="90">
        <v>9600</v>
      </c>
      <c r="K91" s="90">
        <f t="shared" si="3"/>
        <v>34200</v>
      </c>
    </row>
    <row r="92" spans="1:11" x14ac:dyDescent="0.2">
      <c r="A92" s="101">
        <v>41726</v>
      </c>
      <c r="B92" t="s">
        <v>142</v>
      </c>
      <c r="C92" t="s">
        <v>526</v>
      </c>
      <c r="D92" s="90">
        <v>9600</v>
      </c>
      <c r="E92" s="90">
        <f t="shared" si="2"/>
        <v>100600</v>
      </c>
      <c r="G92" s="101">
        <v>41726</v>
      </c>
      <c r="H92" t="s">
        <v>409</v>
      </c>
      <c r="I92" t="s">
        <v>528</v>
      </c>
      <c r="J92" s="90">
        <v>4800</v>
      </c>
      <c r="K92" s="90">
        <f t="shared" si="3"/>
        <v>39000</v>
      </c>
    </row>
    <row r="93" spans="1:11" x14ac:dyDescent="0.2">
      <c r="A93" s="101">
        <v>41771</v>
      </c>
      <c r="B93" t="s">
        <v>142</v>
      </c>
      <c r="C93" t="s">
        <v>534</v>
      </c>
      <c r="D93" s="90">
        <v>14000</v>
      </c>
      <c r="E93" s="90">
        <f t="shared" si="2"/>
        <v>114600</v>
      </c>
      <c r="G93" s="101">
        <v>41726</v>
      </c>
      <c r="H93" t="s">
        <v>529</v>
      </c>
      <c r="I93" t="s">
        <v>530</v>
      </c>
      <c r="J93" s="90">
        <v>6000</v>
      </c>
      <c r="K93" s="90">
        <f t="shared" si="3"/>
        <v>45000</v>
      </c>
    </row>
    <row r="94" spans="1:11" x14ac:dyDescent="0.2">
      <c r="A94" s="101">
        <v>41771</v>
      </c>
      <c r="B94" t="s">
        <v>142</v>
      </c>
      <c r="C94" t="s">
        <v>535</v>
      </c>
      <c r="D94" s="90">
        <v>2600</v>
      </c>
      <c r="E94" s="90">
        <f t="shared" si="2"/>
        <v>117200</v>
      </c>
      <c r="G94" s="101">
        <v>41726</v>
      </c>
      <c r="H94" t="s">
        <v>529</v>
      </c>
      <c r="I94" t="s">
        <v>531</v>
      </c>
      <c r="J94" s="90">
        <v>2800</v>
      </c>
      <c r="K94" s="90">
        <f t="shared" si="3"/>
        <v>47800</v>
      </c>
    </row>
    <row r="95" spans="1:11" x14ac:dyDescent="0.2">
      <c r="A95" s="101">
        <v>41785</v>
      </c>
      <c r="B95" t="s">
        <v>407</v>
      </c>
      <c r="C95" t="s">
        <v>408</v>
      </c>
      <c r="D95" s="90">
        <v>63600</v>
      </c>
      <c r="E95" s="90">
        <f t="shared" si="2"/>
        <v>180800</v>
      </c>
      <c r="G95" s="101">
        <v>41726</v>
      </c>
      <c r="H95" t="s">
        <v>529</v>
      </c>
      <c r="I95" t="s">
        <v>532</v>
      </c>
      <c r="J95" s="90">
        <v>3200</v>
      </c>
      <c r="K95" s="90">
        <f t="shared" si="3"/>
        <v>51000</v>
      </c>
    </row>
    <row r="96" spans="1:11" x14ac:dyDescent="0.2">
      <c r="A96" s="101">
        <v>41789</v>
      </c>
      <c r="B96" t="s">
        <v>409</v>
      </c>
      <c r="C96" t="s">
        <v>410</v>
      </c>
      <c r="D96" s="90">
        <v>2000</v>
      </c>
      <c r="E96" s="90">
        <f t="shared" si="2"/>
        <v>182800</v>
      </c>
      <c r="G96" s="101">
        <v>41729</v>
      </c>
      <c r="H96" t="s">
        <v>419</v>
      </c>
      <c r="I96" t="s">
        <v>533</v>
      </c>
      <c r="J96" s="90">
        <v>4000</v>
      </c>
      <c r="K96" s="90">
        <f t="shared" si="3"/>
        <v>55000</v>
      </c>
    </row>
    <row r="97" spans="1:11" x14ac:dyDescent="0.2">
      <c r="A97" s="101">
        <v>41792</v>
      </c>
      <c r="B97" t="s">
        <v>321</v>
      </c>
      <c r="C97" t="s">
        <v>411</v>
      </c>
      <c r="D97" s="90">
        <v>3200</v>
      </c>
      <c r="E97" s="90">
        <f t="shared" si="2"/>
        <v>186000</v>
      </c>
      <c r="K97" s="90" t="str">
        <f t="shared" si="3"/>
        <v/>
      </c>
    </row>
    <row r="98" spans="1:11" x14ac:dyDescent="0.2">
      <c r="A98" s="101">
        <v>41891</v>
      </c>
      <c r="B98" t="s">
        <v>77</v>
      </c>
      <c r="C98" t="s">
        <v>412</v>
      </c>
      <c r="D98" s="90">
        <v>42200</v>
      </c>
      <c r="E98" s="90">
        <f t="shared" si="2"/>
        <v>228200</v>
      </c>
      <c r="K98" s="90" t="str">
        <f t="shared" si="3"/>
        <v/>
      </c>
    </row>
    <row r="99" spans="1:11" x14ac:dyDescent="0.2">
      <c r="A99" s="101">
        <v>41907</v>
      </c>
      <c r="B99" t="s">
        <v>94</v>
      </c>
      <c r="C99" t="s">
        <v>413</v>
      </c>
      <c r="D99" s="90">
        <v>2400</v>
      </c>
      <c r="E99" s="90">
        <f t="shared" si="2"/>
        <v>230600</v>
      </c>
      <c r="K99" s="90" t="str">
        <f t="shared" si="3"/>
        <v/>
      </c>
    </row>
    <row r="100" spans="1:11" x14ac:dyDescent="0.2">
      <c r="A100" s="101">
        <v>41907</v>
      </c>
      <c r="B100" t="s">
        <v>77</v>
      </c>
      <c r="C100" t="s">
        <v>414</v>
      </c>
      <c r="D100" s="90">
        <v>88200</v>
      </c>
      <c r="E100" s="90">
        <f t="shared" si="2"/>
        <v>318800</v>
      </c>
      <c r="K100" s="90" t="str">
        <f t="shared" si="3"/>
        <v/>
      </c>
    </row>
    <row r="101" spans="1:11" x14ac:dyDescent="0.2">
      <c r="A101" s="101">
        <v>41927</v>
      </c>
      <c r="B101" t="s">
        <v>147</v>
      </c>
      <c r="C101" t="s">
        <v>536</v>
      </c>
      <c r="D101" s="90">
        <v>4800</v>
      </c>
      <c r="E101" s="90">
        <f t="shared" si="2"/>
        <v>323600</v>
      </c>
      <c r="K101" s="90" t="str">
        <f t="shared" si="3"/>
        <v/>
      </c>
    </row>
    <row r="102" spans="1:11" x14ac:dyDescent="0.2">
      <c r="A102" s="101">
        <v>41956</v>
      </c>
      <c r="B102" t="s">
        <v>142</v>
      </c>
      <c r="C102" t="s">
        <v>537</v>
      </c>
      <c r="D102" s="90">
        <v>4000</v>
      </c>
      <c r="E102" s="90">
        <f t="shared" si="2"/>
        <v>327600</v>
      </c>
      <c r="K102" s="90" t="str">
        <f t="shared" si="3"/>
        <v/>
      </c>
    </row>
    <row r="103" spans="1:11" x14ac:dyDescent="0.2">
      <c r="A103" s="101">
        <v>41960</v>
      </c>
      <c r="B103" t="s">
        <v>446</v>
      </c>
      <c r="C103" t="s">
        <v>538</v>
      </c>
      <c r="D103" s="90">
        <v>76800</v>
      </c>
      <c r="E103" s="90">
        <f t="shared" si="2"/>
        <v>404400</v>
      </c>
      <c r="K103" s="90" t="str">
        <f t="shared" si="3"/>
        <v/>
      </c>
    </row>
    <row r="104" spans="1:11" x14ac:dyDescent="0.2">
      <c r="A104" s="101">
        <v>41961</v>
      </c>
      <c r="B104" t="s">
        <v>142</v>
      </c>
      <c r="C104" t="s">
        <v>539</v>
      </c>
      <c r="D104" s="90">
        <v>7000</v>
      </c>
      <c r="E104" s="90">
        <f t="shared" si="2"/>
        <v>411400</v>
      </c>
      <c r="K104" s="90" t="str">
        <f t="shared" si="3"/>
        <v/>
      </c>
    </row>
    <row r="105" spans="1:11" x14ac:dyDescent="0.2">
      <c r="A105" s="101">
        <v>41999</v>
      </c>
      <c r="B105" t="s">
        <v>77</v>
      </c>
      <c r="C105" t="s">
        <v>540</v>
      </c>
      <c r="D105" s="90">
        <v>31000</v>
      </c>
      <c r="E105" s="90">
        <f t="shared" si="2"/>
        <v>442400</v>
      </c>
      <c r="K105" s="90" t="str">
        <f t="shared" si="3"/>
        <v/>
      </c>
    </row>
    <row r="106" spans="1:11" x14ac:dyDescent="0.2">
      <c r="A106" s="101">
        <v>41999</v>
      </c>
      <c r="B106" t="s">
        <v>77</v>
      </c>
      <c r="C106" t="s">
        <v>541</v>
      </c>
      <c r="D106" s="90">
        <v>20400</v>
      </c>
      <c r="E106" s="90">
        <f t="shared" si="2"/>
        <v>462800</v>
      </c>
      <c r="K106" s="90" t="str">
        <f t="shared" si="3"/>
        <v/>
      </c>
    </row>
    <row r="107" spans="1:11" x14ac:dyDescent="0.2">
      <c r="A107" s="101">
        <v>41999</v>
      </c>
      <c r="B107" t="s">
        <v>77</v>
      </c>
      <c r="C107" t="s">
        <v>542</v>
      </c>
      <c r="D107" s="90">
        <v>49800</v>
      </c>
      <c r="E107" s="90">
        <f t="shared" si="2"/>
        <v>512600</v>
      </c>
      <c r="K107" s="90" t="str">
        <f t="shared" si="3"/>
        <v/>
      </c>
    </row>
    <row r="108" spans="1:11" x14ac:dyDescent="0.2">
      <c r="A108" s="101">
        <v>41999</v>
      </c>
      <c r="B108" t="s">
        <v>77</v>
      </c>
      <c r="C108" t="s">
        <v>543</v>
      </c>
      <c r="D108" s="90">
        <v>36600</v>
      </c>
      <c r="E108" s="90">
        <f t="shared" si="2"/>
        <v>549200</v>
      </c>
      <c r="K108" s="90" t="str">
        <f t="shared" si="3"/>
        <v/>
      </c>
    </row>
    <row r="109" spans="1:11" x14ac:dyDescent="0.2">
      <c r="A109" s="101">
        <v>41999</v>
      </c>
      <c r="B109" t="s">
        <v>77</v>
      </c>
      <c r="C109" t="s">
        <v>544</v>
      </c>
      <c r="D109" s="90">
        <v>50400</v>
      </c>
      <c r="E109" s="90">
        <f t="shared" si="2"/>
        <v>599600</v>
      </c>
      <c r="K109" s="90" t="str">
        <f t="shared" si="3"/>
        <v/>
      </c>
    </row>
    <row r="110" spans="1:11" x14ac:dyDescent="0.2">
      <c r="A110" s="101">
        <v>41999</v>
      </c>
      <c r="B110" t="s">
        <v>77</v>
      </c>
      <c r="C110" t="s">
        <v>545</v>
      </c>
      <c r="D110" s="90">
        <v>38400</v>
      </c>
      <c r="E110" s="90">
        <f t="shared" si="2"/>
        <v>638000</v>
      </c>
      <c r="K110" s="90" t="str">
        <f t="shared" si="3"/>
        <v/>
      </c>
    </row>
    <row r="111" spans="1:11" x14ac:dyDescent="0.2">
      <c r="A111" s="101">
        <v>41999</v>
      </c>
      <c r="B111" t="s">
        <v>77</v>
      </c>
      <c r="C111" t="s">
        <v>415</v>
      </c>
      <c r="D111" s="90">
        <v>19200</v>
      </c>
      <c r="E111" s="90">
        <f t="shared" si="2"/>
        <v>657200</v>
      </c>
      <c r="K111" s="90" t="str">
        <f t="shared" si="3"/>
        <v/>
      </c>
    </row>
    <row r="112" spans="1:11" x14ac:dyDescent="0.2">
      <c r="A112" s="101">
        <v>41997</v>
      </c>
      <c r="B112" t="s">
        <v>416</v>
      </c>
      <c r="C112" t="s">
        <v>417</v>
      </c>
      <c r="D112" s="90">
        <v>2400</v>
      </c>
      <c r="E112" s="90">
        <f t="shared" si="2"/>
        <v>659600</v>
      </c>
      <c r="K112" s="90" t="str">
        <f t="shared" si="3"/>
        <v/>
      </c>
    </row>
    <row r="113" spans="1:11" x14ac:dyDescent="0.2">
      <c r="E113" s="90" t="str">
        <f t="shared" si="2"/>
        <v/>
      </c>
      <c r="K113" s="90" t="str">
        <f t="shared" si="3"/>
        <v/>
      </c>
    </row>
    <row r="114" spans="1:11" ht="13.5" thickBot="1" x14ac:dyDescent="0.25">
      <c r="A114" s="118"/>
      <c r="B114" s="117"/>
      <c r="C114" s="117"/>
      <c r="D114" s="114"/>
      <c r="E114" s="114" t="str">
        <f>IF(D114="","",D114+E113)</f>
        <v/>
      </c>
      <c r="F114" s="117"/>
      <c r="G114" s="118"/>
      <c r="H114" s="117"/>
      <c r="I114" s="117"/>
      <c r="J114" s="114"/>
      <c r="K114" s="114" t="str">
        <f>IF(J114="","",J114+K113)</f>
        <v/>
      </c>
    </row>
    <row r="115" spans="1:11" ht="13.5" thickTop="1" x14ac:dyDescent="0.2">
      <c r="A115" s="101" t="s">
        <v>546</v>
      </c>
      <c r="E115" s="90" t="str">
        <f>IF(D115="","",D115+E114)</f>
        <v/>
      </c>
      <c r="G115" s="101" t="s">
        <v>1632</v>
      </c>
      <c r="K115" s="90" t="str">
        <f>IF(J115="","",J115+K114)</f>
        <v/>
      </c>
    </row>
    <row r="116" spans="1:11" x14ac:dyDescent="0.2">
      <c r="A116" s="101">
        <v>42051</v>
      </c>
      <c r="B116" t="s">
        <v>142</v>
      </c>
      <c r="C116" t="s">
        <v>418</v>
      </c>
      <c r="D116" s="90">
        <v>11200</v>
      </c>
      <c r="E116" s="90">
        <f>IF(D116="","",D116)</f>
        <v>11200</v>
      </c>
      <c r="G116" s="101">
        <v>42037</v>
      </c>
      <c r="H116" t="s">
        <v>416</v>
      </c>
      <c r="I116" t="s">
        <v>1630</v>
      </c>
      <c r="J116" s="90">
        <v>3200</v>
      </c>
      <c r="K116" s="90">
        <f>IF(J116="","",J116)</f>
        <v>3200</v>
      </c>
    </row>
    <row r="117" spans="1:11" x14ac:dyDescent="0.2">
      <c r="A117" s="101">
        <v>42135</v>
      </c>
      <c r="B117" t="s">
        <v>142</v>
      </c>
      <c r="C117" t="s">
        <v>423</v>
      </c>
      <c r="D117" s="90">
        <v>8400</v>
      </c>
      <c r="E117" s="90">
        <f t="shared" si="2"/>
        <v>19600</v>
      </c>
      <c r="G117" s="101">
        <v>42044</v>
      </c>
      <c r="H117" t="s">
        <v>321</v>
      </c>
      <c r="I117" t="s">
        <v>355</v>
      </c>
      <c r="J117" s="90">
        <v>2400</v>
      </c>
      <c r="K117" s="90">
        <f t="shared" si="3"/>
        <v>5600</v>
      </c>
    </row>
    <row r="118" spans="1:11" x14ac:dyDescent="0.2">
      <c r="A118" s="101">
        <v>42177</v>
      </c>
      <c r="B118" t="s">
        <v>321</v>
      </c>
      <c r="C118" t="s">
        <v>424</v>
      </c>
      <c r="D118" s="90">
        <v>3200</v>
      </c>
      <c r="E118" s="90">
        <f t="shared" si="2"/>
        <v>22800</v>
      </c>
      <c r="G118" s="101">
        <v>42065</v>
      </c>
      <c r="H118" t="s">
        <v>419</v>
      </c>
      <c r="I118" t="s">
        <v>420</v>
      </c>
      <c r="J118" s="90">
        <v>29800</v>
      </c>
      <c r="K118" s="90">
        <f t="shared" si="3"/>
        <v>35400</v>
      </c>
    </row>
    <row r="119" spans="1:11" x14ac:dyDescent="0.2">
      <c r="A119" s="101">
        <v>42178</v>
      </c>
      <c r="B119" t="s">
        <v>407</v>
      </c>
      <c r="C119" t="s">
        <v>425</v>
      </c>
      <c r="D119" s="90">
        <v>63400</v>
      </c>
      <c r="E119" s="90">
        <f t="shared" si="2"/>
        <v>86200</v>
      </c>
      <c r="G119" s="101">
        <v>42089</v>
      </c>
      <c r="H119" t="s">
        <v>142</v>
      </c>
      <c r="I119" t="s">
        <v>421</v>
      </c>
      <c r="J119" s="90">
        <v>2800</v>
      </c>
      <c r="K119" s="90">
        <f t="shared" si="3"/>
        <v>38200</v>
      </c>
    </row>
    <row r="120" spans="1:11" x14ac:dyDescent="0.2">
      <c r="A120" s="101">
        <v>42184</v>
      </c>
      <c r="B120" t="s">
        <v>77</v>
      </c>
      <c r="C120" t="s">
        <v>426</v>
      </c>
      <c r="D120" s="90">
        <v>47400</v>
      </c>
      <c r="E120" s="90">
        <f t="shared" si="2"/>
        <v>133600</v>
      </c>
      <c r="G120" s="101">
        <v>42089</v>
      </c>
      <c r="H120" t="s">
        <v>409</v>
      </c>
      <c r="I120" t="s">
        <v>422</v>
      </c>
      <c r="J120" s="90">
        <v>4800</v>
      </c>
      <c r="K120" s="90">
        <f t="shared" si="3"/>
        <v>43000</v>
      </c>
    </row>
    <row r="121" spans="1:11" x14ac:dyDescent="0.2">
      <c r="A121" s="101">
        <v>42241</v>
      </c>
      <c r="B121" t="s">
        <v>77</v>
      </c>
      <c r="C121" t="s">
        <v>1501</v>
      </c>
      <c r="D121" s="90">
        <v>95600</v>
      </c>
      <c r="E121" s="90">
        <f t="shared" si="2"/>
        <v>229200</v>
      </c>
      <c r="K121" s="90" t="str">
        <f t="shared" si="3"/>
        <v/>
      </c>
    </row>
    <row r="122" spans="1:11" x14ac:dyDescent="0.2">
      <c r="A122" s="101">
        <v>42254</v>
      </c>
      <c r="B122" t="s">
        <v>94</v>
      </c>
      <c r="C122" t="s">
        <v>1514</v>
      </c>
      <c r="D122" s="90">
        <v>2400</v>
      </c>
      <c r="E122" s="90">
        <f t="shared" si="2"/>
        <v>231600</v>
      </c>
      <c r="K122" s="90" t="str">
        <f t="shared" si="3"/>
        <v/>
      </c>
    </row>
    <row r="123" spans="1:11" x14ac:dyDescent="0.2">
      <c r="A123" s="101">
        <v>42282</v>
      </c>
      <c r="B123" t="s">
        <v>409</v>
      </c>
      <c r="C123" t="s">
        <v>1518</v>
      </c>
      <c r="D123" s="90">
        <v>2000</v>
      </c>
      <c r="E123" s="90">
        <f t="shared" si="2"/>
        <v>233600</v>
      </c>
      <c r="K123" s="90" t="str">
        <f t="shared" si="3"/>
        <v/>
      </c>
    </row>
    <row r="124" spans="1:11" x14ac:dyDescent="0.2">
      <c r="A124" s="101">
        <v>42299</v>
      </c>
      <c r="B124" t="s">
        <v>1526</v>
      </c>
      <c r="C124" t="s">
        <v>1527</v>
      </c>
      <c r="D124" s="90">
        <v>46800</v>
      </c>
      <c r="E124" s="90">
        <f t="shared" si="2"/>
        <v>280400</v>
      </c>
      <c r="K124" s="90" t="str">
        <f t="shared" si="3"/>
        <v/>
      </c>
    </row>
    <row r="125" spans="1:11" x14ac:dyDescent="0.2">
      <c r="A125" s="101">
        <v>42300</v>
      </c>
      <c r="B125" t="s">
        <v>94</v>
      </c>
      <c r="C125" t="s">
        <v>1532</v>
      </c>
      <c r="D125" s="90">
        <v>4800</v>
      </c>
      <c r="E125" s="90">
        <f t="shared" si="2"/>
        <v>285200</v>
      </c>
      <c r="K125" s="90" t="str">
        <f t="shared" si="3"/>
        <v/>
      </c>
    </row>
    <row r="126" spans="1:11" x14ac:dyDescent="0.2">
      <c r="A126" s="101">
        <v>42314</v>
      </c>
      <c r="B126" t="s">
        <v>446</v>
      </c>
      <c r="C126" t="s">
        <v>1537</v>
      </c>
      <c r="D126" s="90">
        <v>76800</v>
      </c>
      <c r="E126" s="90">
        <f t="shared" si="2"/>
        <v>362000</v>
      </c>
      <c r="K126" s="90" t="str">
        <f t="shared" si="3"/>
        <v/>
      </c>
    </row>
    <row r="127" spans="1:11" x14ac:dyDescent="0.2">
      <c r="A127" s="101">
        <v>42332</v>
      </c>
      <c r="B127" t="s">
        <v>1551</v>
      </c>
      <c r="C127" t="s">
        <v>1552</v>
      </c>
      <c r="D127" s="90">
        <v>4000</v>
      </c>
      <c r="E127" s="90">
        <f t="shared" si="2"/>
        <v>366000</v>
      </c>
      <c r="K127" s="90" t="str">
        <f t="shared" si="3"/>
        <v/>
      </c>
    </row>
    <row r="128" spans="1:11" x14ac:dyDescent="0.2">
      <c r="A128" s="101">
        <v>42335</v>
      </c>
      <c r="B128" t="s">
        <v>1557</v>
      </c>
      <c r="C128" t="s">
        <v>1543</v>
      </c>
      <c r="D128" s="90">
        <v>32000</v>
      </c>
      <c r="E128" s="90">
        <f t="shared" si="2"/>
        <v>398000</v>
      </c>
      <c r="K128" s="90" t="str">
        <f t="shared" si="3"/>
        <v/>
      </c>
    </row>
    <row r="129" spans="1:11" x14ac:dyDescent="0.2">
      <c r="A129" s="101">
        <v>42355</v>
      </c>
      <c r="B129" t="s">
        <v>321</v>
      </c>
      <c r="C129" t="s">
        <v>1560</v>
      </c>
      <c r="D129" s="90">
        <v>3200</v>
      </c>
      <c r="E129" s="90">
        <f t="shared" si="2"/>
        <v>401200</v>
      </c>
      <c r="K129" s="90" t="str">
        <f t="shared" si="3"/>
        <v/>
      </c>
    </row>
    <row r="130" spans="1:11" x14ac:dyDescent="0.2">
      <c r="A130" s="101">
        <v>42368</v>
      </c>
      <c r="B130" t="s">
        <v>409</v>
      </c>
      <c r="C130" t="s">
        <v>1617</v>
      </c>
      <c r="D130" s="90">
        <v>4800</v>
      </c>
      <c r="E130" s="90">
        <f t="shared" si="2"/>
        <v>406000</v>
      </c>
      <c r="K130" s="90" t="str">
        <f t="shared" si="3"/>
        <v/>
      </c>
    </row>
    <row r="131" spans="1:11" x14ac:dyDescent="0.2">
      <c r="A131" s="101">
        <v>42368</v>
      </c>
      <c r="B131" t="s">
        <v>142</v>
      </c>
      <c r="C131" t="s">
        <v>1620</v>
      </c>
      <c r="D131" s="90">
        <v>2800</v>
      </c>
      <c r="E131" s="90">
        <f t="shared" si="2"/>
        <v>408800</v>
      </c>
      <c r="K131" s="90" t="str">
        <f t="shared" si="3"/>
        <v/>
      </c>
    </row>
    <row r="132" spans="1:11" x14ac:dyDescent="0.2">
      <c r="E132" s="90" t="str">
        <f t="shared" si="2"/>
        <v/>
      </c>
      <c r="K132" s="90" t="str">
        <f t="shared" si="3"/>
        <v/>
      </c>
    </row>
    <row r="133" spans="1:11" ht="13.5" thickBot="1" x14ac:dyDescent="0.25">
      <c r="A133" s="118"/>
      <c r="B133" s="117"/>
      <c r="C133" s="117"/>
      <c r="D133" s="114"/>
      <c r="E133" s="114" t="str">
        <f>IF(D133="","",D133+E132)</f>
        <v/>
      </c>
      <c r="F133" s="117"/>
      <c r="G133" s="118"/>
      <c r="H133" s="117"/>
      <c r="I133" s="117"/>
      <c r="J133" s="114"/>
      <c r="K133" s="114" t="str">
        <f>IF(J133="","",J133+K132)</f>
        <v/>
      </c>
    </row>
    <row r="134" spans="1:11" ht="13.5" thickTop="1" x14ac:dyDescent="0.2">
      <c r="A134" s="101" t="s">
        <v>1629</v>
      </c>
      <c r="E134" s="90" t="str">
        <f>IF(D134="","",D134+E133)</f>
        <v/>
      </c>
      <c r="G134" s="101" t="s">
        <v>1631</v>
      </c>
      <c r="K134" s="90" t="str">
        <f>IF(J134="","",J134+K133)</f>
        <v/>
      </c>
    </row>
    <row r="135" spans="1:11" x14ac:dyDescent="0.2">
      <c r="A135" s="101">
        <v>42419</v>
      </c>
      <c r="B135" t="s">
        <v>497</v>
      </c>
      <c r="C135" t="s">
        <v>1666</v>
      </c>
      <c r="D135" s="90">
        <v>48200</v>
      </c>
      <c r="E135" s="90">
        <f>IF(D135="","",D135)</f>
        <v>48200</v>
      </c>
      <c r="G135" s="101">
        <v>42390</v>
      </c>
      <c r="H135" t="s">
        <v>142</v>
      </c>
      <c r="I135" t="s">
        <v>1693</v>
      </c>
      <c r="J135" s="90">
        <v>2800</v>
      </c>
      <c r="K135" s="90">
        <f>IF(J135="","",J135)</f>
        <v>2800</v>
      </c>
    </row>
    <row r="136" spans="1:11" x14ac:dyDescent="0.2">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2">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2">
      <c r="A138" s="101">
        <v>42520</v>
      </c>
      <c r="B138" t="s">
        <v>419</v>
      </c>
      <c r="C138" t="s">
        <v>1543</v>
      </c>
      <c r="D138" s="90">
        <v>32000</v>
      </c>
      <c r="E138" s="90">
        <f t="shared" si="4"/>
        <v>99800</v>
      </c>
      <c r="G138" s="101">
        <v>42730</v>
      </c>
      <c r="H138" t="s">
        <v>77</v>
      </c>
      <c r="I138" t="s">
        <v>1838</v>
      </c>
      <c r="J138" s="90">
        <v>19200</v>
      </c>
      <c r="K138" s="90">
        <f t="shared" si="5"/>
        <v>80200</v>
      </c>
    </row>
    <row r="139" spans="1:11" x14ac:dyDescent="0.2">
      <c r="A139" s="101">
        <v>42522</v>
      </c>
      <c r="B139" t="s">
        <v>407</v>
      </c>
      <c r="C139" t="s">
        <v>1731</v>
      </c>
      <c r="D139" s="90">
        <v>63200</v>
      </c>
      <c r="E139" s="90">
        <f t="shared" si="4"/>
        <v>163000</v>
      </c>
      <c r="G139" s="101">
        <v>42730</v>
      </c>
      <c r="H139" t="s">
        <v>77</v>
      </c>
      <c r="I139" t="s">
        <v>1840</v>
      </c>
      <c r="J139" s="90">
        <v>36200</v>
      </c>
      <c r="K139" s="90">
        <f t="shared" si="5"/>
        <v>116400</v>
      </c>
    </row>
    <row r="140" spans="1:11" x14ac:dyDescent="0.2">
      <c r="A140" s="101">
        <v>42542</v>
      </c>
      <c r="B140" t="s">
        <v>142</v>
      </c>
      <c r="C140" t="s">
        <v>1743</v>
      </c>
      <c r="D140" s="90">
        <v>2000</v>
      </c>
      <c r="E140" s="90">
        <f t="shared" si="4"/>
        <v>165000</v>
      </c>
      <c r="G140" s="101">
        <v>42730</v>
      </c>
      <c r="H140" t="s">
        <v>77</v>
      </c>
      <c r="I140" t="s">
        <v>1842</v>
      </c>
      <c r="J140" s="90">
        <v>25400</v>
      </c>
      <c r="K140" s="90">
        <f t="shared" si="5"/>
        <v>141800</v>
      </c>
    </row>
    <row r="141" spans="1:11" x14ac:dyDescent="0.2">
      <c r="A141" s="101">
        <v>42557</v>
      </c>
      <c r="B141" t="s">
        <v>321</v>
      </c>
      <c r="C141" t="s">
        <v>1746</v>
      </c>
      <c r="D141" s="90">
        <v>6400</v>
      </c>
      <c r="E141" s="90">
        <f t="shared" si="4"/>
        <v>171400</v>
      </c>
      <c r="G141" s="101">
        <v>42730</v>
      </c>
      <c r="H141" t="s">
        <v>77</v>
      </c>
      <c r="I141" t="s">
        <v>1844</v>
      </c>
      <c r="J141" s="90">
        <v>10400</v>
      </c>
      <c r="K141" s="90">
        <f t="shared" si="5"/>
        <v>152200</v>
      </c>
    </row>
    <row r="142" spans="1:11" x14ac:dyDescent="0.2">
      <c r="A142" s="101">
        <v>42579</v>
      </c>
      <c r="B142" t="s">
        <v>409</v>
      </c>
      <c r="C142" t="s">
        <v>1748</v>
      </c>
      <c r="D142" s="90">
        <v>47600</v>
      </c>
      <c r="E142" s="90">
        <f t="shared" si="4"/>
        <v>219000</v>
      </c>
      <c r="G142" s="101">
        <v>42730</v>
      </c>
      <c r="H142" t="s">
        <v>77</v>
      </c>
      <c r="I142" t="s">
        <v>1847</v>
      </c>
      <c r="J142" s="90">
        <v>45800</v>
      </c>
      <c r="K142" s="90">
        <f t="shared" si="5"/>
        <v>198000</v>
      </c>
    </row>
    <row r="143" spans="1:11" x14ac:dyDescent="0.2">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2">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2">
      <c r="A146" s="101">
        <v>42683</v>
      </c>
      <c r="B146" t="s">
        <v>409</v>
      </c>
      <c r="C146" t="s">
        <v>1788</v>
      </c>
      <c r="D146" s="90">
        <v>4800</v>
      </c>
      <c r="E146" s="90">
        <f t="shared" si="4"/>
        <v>375000</v>
      </c>
      <c r="K146" s="90" t="str">
        <f t="shared" si="5"/>
        <v/>
      </c>
    </row>
    <row r="147" spans="1:12" x14ac:dyDescent="0.2">
      <c r="A147" s="101">
        <v>42683</v>
      </c>
      <c r="B147" t="s">
        <v>409</v>
      </c>
      <c r="C147" t="s">
        <v>1790</v>
      </c>
      <c r="D147" s="90">
        <v>2400</v>
      </c>
      <c r="E147" s="90">
        <f t="shared" si="4"/>
        <v>377400</v>
      </c>
      <c r="K147" s="90" t="str">
        <f t="shared" si="5"/>
        <v/>
      </c>
    </row>
    <row r="148" spans="1:12" x14ac:dyDescent="0.2">
      <c r="A148" s="101">
        <v>42684</v>
      </c>
      <c r="B148" t="s">
        <v>1791</v>
      </c>
      <c r="C148" t="s">
        <v>1783</v>
      </c>
      <c r="D148" s="90">
        <v>1800</v>
      </c>
      <c r="E148" s="90">
        <f t="shared" si="4"/>
        <v>379200</v>
      </c>
      <c r="K148" s="90" t="str">
        <f t="shared" si="5"/>
        <v/>
      </c>
    </row>
    <row r="149" spans="1:12" x14ac:dyDescent="0.2">
      <c r="A149" s="101">
        <v>42704</v>
      </c>
      <c r="B149" t="s">
        <v>712</v>
      </c>
      <c r="C149" t="s">
        <v>1795</v>
      </c>
      <c r="D149" s="90">
        <v>4000</v>
      </c>
      <c r="E149" s="90">
        <f t="shared" si="4"/>
        <v>383200</v>
      </c>
      <c r="K149" s="90" t="str">
        <f t="shared" si="5"/>
        <v/>
      </c>
    </row>
    <row r="150" spans="1:12" x14ac:dyDescent="0.2">
      <c r="A150" s="101">
        <v>42705</v>
      </c>
      <c r="B150" t="s">
        <v>94</v>
      </c>
      <c r="C150" t="s">
        <v>1799</v>
      </c>
      <c r="D150" s="90">
        <v>76800</v>
      </c>
      <c r="E150" s="90">
        <f t="shared" si="4"/>
        <v>460000</v>
      </c>
      <c r="K150" s="90" t="str">
        <f t="shared" si="5"/>
        <v/>
      </c>
    </row>
    <row r="151" spans="1:12" x14ac:dyDescent="0.2">
      <c r="A151" s="101">
        <v>42709</v>
      </c>
      <c r="B151" t="s">
        <v>321</v>
      </c>
      <c r="C151" t="s">
        <v>1803</v>
      </c>
      <c r="D151" s="90">
        <v>3200</v>
      </c>
      <c r="E151" s="90">
        <f t="shared" si="4"/>
        <v>463200</v>
      </c>
      <c r="K151" s="90" t="str">
        <f t="shared" si="5"/>
        <v/>
      </c>
    </row>
    <row r="152" spans="1:12" x14ac:dyDescent="0.2">
      <c r="A152" s="101">
        <v>42730</v>
      </c>
      <c r="B152" t="s">
        <v>77</v>
      </c>
      <c r="C152" t="s">
        <v>1808</v>
      </c>
      <c r="D152" s="90">
        <v>50400</v>
      </c>
      <c r="E152" s="90">
        <f t="shared" si="4"/>
        <v>513600</v>
      </c>
      <c r="K152" s="90" t="str">
        <f t="shared" si="5"/>
        <v/>
      </c>
    </row>
    <row r="153" spans="1:12" x14ac:dyDescent="0.2">
      <c r="A153" s="101">
        <v>42730</v>
      </c>
      <c r="B153" t="s">
        <v>77</v>
      </c>
      <c r="C153" t="s">
        <v>1812</v>
      </c>
      <c r="D153" s="90">
        <v>32000</v>
      </c>
      <c r="E153" s="90">
        <f t="shared" si="4"/>
        <v>545600</v>
      </c>
      <c r="K153" s="90" t="str">
        <f t="shared" si="5"/>
        <v/>
      </c>
    </row>
    <row r="154" spans="1:12" x14ac:dyDescent="0.2">
      <c r="A154" s="101">
        <v>42730</v>
      </c>
      <c r="B154" t="s">
        <v>77</v>
      </c>
      <c r="C154" t="s">
        <v>1816</v>
      </c>
      <c r="D154" s="90">
        <v>40400</v>
      </c>
      <c r="E154" s="90">
        <f t="shared" si="4"/>
        <v>586000</v>
      </c>
      <c r="K154" s="90" t="str">
        <f t="shared" si="5"/>
        <v/>
      </c>
    </row>
    <row r="155" spans="1:12" x14ac:dyDescent="0.2">
      <c r="A155" s="101">
        <v>42730</v>
      </c>
      <c r="B155" t="s">
        <v>77</v>
      </c>
      <c r="C155" t="s">
        <v>1818</v>
      </c>
      <c r="D155" s="90">
        <v>25600</v>
      </c>
      <c r="E155" s="90">
        <f t="shared" si="4"/>
        <v>611600</v>
      </c>
      <c r="K155" s="90" t="str">
        <f t="shared" si="5"/>
        <v/>
      </c>
    </row>
    <row r="156" spans="1:12" x14ac:dyDescent="0.2">
      <c r="A156" s="101">
        <v>42730</v>
      </c>
      <c r="B156" t="s">
        <v>77</v>
      </c>
      <c r="C156" t="s">
        <v>1822</v>
      </c>
      <c r="D156" s="90">
        <v>10200</v>
      </c>
      <c r="E156" s="90">
        <f t="shared" si="4"/>
        <v>621800</v>
      </c>
      <c r="K156" s="90" t="str">
        <f t="shared" si="5"/>
        <v/>
      </c>
    </row>
    <row r="157" spans="1:12" x14ac:dyDescent="0.2">
      <c r="A157" s="101">
        <v>42730</v>
      </c>
      <c r="B157" t="s">
        <v>77</v>
      </c>
      <c r="C157" t="s">
        <v>1826</v>
      </c>
      <c r="D157" s="90">
        <v>48200</v>
      </c>
      <c r="E157" s="90">
        <f t="shared" si="4"/>
        <v>670000</v>
      </c>
      <c r="K157" s="90" t="str">
        <f t="shared" si="5"/>
        <v/>
      </c>
    </row>
    <row r="158" spans="1:12" x14ac:dyDescent="0.2">
      <c r="A158" s="101">
        <v>42730</v>
      </c>
      <c r="B158" t="s">
        <v>77</v>
      </c>
      <c r="C158" t="s">
        <v>1853</v>
      </c>
      <c r="D158" s="90">
        <v>38400</v>
      </c>
      <c r="E158" s="90">
        <f t="shared" si="4"/>
        <v>708400</v>
      </c>
      <c r="K158" s="90" t="str">
        <f t="shared" si="5"/>
        <v/>
      </c>
    </row>
    <row r="159" spans="1:12" x14ac:dyDescent="0.2">
      <c r="A159" s="101">
        <v>42730</v>
      </c>
      <c r="B159" t="s">
        <v>77</v>
      </c>
      <c r="C159" t="s">
        <v>1857</v>
      </c>
      <c r="D159" s="90">
        <v>61000</v>
      </c>
      <c r="E159" s="90">
        <f t="shared" si="4"/>
        <v>769400</v>
      </c>
      <c r="K159" s="90" t="str">
        <f t="shared" si="5"/>
        <v/>
      </c>
    </row>
    <row r="160" spans="1:12" x14ac:dyDescent="0.2">
      <c r="E160" s="90" t="str">
        <f t="shared" si="4"/>
        <v/>
      </c>
      <c r="K160" s="90" t="str">
        <f t="shared" si="5"/>
        <v/>
      </c>
    </row>
    <row r="161" spans="1:11" ht="13.5" thickBot="1" x14ac:dyDescent="0.25">
      <c r="A161" s="118"/>
      <c r="B161" s="117"/>
      <c r="C161" s="117"/>
      <c r="D161" s="114"/>
      <c r="E161" s="114" t="str">
        <f t="shared" si="4"/>
        <v/>
      </c>
      <c r="F161" s="117"/>
      <c r="G161" s="118"/>
      <c r="H161" s="117"/>
      <c r="I161" s="117"/>
      <c r="J161" s="114"/>
      <c r="K161" s="114" t="str">
        <f t="shared" si="5"/>
        <v/>
      </c>
    </row>
    <row r="162" spans="1:11" ht="13.5" thickTop="1" x14ac:dyDescent="0.2">
      <c r="A162" s="101" t="s">
        <v>1758</v>
      </c>
      <c r="E162" s="90" t="str">
        <f t="shared" si="4"/>
        <v/>
      </c>
    </row>
    <row r="163" spans="1:11" x14ac:dyDescent="0.2">
      <c r="A163" s="101">
        <v>42776</v>
      </c>
      <c r="B163" t="s">
        <v>142</v>
      </c>
      <c r="C163" t="s">
        <v>1940</v>
      </c>
      <c r="D163" s="90">
        <v>11200</v>
      </c>
      <c r="E163" s="90">
        <f>IF(D163="","",D163)</f>
        <v>11200</v>
      </c>
      <c r="G163" s="101">
        <v>42825</v>
      </c>
      <c r="H163" t="s">
        <v>456</v>
      </c>
      <c r="I163" t="s">
        <v>1693</v>
      </c>
      <c r="J163" s="90">
        <v>2800</v>
      </c>
      <c r="K163" s="90">
        <f>IF(J163="","",J163)</f>
        <v>2800</v>
      </c>
    </row>
    <row r="164" spans="1:11" x14ac:dyDescent="0.2">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2">
      <c r="A165" s="101">
        <v>42828</v>
      </c>
      <c r="B165" t="s">
        <v>497</v>
      </c>
      <c r="C165" t="s">
        <v>1969</v>
      </c>
      <c r="D165" s="90">
        <v>46200</v>
      </c>
      <c r="E165" s="90">
        <f t="shared" si="4"/>
        <v>59200</v>
      </c>
      <c r="G165" s="101">
        <v>42853</v>
      </c>
      <c r="H165" t="s">
        <v>419</v>
      </c>
      <c r="I165" t="s">
        <v>1988</v>
      </c>
      <c r="J165" s="90">
        <v>4800</v>
      </c>
      <c r="K165" s="90">
        <f t="shared" si="5"/>
        <v>10400</v>
      </c>
    </row>
    <row r="166" spans="1:11" x14ac:dyDescent="0.2">
      <c r="A166" s="101">
        <v>42885</v>
      </c>
      <c r="B166" t="s">
        <v>407</v>
      </c>
      <c r="C166" t="s">
        <v>1990</v>
      </c>
      <c r="D166" s="90">
        <v>63400</v>
      </c>
      <c r="E166" s="90">
        <f t="shared" si="4"/>
        <v>122600</v>
      </c>
      <c r="K166" s="90" t="str">
        <f t="shared" si="5"/>
        <v/>
      </c>
    </row>
    <row r="167" spans="1:11" x14ac:dyDescent="0.2">
      <c r="A167" s="101">
        <v>42894</v>
      </c>
      <c r="B167" t="s">
        <v>409</v>
      </c>
      <c r="C167" t="s">
        <v>2014</v>
      </c>
      <c r="D167" s="90">
        <v>4800</v>
      </c>
      <c r="E167" s="90">
        <f t="shared" si="4"/>
        <v>127400</v>
      </c>
      <c r="K167" s="90" t="str">
        <f t="shared" si="5"/>
        <v/>
      </c>
    </row>
    <row r="168" spans="1:11" x14ac:dyDescent="0.2">
      <c r="A168" s="101">
        <v>42894</v>
      </c>
      <c r="B168" t="s">
        <v>409</v>
      </c>
      <c r="C168" t="s">
        <v>2016</v>
      </c>
      <c r="D168" s="90">
        <v>8400</v>
      </c>
      <c r="E168" s="90">
        <f t="shared" si="4"/>
        <v>135800</v>
      </c>
      <c r="K168" s="90" t="str">
        <f t="shared" si="5"/>
        <v/>
      </c>
    </row>
    <row r="169" spans="1:11" x14ac:dyDescent="0.2">
      <c r="A169" s="101">
        <v>42898</v>
      </c>
      <c r="B169" t="s">
        <v>321</v>
      </c>
      <c r="C169" t="s">
        <v>2017</v>
      </c>
      <c r="D169" s="90">
        <v>4000</v>
      </c>
      <c r="E169" s="90">
        <f t="shared" si="4"/>
        <v>139800</v>
      </c>
      <c r="K169" s="90" t="str">
        <f t="shared" si="5"/>
        <v/>
      </c>
    </row>
    <row r="170" spans="1:11" x14ac:dyDescent="0.2">
      <c r="A170" s="101">
        <v>42912</v>
      </c>
      <c r="B170" t="s">
        <v>419</v>
      </c>
      <c r="C170" t="s">
        <v>2007</v>
      </c>
      <c r="D170" s="90">
        <v>32000</v>
      </c>
      <c r="E170" s="90">
        <f t="shared" si="4"/>
        <v>171800</v>
      </c>
      <c r="K170" s="90" t="str">
        <f t="shared" si="5"/>
        <v/>
      </c>
    </row>
    <row r="171" spans="1:11" x14ac:dyDescent="0.2">
      <c r="A171" s="101">
        <v>42936</v>
      </c>
      <c r="B171" t="s">
        <v>77</v>
      </c>
      <c r="C171" t="s">
        <v>2019</v>
      </c>
      <c r="D171" s="90">
        <v>109200</v>
      </c>
      <c r="E171" s="90">
        <f t="shared" si="4"/>
        <v>281000</v>
      </c>
      <c r="K171" s="90" t="str">
        <f t="shared" si="5"/>
        <v/>
      </c>
    </row>
    <row r="172" spans="1:11" x14ac:dyDescent="0.2">
      <c r="A172" s="101">
        <v>43005</v>
      </c>
      <c r="B172" t="s">
        <v>142</v>
      </c>
      <c r="C172" t="s">
        <v>2267</v>
      </c>
      <c r="D172" s="90">
        <v>2400</v>
      </c>
      <c r="E172" s="90">
        <f t="shared" si="4"/>
        <v>283400</v>
      </c>
      <c r="K172" s="90" t="str">
        <f t="shared" si="5"/>
        <v/>
      </c>
    </row>
    <row r="173" spans="1:11" x14ac:dyDescent="0.2">
      <c r="A173" s="101">
        <v>43005</v>
      </c>
      <c r="B173" t="s">
        <v>2269</v>
      </c>
      <c r="C173" t="s">
        <v>2270</v>
      </c>
      <c r="D173" s="90">
        <v>42200</v>
      </c>
      <c r="E173" s="90">
        <f t="shared" si="4"/>
        <v>325600</v>
      </c>
      <c r="K173" s="90" t="str">
        <f t="shared" si="5"/>
        <v/>
      </c>
    </row>
    <row r="174" spans="1:11" x14ac:dyDescent="0.2">
      <c r="A174" s="101">
        <v>43010</v>
      </c>
      <c r="B174" t="s">
        <v>2265</v>
      </c>
      <c r="C174" t="s">
        <v>2263</v>
      </c>
      <c r="D174" s="90">
        <v>52200</v>
      </c>
      <c r="E174" s="90">
        <f t="shared" si="4"/>
        <v>377800</v>
      </c>
      <c r="K174" s="90" t="str">
        <f t="shared" si="5"/>
        <v/>
      </c>
    </row>
    <row r="175" spans="1:11" x14ac:dyDescent="0.2">
      <c r="A175" s="101">
        <v>41935</v>
      </c>
      <c r="B175" t="s">
        <v>142</v>
      </c>
      <c r="C175" t="s">
        <v>2272</v>
      </c>
      <c r="D175" s="90">
        <v>12800</v>
      </c>
      <c r="E175" s="90">
        <f t="shared" si="4"/>
        <v>390600</v>
      </c>
      <c r="K175" s="90" t="str">
        <f t="shared" si="5"/>
        <v/>
      </c>
    </row>
    <row r="176" spans="1:11" x14ac:dyDescent="0.2">
      <c r="A176" s="101">
        <v>43038</v>
      </c>
      <c r="B176" t="s">
        <v>409</v>
      </c>
      <c r="C176" t="s">
        <v>2275</v>
      </c>
      <c r="D176" s="90">
        <v>8000</v>
      </c>
      <c r="E176" s="90">
        <f t="shared" si="4"/>
        <v>398600</v>
      </c>
      <c r="K176" s="90" t="str">
        <f t="shared" si="5"/>
        <v/>
      </c>
    </row>
    <row r="177" spans="1:11" x14ac:dyDescent="0.2">
      <c r="A177" s="101">
        <v>43039</v>
      </c>
      <c r="B177" t="s">
        <v>2279</v>
      </c>
      <c r="C177" t="s">
        <v>2393</v>
      </c>
      <c r="D177" s="90">
        <v>2800</v>
      </c>
      <c r="E177" s="90">
        <f t="shared" si="4"/>
        <v>401400</v>
      </c>
      <c r="K177" s="90" t="str">
        <f t="shared" si="5"/>
        <v/>
      </c>
    </row>
    <row r="178" spans="1:11" x14ac:dyDescent="0.2">
      <c r="A178" s="101">
        <v>43073</v>
      </c>
      <c r="B178" t="s">
        <v>321</v>
      </c>
      <c r="C178" t="s">
        <v>2848</v>
      </c>
      <c r="D178" s="90">
        <v>5200</v>
      </c>
      <c r="E178" s="90">
        <f t="shared" si="4"/>
        <v>406600</v>
      </c>
      <c r="K178" s="90" t="str">
        <f t="shared" si="5"/>
        <v/>
      </c>
    </row>
    <row r="179" spans="1:11" x14ac:dyDescent="0.2">
      <c r="A179" s="101">
        <v>43080</v>
      </c>
      <c r="B179" t="s">
        <v>416</v>
      </c>
      <c r="C179" t="s">
        <v>2284</v>
      </c>
      <c r="D179" s="90">
        <v>2800</v>
      </c>
      <c r="E179" s="90">
        <f t="shared" si="4"/>
        <v>409400</v>
      </c>
      <c r="K179" s="90" t="str">
        <f t="shared" si="5"/>
        <v/>
      </c>
    </row>
    <row r="180" spans="1:11" x14ac:dyDescent="0.2">
      <c r="A180" s="101">
        <v>43089</v>
      </c>
      <c r="B180" t="s">
        <v>145</v>
      </c>
      <c r="C180" t="s">
        <v>2289</v>
      </c>
      <c r="D180" s="90">
        <v>4000</v>
      </c>
      <c r="E180" s="90">
        <f t="shared" si="4"/>
        <v>413400</v>
      </c>
      <c r="K180" s="90" t="str">
        <f t="shared" si="5"/>
        <v/>
      </c>
    </row>
    <row r="181" spans="1:11" x14ac:dyDescent="0.2">
      <c r="A181" s="101">
        <v>43089</v>
      </c>
      <c r="B181" t="s">
        <v>142</v>
      </c>
      <c r="C181" t="s">
        <v>2292</v>
      </c>
      <c r="D181" s="90">
        <v>2800</v>
      </c>
      <c r="E181" s="90">
        <f t="shared" si="4"/>
        <v>416200</v>
      </c>
      <c r="K181" s="90" t="str">
        <f t="shared" si="5"/>
        <v/>
      </c>
    </row>
    <row r="182" spans="1:11" x14ac:dyDescent="0.2">
      <c r="E182" s="90" t="str">
        <f t="shared" si="4"/>
        <v/>
      </c>
      <c r="K182" s="90" t="str">
        <f t="shared" si="5"/>
        <v/>
      </c>
    </row>
    <row r="183" spans="1:11" x14ac:dyDescent="0.2">
      <c r="E183" s="90" t="str">
        <f t="shared" si="4"/>
        <v/>
      </c>
      <c r="K183" s="90" t="str">
        <f t="shared" si="5"/>
        <v/>
      </c>
    </row>
    <row r="184" spans="1:11" ht="13.5" thickBot="1" x14ac:dyDescent="0.25">
      <c r="A184" s="118"/>
      <c r="B184" s="117"/>
      <c r="C184" s="117"/>
      <c r="D184" s="114"/>
      <c r="E184" s="114" t="str">
        <f>IF(D184="","",D184+E183)</f>
        <v/>
      </c>
      <c r="F184" s="117"/>
      <c r="G184" s="118"/>
      <c r="H184" s="117"/>
      <c r="I184" s="117"/>
      <c r="J184" s="114"/>
      <c r="K184" s="114" t="str">
        <f>IF(J184="","",J184+K183)</f>
        <v/>
      </c>
    </row>
    <row r="185" spans="1:11" ht="13.5" thickTop="1" x14ac:dyDescent="0.2">
      <c r="A185" s="101" t="s">
        <v>1759</v>
      </c>
      <c r="E185" s="90" t="str">
        <f>IF(D185="","",D185+E184)</f>
        <v/>
      </c>
    </row>
    <row r="186" spans="1:11" x14ac:dyDescent="0.2">
      <c r="A186" s="101">
        <v>43144</v>
      </c>
      <c r="B186" t="s">
        <v>497</v>
      </c>
      <c r="C186" t="s">
        <v>2396</v>
      </c>
      <c r="D186" s="90">
        <v>59200</v>
      </c>
      <c r="E186" s="90">
        <f>IF(D186="","",D186)</f>
        <v>59200</v>
      </c>
      <c r="G186" s="101">
        <v>43180</v>
      </c>
      <c r="H186" t="s">
        <v>77</v>
      </c>
      <c r="I186" t="s">
        <v>2480</v>
      </c>
      <c r="J186" s="90">
        <v>49400</v>
      </c>
      <c r="K186" s="90">
        <f>IF(J186="","",J186)</f>
        <v>49400</v>
      </c>
    </row>
    <row r="187" spans="1:11" x14ac:dyDescent="0.2">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2">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2">
      <c r="A189" s="101">
        <v>43188</v>
      </c>
      <c r="B189" t="s">
        <v>94</v>
      </c>
      <c r="C189" t="s">
        <v>2477</v>
      </c>
      <c r="D189" s="90">
        <v>76800</v>
      </c>
      <c r="E189" s="90">
        <f t="shared" si="4"/>
        <v>203600</v>
      </c>
      <c r="G189" s="101">
        <v>43180</v>
      </c>
      <c r="H189" t="s">
        <v>77</v>
      </c>
      <c r="I189" t="s">
        <v>2485</v>
      </c>
      <c r="J189" s="90">
        <v>27200</v>
      </c>
      <c r="K189" s="90">
        <f t="shared" si="6"/>
        <v>146000</v>
      </c>
    </row>
    <row r="190" spans="1:11" x14ac:dyDescent="0.2">
      <c r="A190" s="101">
        <v>43252</v>
      </c>
      <c r="B190" t="s">
        <v>321</v>
      </c>
      <c r="C190" t="s">
        <v>2595</v>
      </c>
      <c r="D190" s="90">
        <v>5200</v>
      </c>
      <c r="E190" s="90">
        <f t="shared" si="4"/>
        <v>208800</v>
      </c>
      <c r="G190" s="101">
        <v>43180</v>
      </c>
      <c r="H190" t="s">
        <v>77</v>
      </c>
      <c r="I190" t="s">
        <v>2487</v>
      </c>
      <c r="J190" s="90">
        <v>9200</v>
      </c>
      <c r="K190" s="90">
        <f t="shared" si="6"/>
        <v>155200</v>
      </c>
    </row>
    <row r="191" spans="1:11" x14ac:dyDescent="0.2">
      <c r="A191" s="101">
        <v>43287</v>
      </c>
      <c r="B191" t="s">
        <v>456</v>
      </c>
      <c r="C191" t="s">
        <v>2600</v>
      </c>
      <c r="D191" s="90">
        <v>63400</v>
      </c>
      <c r="E191" s="90">
        <f t="shared" si="4"/>
        <v>272200</v>
      </c>
      <c r="G191" s="101">
        <v>43180</v>
      </c>
      <c r="H191" t="s">
        <v>77</v>
      </c>
      <c r="I191" t="s">
        <v>2489</v>
      </c>
      <c r="J191" s="90">
        <v>49200</v>
      </c>
      <c r="K191" s="90">
        <f t="shared" si="6"/>
        <v>204400</v>
      </c>
    </row>
    <row r="192" spans="1:11" x14ac:dyDescent="0.2">
      <c r="A192" s="101">
        <v>43291</v>
      </c>
      <c r="B192" t="s">
        <v>409</v>
      </c>
      <c r="C192" t="s">
        <v>2603</v>
      </c>
      <c r="D192" s="90">
        <v>1800</v>
      </c>
      <c r="E192" s="90">
        <f t="shared" si="4"/>
        <v>274000</v>
      </c>
      <c r="G192" s="101">
        <v>43180</v>
      </c>
      <c r="H192" t="s">
        <v>77</v>
      </c>
      <c r="I192" t="s">
        <v>2491</v>
      </c>
      <c r="J192" s="90">
        <v>53600</v>
      </c>
      <c r="K192" s="90">
        <f t="shared" si="6"/>
        <v>258000</v>
      </c>
    </row>
    <row r="193" spans="1:11" x14ac:dyDescent="0.2">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2">
      <c r="A194" s="101">
        <v>43391</v>
      </c>
      <c r="B194" t="s">
        <v>142</v>
      </c>
      <c r="C194" t="s">
        <v>2613</v>
      </c>
      <c r="D194" s="90">
        <v>7600</v>
      </c>
      <c r="E194" s="90">
        <f t="shared" si="4"/>
        <v>320800</v>
      </c>
      <c r="G194" s="101">
        <v>43181</v>
      </c>
      <c r="H194" t="s">
        <v>77</v>
      </c>
      <c r="I194" t="s">
        <v>2497</v>
      </c>
      <c r="J194" s="90">
        <v>800</v>
      </c>
      <c r="K194" s="90">
        <f t="shared" si="6"/>
        <v>304800</v>
      </c>
    </row>
    <row r="195" spans="1:11" x14ac:dyDescent="0.2">
      <c r="A195" s="101">
        <v>43423</v>
      </c>
      <c r="B195" t="s">
        <v>446</v>
      </c>
      <c r="C195" t="s">
        <v>2618</v>
      </c>
      <c r="D195" s="90">
        <v>76800</v>
      </c>
      <c r="E195" s="90">
        <f t="shared" si="4"/>
        <v>397600</v>
      </c>
      <c r="K195" s="90" t="str">
        <f t="shared" si="6"/>
        <v/>
      </c>
    </row>
    <row r="196" spans="1:11" x14ac:dyDescent="0.2">
      <c r="A196" s="101">
        <v>43440</v>
      </c>
      <c r="B196" t="s">
        <v>321</v>
      </c>
      <c r="C196" t="s">
        <v>2621</v>
      </c>
      <c r="D196" s="90">
        <v>4000</v>
      </c>
      <c r="E196" s="90">
        <f t="shared" si="4"/>
        <v>401600</v>
      </c>
    </row>
    <row r="197" spans="1:11" x14ac:dyDescent="0.2">
      <c r="A197" s="101">
        <v>43451</v>
      </c>
      <c r="B197" s="2" t="s">
        <v>1509</v>
      </c>
      <c r="C197" s="2" t="s">
        <v>2711</v>
      </c>
      <c r="D197" s="90">
        <v>34400</v>
      </c>
      <c r="E197" s="90">
        <f t="shared" si="4"/>
        <v>436000</v>
      </c>
    </row>
    <row r="198" spans="1:11" x14ac:dyDescent="0.2">
      <c r="A198" s="101">
        <v>43453</v>
      </c>
      <c r="B198" s="2" t="s">
        <v>1509</v>
      </c>
      <c r="C198" s="2" t="s">
        <v>2712</v>
      </c>
      <c r="D198" s="90">
        <v>54000</v>
      </c>
      <c r="E198" s="90">
        <f t="shared" si="4"/>
        <v>490000</v>
      </c>
    </row>
    <row r="199" spans="1:11" x14ac:dyDescent="0.2">
      <c r="A199" s="101">
        <v>43453</v>
      </c>
      <c r="B199" t="s">
        <v>77</v>
      </c>
      <c r="C199" t="s">
        <v>2713</v>
      </c>
      <c r="D199" s="90">
        <v>0</v>
      </c>
      <c r="E199" s="90">
        <f t="shared" si="4"/>
        <v>490000</v>
      </c>
    </row>
    <row r="200" spans="1:11" x14ac:dyDescent="0.2">
      <c r="A200" s="101">
        <v>43453</v>
      </c>
      <c r="B200" t="s">
        <v>77</v>
      </c>
      <c r="C200" t="s">
        <v>2695</v>
      </c>
      <c r="D200" s="90">
        <v>32000</v>
      </c>
      <c r="E200" s="90">
        <f t="shared" si="4"/>
        <v>522000</v>
      </c>
    </row>
    <row r="201" spans="1:11" x14ac:dyDescent="0.2">
      <c r="A201" s="101">
        <v>43453</v>
      </c>
      <c r="B201" t="s">
        <v>77</v>
      </c>
      <c r="C201" t="s">
        <v>2696</v>
      </c>
      <c r="D201" s="90">
        <v>40600</v>
      </c>
      <c r="E201" s="90">
        <f t="shared" si="4"/>
        <v>562600</v>
      </c>
      <c r="F201" s="2"/>
      <c r="G201" s="120"/>
      <c r="H201" s="2"/>
      <c r="I201" s="2"/>
      <c r="J201" s="113"/>
      <c r="K201" s="113"/>
    </row>
    <row r="202" spans="1:11" x14ac:dyDescent="0.2">
      <c r="A202" s="101">
        <v>43453</v>
      </c>
      <c r="B202" t="s">
        <v>77</v>
      </c>
      <c r="C202" t="s">
        <v>2697</v>
      </c>
      <c r="D202" s="90">
        <v>26400</v>
      </c>
      <c r="E202" s="90">
        <f t="shared" ref="E202:E211" si="7">IF(D202="","",D202+E201)</f>
        <v>589000</v>
      </c>
      <c r="F202" s="2"/>
      <c r="G202" s="120"/>
      <c r="H202" s="2"/>
      <c r="I202" s="2"/>
      <c r="J202" s="113"/>
      <c r="K202" s="113"/>
    </row>
    <row r="203" spans="1:11" x14ac:dyDescent="0.2">
      <c r="A203" s="101">
        <v>43453</v>
      </c>
      <c r="B203" t="s">
        <v>77</v>
      </c>
      <c r="C203" t="s">
        <v>2698</v>
      </c>
      <c r="D203" s="90">
        <v>10400</v>
      </c>
      <c r="E203" s="90">
        <f t="shared" si="7"/>
        <v>599400</v>
      </c>
    </row>
    <row r="204" spans="1:11" x14ac:dyDescent="0.2">
      <c r="A204" s="101">
        <v>43453</v>
      </c>
      <c r="B204" t="s">
        <v>77</v>
      </c>
      <c r="C204" t="s">
        <v>2699</v>
      </c>
      <c r="D204" s="90">
        <v>98600</v>
      </c>
      <c r="E204" s="90">
        <f t="shared" si="7"/>
        <v>698000</v>
      </c>
      <c r="K204" s="90" t="str">
        <f t="shared" si="6"/>
        <v/>
      </c>
    </row>
    <row r="205" spans="1:11" x14ac:dyDescent="0.2">
      <c r="A205" s="101">
        <v>43453</v>
      </c>
      <c r="B205" t="s">
        <v>77</v>
      </c>
      <c r="C205" t="s">
        <v>2700</v>
      </c>
      <c r="D205" s="90">
        <v>46400</v>
      </c>
      <c r="E205" s="90">
        <f t="shared" si="7"/>
        <v>744400</v>
      </c>
      <c r="K205" s="90" t="str">
        <f t="shared" si="6"/>
        <v/>
      </c>
    </row>
    <row r="206" spans="1:11" x14ac:dyDescent="0.2">
      <c r="A206" s="101">
        <v>43453</v>
      </c>
      <c r="B206" t="s">
        <v>2269</v>
      </c>
      <c r="C206" t="s">
        <v>2714</v>
      </c>
      <c r="D206" s="90">
        <v>0</v>
      </c>
      <c r="E206" s="90">
        <f t="shared" si="7"/>
        <v>744400</v>
      </c>
      <c r="K206" s="90" t="str">
        <f t="shared" ref="K206:K212" si="8">IF(J206="","",J206+K205)</f>
        <v/>
      </c>
    </row>
    <row r="207" spans="1:11" x14ac:dyDescent="0.2">
      <c r="A207" s="101">
        <v>43453</v>
      </c>
      <c r="B207" t="s">
        <v>77</v>
      </c>
      <c r="C207" t="s">
        <v>2703</v>
      </c>
      <c r="D207" s="90">
        <v>53800</v>
      </c>
      <c r="E207" s="90">
        <f t="shared" si="7"/>
        <v>798200</v>
      </c>
      <c r="K207" s="90" t="str">
        <f t="shared" si="8"/>
        <v/>
      </c>
    </row>
    <row r="208" spans="1:11" x14ac:dyDescent="0.2">
      <c r="A208" s="101">
        <v>43453</v>
      </c>
      <c r="B208" t="s">
        <v>77</v>
      </c>
      <c r="C208" t="s">
        <v>2704</v>
      </c>
      <c r="D208" s="90">
        <v>45000</v>
      </c>
      <c r="E208" s="90">
        <f t="shared" si="7"/>
        <v>843200</v>
      </c>
      <c r="K208" s="90" t="str">
        <f t="shared" si="8"/>
        <v/>
      </c>
    </row>
    <row r="209" spans="1:11" x14ac:dyDescent="0.2">
      <c r="A209" s="101">
        <v>43461</v>
      </c>
      <c r="B209" t="s">
        <v>409</v>
      </c>
      <c r="C209" t="s">
        <v>2706</v>
      </c>
      <c r="D209" s="90">
        <v>8400</v>
      </c>
      <c r="E209" s="90">
        <f t="shared" si="7"/>
        <v>851600</v>
      </c>
      <c r="K209" s="90" t="str">
        <f t="shared" si="8"/>
        <v/>
      </c>
    </row>
    <row r="210" spans="1:11" x14ac:dyDescent="0.2">
      <c r="A210" s="101">
        <v>43461</v>
      </c>
      <c r="B210" t="s">
        <v>409</v>
      </c>
      <c r="C210" t="s">
        <v>2716</v>
      </c>
      <c r="D210" s="90">
        <v>2800</v>
      </c>
      <c r="E210" s="90">
        <f t="shared" si="7"/>
        <v>854400</v>
      </c>
      <c r="K210" s="90" t="str">
        <f t="shared" si="8"/>
        <v/>
      </c>
    </row>
    <row r="211" spans="1:11" x14ac:dyDescent="0.2">
      <c r="A211" s="101">
        <v>43461</v>
      </c>
      <c r="B211" t="s">
        <v>142</v>
      </c>
      <c r="C211" t="s">
        <v>2707</v>
      </c>
      <c r="D211" s="90">
        <v>2800</v>
      </c>
      <c r="E211" s="90">
        <f t="shared" si="7"/>
        <v>857200</v>
      </c>
      <c r="K211" s="90" t="str">
        <f t="shared" si="8"/>
        <v/>
      </c>
    </row>
    <row r="212" spans="1:11" x14ac:dyDescent="0.2">
      <c r="A212" s="101" t="s">
        <v>3038</v>
      </c>
      <c r="E212" s="90" t="str">
        <f>IF(D212="","",D212+E211)</f>
        <v/>
      </c>
      <c r="K212" s="90" t="str">
        <f t="shared" si="8"/>
        <v/>
      </c>
    </row>
    <row r="213" spans="1:11" x14ac:dyDescent="0.2">
      <c r="A213" s="101">
        <v>43516</v>
      </c>
      <c r="B213" t="s">
        <v>2764</v>
      </c>
      <c r="C213" t="s">
        <v>2765</v>
      </c>
      <c r="D213" s="90">
        <v>11400</v>
      </c>
      <c r="E213" s="90">
        <f>IF(D213="","",D213)</f>
        <v>11400</v>
      </c>
      <c r="G213" s="101">
        <v>43475</v>
      </c>
      <c r="H213" t="s">
        <v>142</v>
      </c>
      <c r="I213" t="s">
        <v>2277</v>
      </c>
      <c r="J213" s="90">
        <v>2800</v>
      </c>
      <c r="K213" s="90">
        <f>IF(J213="","",J213)</f>
        <v>2800</v>
      </c>
    </row>
    <row r="214" spans="1:11" x14ac:dyDescent="0.2">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2">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2">
      <c r="A216" s="101">
        <v>43616</v>
      </c>
      <c r="B216" t="s">
        <v>2805</v>
      </c>
      <c r="C216" t="s">
        <v>2806</v>
      </c>
      <c r="D216" s="90">
        <v>4400</v>
      </c>
      <c r="E216" s="90">
        <f t="shared" si="9"/>
        <v>77600</v>
      </c>
      <c r="G216" s="101">
        <v>43488</v>
      </c>
      <c r="H216" t="s">
        <v>142</v>
      </c>
      <c r="I216" t="s">
        <v>2750</v>
      </c>
      <c r="J216" s="90">
        <v>2800</v>
      </c>
      <c r="K216" s="90">
        <f t="shared" si="10"/>
        <v>12400</v>
      </c>
    </row>
    <row r="217" spans="1:11" x14ac:dyDescent="0.2">
      <c r="A217" s="101">
        <v>43648</v>
      </c>
      <c r="B217" t="s">
        <v>2614</v>
      </c>
      <c r="C217" t="s">
        <v>2819</v>
      </c>
      <c r="D217" s="90">
        <v>1800</v>
      </c>
      <c r="E217" s="90">
        <f t="shared" si="9"/>
        <v>79400</v>
      </c>
      <c r="G217" s="101">
        <v>43488</v>
      </c>
      <c r="H217" t="s">
        <v>142</v>
      </c>
      <c r="I217" t="s">
        <v>2845</v>
      </c>
      <c r="J217" s="90">
        <v>4800</v>
      </c>
      <c r="K217" s="90">
        <f t="shared" si="10"/>
        <v>17200</v>
      </c>
    </row>
    <row r="218" spans="1:11" x14ac:dyDescent="0.2">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2">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2">
      <c r="A220" s="101">
        <v>43698</v>
      </c>
      <c r="B220" t="s">
        <v>2614</v>
      </c>
      <c r="C220" t="s">
        <v>2824</v>
      </c>
      <c r="D220" s="90">
        <v>8400</v>
      </c>
      <c r="E220" s="90">
        <f t="shared" si="9"/>
        <v>251600</v>
      </c>
      <c r="G220" s="101">
        <v>43616</v>
      </c>
      <c r="H220" t="s">
        <v>321</v>
      </c>
      <c r="I220" t="s">
        <v>2595</v>
      </c>
      <c r="J220" s="90">
        <v>4400</v>
      </c>
      <c r="K220" s="90">
        <f t="shared" si="10"/>
        <v>31200</v>
      </c>
    </row>
    <row r="221" spans="1:11" x14ac:dyDescent="0.2">
      <c r="A221" s="101">
        <v>43725</v>
      </c>
      <c r="B221" t="s">
        <v>2826</v>
      </c>
      <c r="C221" t="s">
        <v>2827</v>
      </c>
      <c r="D221" s="90">
        <v>47400</v>
      </c>
      <c r="E221" s="90">
        <f>IF(D221="","",D221+E220)</f>
        <v>299000</v>
      </c>
      <c r="H221" t="s">
        <v>142</v>
      </c>
      <c r="I221" t="s">
        <v>2750</v>
      </c>
      <c r="J221" s="90">
        <v>2800</v>
      </c>
      <c r="K221" s="90">
        <f t="shared" si="10"/>
        <v>34000</v>
      </c>
    </row>
    <row r="222" spans="1:11" x14ac:dyDescent="0.2">
      <c r="A222" s="101">
        <v>43725</v>
      </c>
      <c r="B222" t="s">
        <v>2828</v>
      </c>
      <c r="C222" t="s">
        <v>2829</v>
      </c>
      <c r="D222" s="90">
        <v>24200</v>
      </c>
      <c r="E222" s="90">
        <f>IF(D222="","",D222+E221)</f>
        <v>323200</v>
      </c>
      <c r="H222" t="s">
        <v>142</v>
      </c>
      <c r="I222" t="s">
        <v>2756</v>
      </c>
      <c r="J222" s="90">
        <v>4800</v>
      </c>
      <c r="K222" s="90">
        <f t="shared" si="10"/>
        <v>38800</v>
      </c>
    </row>
    <row r="223" spans="1:11" x14ac:dyDescent="0.2">
      <c r="A223" s="101">
        <v>43732</v>
      </c>
      <c r="B223" t="s">
        <v>1509</v>
      </c>
      <c r="C223" s="2" t="s">
        <v>2666</v>
      </c>
      <c r="D223" s="90">
        <v>39400</v>
      </c>
      <c r="E223" s="90">
        <f>IF(D223="","",D223+E222)</f>
        <v>362600</v>
      </c>
    </row>
    <row r="224" spans="1:11" x14ac:dyDescent="0.2">
      <c r="A224" s="101">
        <v>43766</v>
      </c>
      <c r="B224" t="s">
        <v>2837</v>
      </c>
      <c r="C224" s="2" t="s">
        <v>2836</v>
      </c>
      <c r="D224" s="90">
        <v>2800</v>
      </c>
      <c r="E224" s="90">
        <f>IF(D224="","",D224+E223)</f>
        <v>365400</v>
      </c>
    </row>
    <row r="225" spans="1:11" x14ac:dyDescent="0.2">
      <c r="A225" s="101">
        <v>43766</v>
      </c>
      <c r="B225" t="s">
        <v>2838</v>
      </c>
      <c r="C225" s="2" t="s">
        <v>2840</v>
      </c>
      <c r="D225" s="90">
        <v>8000</v>
      </c>
      <c r="E225" s="90">
        <f>IF(D225="","",D225+E224)</f>
        <v>373400</v>
      </c>
    </row>
    <row r="226" spans="1:11" x14ac:dyDescent="0.2">
      <c r="A226" s="101">
        <v>43774</v>
      </c>
      <c r="B226" t="s">
        <v>2844</v>
      </c>
      <c r="C226" s="2" t="s">
        <v>2846</v>
      </c>
      <c r="D226" s="90">
        <v>4000</v>
      </c>
      <c r="E226" s="90">
        <f t="shared" ref="E226:E289" si="11">IF(D226="","",D226+E225)</f>
        <v>377400</v>
      </c>
      <c r="K226" s="90" t="str">
        <f t="shared" si="10"/>
        <v/>
      </c>
    </row>
    <row r="227" spans="1:11" x14ac:dyDescent="0.2">
      <c r="A227" s="101">
        <v>43785</v>
      </c>
      <c r="B227" t="s">
        <v>2847</v>
      </c>
      <c r="C227" t="s">
        <v>2849</v>
      </c>
      <c r="D227" s="90">
        <v>76800</v>
      </c>
      <c r="E227" s="90">
        <f t="shared" si="11"/>
        <v>454200</v>
      </c>
      <c r="K227" s="90" t="str">
        <f t="shared" si="10"/>
        <v/>
      </c>
    </row>
    <row r="228" spans="1:11" x14ac:dyDescent="0.2">
      <c r="A228" s="101">
        <v>43801</v>
      </c>
      <c r="B228" t="s">
        <v>1682</v>
      </c>
      <c r="C228" t="s">
        <v>2850</v>
      </c>
      <c r="D228" s="90">
        <v>4200</v>
      </c>
      <c r="E228" s="90">
        <f t="shared" si="11"/>
        <v>458400</v>
      </c>
      <c r="K228" s="90" t="str">
        <f t="shared" si="10"/>
        <v/>
      </c>
    </row>
    <row r="229" spans="1:11" x14ac:dyDescent="0.2">
      <c r="A229" s="101">
        <v>43814</v>
      </c>
      <c r="B229" t="s">
        <v>2920</v>
      </c>
      <c r="C229" t="s">
        <v>2905</v>
      </c>
      <c r="D229" s="90">
        <v>2800</v>
      </c>
      <c r="E229" s="90">
        <f t="shared" si="11"/>
        <v>461200</v>
      </c>
      <c r="K229" s="90" t="str">
        <f t="shared" si="10"/>
        <v/>
      </c>
    </row>
    <row r="230" spans="1:11" x14ac:dyDescent="0.2">
      <c r="A230" s="101">
        <v>43819</v>
      </c>
      <c r="B230" s="2" t="s">
        <v>2921</v>
      </c>
      <c r="C230" s="2" t="s">
        <v>2906</v>
      </c>
      <c r="D230" s="90">
        <v>49000</v>
      </c>
      <c r="E230" s="90">
        <f t="shared" si="11"/>
        <v>510200</v>
      </c>
      <c r="K230" s="90" t="str">
        <f t="shared" si="10"/>
        <v/>
      </c>
    </row>
    <row r="231" spans="1:11" x14ac:dyDescent="0.2">
      <c r="A231" s="101">
        <v>43819</v>
      </c>
      <c r="B231" s="2" t="s">
        <v>2922</v>
      </c>
      <c r="C231" s="2" t="s">
        <v>2913</v>
      </c>
      <c r="D231" s="90">
        <v>27000</v>
      </c>
      <c r="E231" s="90">
        <f t="shared" si="11"/>
        <v>537200</v>
      </c>
      <c r="K231" s="90" t="str">
        <f t="shared" si="10"/>
        <v/>
      </c>
    </row>
    <row r="232" spans="1:11" x14ac:dyDescent="0.2">
      <c r="A232" s="101">
        <v>43819</v>
      </c>
      <c r="B232" s="2" t="s">
        <v>2922</v>
      </c>
      <c r="C232" s="2" t="s">
        <v>2914</v>
      </c>
      <c r="D232" s="90">
        <v>38000</v>
      </c>
      <c r="E232" s="90">
        <f t="shared" si="11"/>
        <v>575200</v>
      </c>
      <c r="K232" s="90" t="str">
        <f t="shared" si="10"/>
        <v/>
      </c>
    </row>
    <row r="233" spans="1:11" x14ac:dyDescent="0.2">
      <c r="A233" s="101">
        <v>43819</v>
      </c>
      <c r="B233" s="2" t="s">
        <v>2922</v>
      </c>
      <c r="C233" s="2" t="s">
        <v>2915</v>
      </c>
      <c r="D233" s="90">
        <v>10200</v>
      </c>
      <c r="E233" s="90">
        <f t="shared" si="11"/>
        <v>585400</v>
      </c>
      <c r="K233" s="90" t="str">
        <f t="shared" si="10"/>
        <v/>
      </c>
    </row>
    <row r="234" spans="1:11" x14ac:dyDescent="0.2">
      <c r="A234" s="101">
        <v>43819</v>
      </c>
      <c r="B234" s="2" t="s">
        <v>2921</v>
      </c>
      <c r="C234" s="2" t="s">
        <v>2917</v>
      </c>
      <c r="D234" s="90">
        <v>42000</v>
      </c>
      <c r="E234" s="90">
        <f t="shared" si="11"/>
        <v>627400</v>
      </c>
      <c r="K234" s="90" t="str">
        <f t="shared" si="10"/>
        <v/>
      </c>
    </row>
    <row r="235" spans="1:11" x14ac:dyDescent="0.2">
      <c r="A235" s="101">
        <v>43819</v>
      </c>
      <c r="B235" s="2" t="s">
        <v>2922</v>
      </c>
      <c r="C235" s="2" t="s">
        <v>2918</v>
      </c>
      <c r="D235" s="90">
        <v>48400</v>
      </c>
      <c r="E235" s="90">
        <f t="shared" si="11"/>
        <v>675800</v>
      </c>
      <c r="K235" s="90" t="str">
        <f t="shared" si="10"/>
        <v/>
      </c>
    </row>
    <row r="236" spans="1:11" x14ac:dyDescent="0.2">
      <c r="A236" s="101">
        <v>43819</v>
      </c>
      <c r="B236" s="2" t="s">
        <v>2922</v>
      </c>
      <c r="C236" s="2" t="s">
        <v>2919</v>
      </c>
      <c r="D236" s="90">
        <v>47000</v>
      </c>
      <c r="E236" s="90">
        <f t="shared" si="11"/>
        <v>722800</v>
      </c>
      <c r="K236" s="90" t="str">
        <f t="shared" si="10"/>
        <v/>
      </c>
    </row>
    <row r="237" spans="1:11" x14ac:dyDescent="0.2">
      <c r="A237" s="101" t="s">
        <v>2896</v>
      </c>
      <c r="B237" s="2"/>
      <c r="C237" s="2"/>
      <c r="E237" s="90" t="str">
        <f t="shared" si="11"/>
        <v/>
      </c>
      <c r="K237" s="90" t="str">
        <f t="shared" si="10"/>
        <v/>
      </c>
    </row>
    <row r="238" spans="1:11" x14ac:dyDescent="0.2">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2">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2">
      <c r="A240" s="101">
        <v>43878</v>
      </c>
      <c r="B240" s="2" t="s">
        <v>3047</v>
      </c>
      <c r="C240" s="2" t="s">
        <v>3046</v>
      </c>
      <c r="D240" s="90">
        <v>50600</v>
      </c>
      <c r="E240" s="90">
        <f t="shared" si="11"/>
        <v>112400</v>
      </c>
      <c r="K240" s="90" t="str">
        <f t="shared" si="10"/>
        <v/>
      </c>
    </row>
    <row r="241" spans="1:11" x14ac:dyDescent="0.2">
      <c r="A241" s="101">
        <v>44064</v>
      </c>
      <c r="B241" s="2" t="s">
        <v>3063</v>
      </c>
      <c r="C241" s="2" t="s">
        <v>3064</v>
      </c>
      <c r="D241" s="90">
        <v>47600</v>
      </c>
      <c r="E241" s="90">
        <f t="shared" si="11"/>
        <v>160000</v>
      </c>
      <c r="K241" s="90" t="str">
        <f t="shared" si="10"/>
        <v/>
      </c>
    </row>
    <row r="242" spans="1:11" x14ac:dyDescent="0.2">
      <c r="A242" s="101">
        <v>44141</v>
      </c>
      <c r="B242" s="2" t="s">
        <v>2614</v>
      </c>
      <c r="C242" s="2" t="s">
        <v>3071</v>
      </c>
      <c r="D242" s="90">
        <v>2000</v>
      </c>
      <c r="E242" s="90">
        <f t="shared" si="11"/>
        <v>162000</v>
      </c>
      <c r="K242" s="90" t="str">
        <f t="shared" si="10"/>
        <v/>
      </c>
    </row>
    <row r="243" spans="1:11" x14ac:dyDescent="0.2">
      <c r="A243" s="101" t="s">
        <v>2898</v>
      </c>
      <c r="B243" s="2"/>
      <c r="C243" s="2"/>
      <c r="E243" s="90" t="str">
        <f t="shared" si="11"/>
        <v/>
      </c>
      <c r="K243" s="90" t="str">
        <f t="shared" si="10"/>
        <v/>
      </c>
    </row>
    <row r="244" spans="1:11" x14ac:dyDescent="0.2">
      <c r="A244" s="101">
        <v>44309</v>
      </c>
      <c r="B244" s="2" t="s">
        <v>142</v>
      </c>
      <c r="C244" s="2" t="s">
        <v>3318</v>
      </c>
      <c r="D244" s="90">
        <v>10400</v>
      </c>
      <c r="E244" s="90">
        <f>IF(D244="","",D244)</f>
        <v>10400</v>
      </c>
      <c r="G244" s="101">
        <v>44621</v>
      </c>
      <c r="H244" t="s">
        <v>142</v>
      </c>
      <c r="I244" t="s">
        <v>3306</v>
      </c>
      <c r="J244" s="90">
        <v>2800</v>
      </c>
      <c r="K244" s="90">
        <f>IF(J244="","",J244)</f>
        <v>2800</v>
      </c>
    </row>
    <row r="245" spans="1:11" x14ac:dyDescent="0.2">
      <c r="A245" s="101">
        <v>44398</v>
      </c>
      <c r="B245" s="2" t="s">
        <v>409</v>
      </c>
      <c r="C245" s="2" t="s">
        <v>3209</v>
      </c>
      <c r="D245" s="90">
        <v>2000</v>
      </c>
      <c r="E245" s="90">
        <f t="shared" si="11"/>
        <v>12400</v>
      </c>
      <c r="G245" s="101">
        <v>44637</v>
      </c>
      <c r="H245" t="s">
        <v>142</v>
      </c>
      <c r="I245" t="s">
        <v>3311</v>
      </c>
      <c r="J245" s="90">
        <v>6400</v>
      </c>
      <c r="K245" s="90">
        <f t="shared" ref="K245:K264" si="12">IF(J245="","",J245+K244)</f>
        <v>9200</v>
      </c>
    </row>
    <row r="246" spans="1:11" x14ac:dyDescent="0.2">
      <c r="A246" s="101">
        <v>44505</v>
      </c>
      <c r="B246" s="2" t="s">
        <v>409</v>
      </c>
      <c r="C246" s="2" t="s">
        <v>3228</v>
      </c>
      <c r="D246" s="90">
        <v>3200</v>
      </c>
      <c r="E246" s="90">
        <f t="shared" si="11"/>
        <v>15600</v>
      </c>
      <c r="K246" s="90" t="str">
        <f t="shared" si="12"/>
        <v/>
      </c>
    </row>
    <row r="247" spans="1:11" x14ac:dyDescent="0.2">
      <c r="A247" s="101">
        <v>44505</v>
      </c>
      <c r="B247" s="2" t="s">
        <v>409</v>
      </c>
      <c r="C247" s="2" t="s">
        <v>3226</v>
      </c>
      <c r="D247" s="90">
        <v>6400</v>
      </c>
      <c r="E247" s="90">
        <f t="shared" si="11"/>
        <v>22000</v>
      </c>
      <c r="K247" s="90" t="str">
        <f t="shared" si="12"/>
        <v/>
      </c>
    </row>
    <row r="248" spans="1:11" x14ac:dyDescent="0.2">
      <c r="A248" s="101">
        <v>44510</v>
      </c>
      <c r="B248" s="2" t="s">
        <v>446</v>
      </c>
      <c r="C248" s="2" t="s">
        <v>3227</v>
      </c>
      <c r="D248" s="90">
        <v>75800</v>
      </c>
      <c r="E248" s="90">
        <f t="shared" si="11"/>
        <v>97800</v>
      </c>
      <c r="K248" s="90" t="str">
        <f t="shared" si="12"/>
        <v/>
      </c>
    </row>
    <row r="249" spans="1:11" x14ac:dyDescent="0.2">
      <c r="A249" s="101">
        <v>44540</v>
      </c>
      <c r="B249" s="2" t="s">
        <v>409</v>
      </c>
      <c r="C249" s="2" t="s">
        <v>3322</v>
      </c>
      <c r="D249" s="90">
        <v>4000</v>
      </c>
      <c r="E249" s="90">
        <f t="shared" si="11"/>
        <v>101800</v>
      </c>
      <c r="K249" s="90" t="str">
        <f t="shared" si="12"/>
        <v/>
      </c>
    </row>
    <row r="250" spans="1:11" x14ac:dyDescent="0.2">
      <c r="A250" s="101">
        <v>44617</v>
      </c>
      <c r="B250" s="2" t="s">
        <v>142</v>
      </c>
      <c r="C250" s="2" t="s">
        <v>3305</v>
      </c>
      <c r="D250" s="90">
        <v>10400</v>
      </c>
      <c r="E250" s="90">
        <f t="shared" si="11"/>
        <v>112200</v>
      </c>
      <c r="K250" s="90" t="str">
        <f t="shared" si="12"/>
        <v/>
      </c>
    </row>
    <row r="251" spans="1:11" x14ac:dyDescent="0.2">
      <c r="A251" s="101" t="s">
        <v>3339</v>
      </c>
      <c r="B251" s="2"/>
      <c r="C251" s="2"/>
      <c r="E251" s="90" t="str">
        <f>IF(D251="","",D251)</f>
        <v/>
      </c>
      <c r="K251" s="90" t="str">
        <f t="shared" si="12"/>
        <v/>
      </c>
    </row>
    <row r="252" spans="1:11" x14ac:dyDescent="0.2">
      <c r="A252" s="101">
        <v>44718</v>
      </c>
      <c r="B252" s="2" t="s">
        <v>1562</v>
      </c>
      <c r="C252" s="2" t="s">
        <v>3446</v>
      </c>
      <c r="D252" s="90">
        <v>4400</v>
      </c>
      <c r="E252" s="90">
        <f>IF(D252="","",D252)</f>
        <v>4400</v>
      </c>
      <c r="G252" s="101">
        <v>44936</v>
      </c>
      <c r="H252" t="s">
        <v>1509</v>
      </c>
      <c r="I252" t="s">
        <v>3462</v>
      </c>
      <c r="J252" s="90">
        <v>36000</v>
      </c>
      <c r="K252" s="90">
        <f>IF(J252="","",J252)</f>
        <v>36000</v>
      </c>
    </row>
    <row r="253" spans="1:11" x14ac:dyDescent="0.2">
      <c r="A253" s="101">
        <v>44746</v>
      </c>
      <c r="B253" s="2" t="s">
        <v>2614</v>
      </c>
      <c r="C253" s="2" t="s">
        <v>3447</v>
      </c>
      <c r="D253" s="90">
        <v>6400</v>
      </c>
      <c r="E253" s="90">
        <f t="shared" si="11"/>
        <v>10800</v>
      </c>
      <c r="K253" s="90" t="str">
        <f t="shared" si="12"/>
        <v/>
      </c>
    </row>
    <row r="254" spans="1:11" x14ac:dyDescent="0.2">
      <c r="A254" s="101">
        <v>44747</v>
      </c>
      <c r="B254" s="2" t="s">
        <v>2821</v>
      </c>
      <c r="C254" s="2" t="s">
        <v>3448</v>
      </c>
      <c r="D254" s="90">
        <v>64000</v>
      </c>
      <c r="E254" s="90">
        <f t="shared" si="11"/>
        <v>74800</v>
      </c>
      <c r="K254" s="90" t="str">
        <f t="shared" si="12"/>
        <v/>
      </c>
    </row>
    <row r="255" spans="1:11" x14ac:dyDescent="0.2">
      <c r="A255" s="101">
        <v>44758</v>
      </c>
      <c r="B255" s="2" t="s">
        <v>3191</v>
      </c>
      <c r="C255" s="2" t="s">
        <v>3449</v>
      </c>
      <c r="D255" s="90">
        <v>2000</v>
      </c>
      <c r="E255" s="90">
        <f t="shared" si="11"/>
        <v>76800</v>
      </c>
      <c r="K255" s="90" t="str">
        <f t="shared" si="12"/>
        <v/>
      </c>
    </row>
    <row r="256" spans="1:11" x14ac:dyDescent="0.2">
      <c r="A256" s="101">
        <v>44806</v>
      </c>
      <c r="B256" s="2" t="s">
        <v>1520</v>
      </c>
      <c r="C256" s="2" t="s">
        <v>3450</v>
      </c>
      <c r="D256" s="90">
        <v>2800</v>
      </c>
      <c r="E256" s="90">
        <f t="shared" si="11"/>
        <v>79600</v>
      </c>
      <c r="K256" s="90" t="str">
        <f t="shared" si="12"/>
        <v/>
      </c>
    </row>
    <row r="257" spans="1:11" x14ac:dyDescent="0.2">
      <c r="A257" s="101">
        <v>44824</v>
      </c>
      <c r="B257" s="2" t="s">
        <v>1520</v>
      </c>
      <c r="C257" s="2" t="s">
        <v>3451</v>
      </c>
      <c r="D257" s="90">
        <v>2800</v>
      </c>
      <c r="E257" s="90">
        <f t="shared" si="11"/>
        <v>82400</v>
      </c>
      <c r="K257" s="90" t="str">
        <f t="shared" si="12"/>
        <v/>
      </c>
    </row>
    <row r="258" spans="1:11" x14ac:dyDescent="0.2">
      <c r="A258" s="101">
        <v>44851</v>
      </c>
      <c r="B258" s="2" t="s">
        <v>1520</v>
      </c>
      <c r="C258" s="2" t="s">
        <v>3452</v>
      </c>
      <c r="D258" s="90">
        <v>9600</v>
      </c>
      <c r="E258" s="90">
        <f t="shared" si="11"/>
        <v>92000</v>
      </c>
      <c r="K258" s="90" t="str">
        <f t="shared" si="12"/>
        <v/>
      </c>
    </row>
    <row r="259" spans="1:11" x14ac:dyDescent="0.2">
      <c r="A259" s="101">
        <v>44861</v>
      </c>
      <c r="B259" s="2" t="s">
        <v>1520</v>
      </c>
      <c r="C259" s="2" t="s">
        <v>3453</v>
      </c>
      <c r="D259" s="90">
        <v>8000</v>
      </c>
      <c r="E259" s="90">
        <f t="shared" si="11"/>
        <v>100000</v>
      </c>
      <c r="K259" s="90" t="str">
        <f t="shared" si="12"/>
        <v/>
      </c>
    </row>
    <row r="260" spans="1:11" x14ac:dyDescent="0.2">
      <c r="A260" s="101">
        <v>44866</v>
      </c>
      <c r="B260" s="2" t="s">
        <v>2986</v>
      </c>
      <c r="C260" s="2" t="s">
        <v>3454</v>
      </c>
      <c r="D260" s="90">
        <v>4000</v>
      </c>
      <c r="E260" s="90">
        <f t="shared" si="11"/>
        <v>104000</v>
      </c>
      <c r="K260" s="90" t="str">
        <f t="shared" si="12"/>
        <v/>
      </c>
    </row>
    <row r="261" spans="1:11" x14ac:dyDescent="0.2">
      <c r="A261" s="101">
        <v>44893</v>
      </c>
      <c r="B261" s="2" t="s">
        <v>1562</v>
      </c>
      <c r="C261" s="2" t="s">
        <v>3455</v>
      </c>
      <c r="D261" s="90">
        <v>5600</v>
      </c>
      <c r="E261" s="90">
        <f t="shared" si="11"/>
        <v>109600</v>
      </c>
      <c r="K261" s="90" t="str">
        <f t="shared" si="12"/>
        <v/>
      </c>
    </row>
    <row r="262" spans="1:11" x14ac:dyDescent="0.2">
      <c r="A262" s="101">
        <v>44907</v>
      </c>
      <c r="B262" s="2" t="s">
        <v>1520</v>
      </c>
      <c r="C262" s="2" t="s">
        <v>3456</v>
      </c>
      <c r="D262" s="90">
        <v>2400</v>
      </c>
      <c r="E262" s="90">
        <f t="shared" si="11"/>
        <v>112000</v>
      </c>
      <c r="K262" s="90" t="str">
        <f t="shared" si="12"/>
        <v/>
      </c>
    </row>
    <row r="263" spans="1:11" x14ac:dyDescent="0.2">
      <c r="A263" s="101">
        <v>44923</v>
      </c>
      <c r="B263" s="2" t="s">
        <v>1509</v>
      </c>
      <c r="C263" s="2" t="s">
        <v>3457</v>
      </c>
      <c r="D263" s="90">
        <v>52800</v>
      </c>
      <c r="E263" s="90">
        <f t="shared" si="11"/>
        <v>164800</v>
      </c>
      <c r="K263" s="90" t="str">
        <f t="shared" si="12"/>
        <v/>
      </c>
    </row>
    <row r="264" spans="1:11" x14ac:dyDescent="0.2">
      <c r="A264" s="101">
        <v>44923</v>
      </c>
      <c r="B264" s="2" t="s">
        <v>1509</v>
      </c>
      <c r="C264" s="2" t="s">
        <v>3458</v>
      </c>
      <c r="D264" s="90">
        <v>22400</v>
      </c>
      <c r="E264" s="90">
        <f t="shared" si="11"/>
        <v>187200</v>
      </c>
      <c r="K264" s="90" t="str">
        <f t="shared" si="12"/>
        <v/>
      </c>
    </row>
    <row r="265" spans="1:11" x14ac:dyDescent="0.2">
      <c r="A265" s="101">
        <v>44923</v>
      </c>
      <c r="B265" s="2" t="s">
        <v>1509</v>
      </c>
      <c r="C265" s="2" t="s">
        <v>3459</v>
      </c>
      <c r="D265" s="90">
        <v>10400</v>
      </c>
      <c r="E265" s="90">
        <f t="shared" si="11"/>
        <v>197600</v>
      </c>
      <c r="K265" s="90" t="str">
        <f t="shared" ref="K265:K328" si="13">IF(J265="","",J265+K264)</f>
        <v/>
      </c>
    </row>
    <row r="266" spans="1:11" x14ac:dyDescent="0.2">
      <c r="A266" s="101">
        <v>44924</v>
      </c>
      <c r="B266" s="2" t="s">
        <v>1509</v>
      </c>
      <c r="C266" s="2" t="s">
        <v>3460</v>
      </c>
      <c r="D266" s="90">
        <v>69800</v>
      </c>
      <c r="E266" s="90">
        <f t="shared" si="11"/>
        <v>267400</v>
      </c>
      <c r="K266" s="90" t="str">
        <f t="shared" si="13"/>
        <v/>
      </c>
    </row>
    <row r="267" spans="1:11" x14ac:dyDescent="0.2">
      <c r="A267" s="101">
        <v>44924</v>
      </c>
      <c r="B267" s="2" t="s">
        <v>1509</v>
      </c>
      <c r="C267" s="2" t="s">
        <v>3461</v>
      </c>
      <c r="D267" s="90">
        <v>45200</v>
      </c>
      <c r="E267" s="90">
        <f t="shared" si="11"/>
        <v>312600</v>
      </c>
      <c r="K267" s="90" t="str">
        <f t="shared" si="13"/>
        <v/>
      </c>
    </row>
    <row r="268" spans="1:11" x14ac:dyDescent="0.2">
      <c r="A268" s="101">
        <v>44958</v>
      </c>
      <c r="B268" s="2" t="s">
        <v>1536</v>
      </c>
      <c r="C268" s="2" t="s">
        <v>3463</v>
      </c>
      <c r="D268" s="90">
        <v>76800</v>
      </c>
      <c r="E268" s="90">
        <f t="shared" si="11"/>
        <v>389400</v>
      </c>
      <c r="K268" s="90" t="str">
        <f t="shared" si="13"/>
        <v/>
      </c>
    </row>
    <row r="269" spans="1:11" x14ac:dyDescent="0.2">
      <c r="A269" s="101">
        <v>44963</v>
      </c>
      <c r="B269" s="2" t="s">
        <v>1520</v>
      </c>
      <c r="C269" s="2" t="s">
        <v>3464</v>
      </c>
      <c r="D269" s="90">
        <v>11200</v>
      </c>
      <c r="E269" s="90">
        <f t="shared" si="11"/>
        <v>400600</v>
      </c>
      <c r="K269" s="90" t="str">
        <f t="shared" si="13"/>
        <v/>
      </c>
    </row>
    <row r="270" spans="1:11" x14ac:dyDescent="0.2">
      <c r="A270" s="101">
        <v>44970</v>
      </c>
      <c r="B270" s="2" t="s">
        <v>3465</v>
      </c>
      <c r="C270" s="2" t="s">
        <v>3466</v>
      </c>
      <c r="D270" s="90">
        <v>61800</v>
      </c>
      <c r="E270" s="90">
        <f t="shared" si="11"/>
        <v>462400</v>
      </c>
      <c r="K270" s="90" t="str">
        <f t="shared" si="13"/>
        <v/>
      </c>
    </row>
    <row r="271" spans="1:11" x14ac:dyDescent="0.2">
      <c r="A271" s="101">
        <v>44986</v>
      </c>
      <c r="B271" s="2" t="s">
        <v>1520</v>
      </c>
      <c r="C271" s="2" t="s">
        <v>3467</v>
      </c>
      <c r="D271" s="90">
        <v>4600</v>
      </c>
      <c r="E271" s="90">
        <f t="shared" si="11"/>
        <v>467000</v>
      </c>
      <c r="K271" s="90" t="str">
        <f t="shared" si="13"/>
        <v/>
      </c>
    </row>
    <row r="272" spans="1:11" x14ac:dyDescent="0.2">
      <c r="A272" s="101">
        <v>44986</v>
      </c>
      <c r="B272" s="2" t="s">
        <v>1509</v>
      </c>
      <c r="C272" s="2" t="s">
        <v>3468</v>
      </c>
      <c r="D272" s="90">
        <v>29600</v>
      </c>
      <c r="E272" s="90">
        <f t="shared" si="11"/>
        <v>496600</v>
      </c>
      <c r="K272" s="90" t="str">
        <f t="shared" si="13"/>
        <v/>
      </c>
    </row>
    <row r="273" spans="1:11" x14ac:dyDescent="0.2">
      <c r="A273" s="101">
        <v>44993</v>
      </c>
      <c r="B273" s="2" t="s">
        <v>3191</v>
      </c>
      <c r="C273" s="2" t="s">
        <v>3469</v>
      </c>
      <c r="D273" s="90">
        <v>2200</v>
      </c>
      <c r="E273" s="90">
        <f t="shared" si="11"/>
        <v>498800</v>
      </c>
      <c r="K273" s="90" t="str">
        <f t="shared" si="13"/>
        <v/>
      </c>
    </row>
    <row r="274" spans="1:11" x14ac:dyDescent="0.2">
      <c r="A274" s="101" t="s">
        <v>3534</v>
      </c>
      <c r="E274" s="90" t="str">
        <f t="shared" si="11"/>
        <v/>
      </c>
      <c r="K274" s="90" t="str">
        <f t="shared" si="13"/>
        <v/>
      </c>
    </row>
    <row r="275" spans="1:11" x14ac:dyDescent="0.2">
      <c r="A275" s="101">
        <v>45044</v>
      </c>
      <c r="B275" t="s">
        <v>77</v>
      </c>
      <c r="C275" t="s">
        <v>3528</v>
      </c>
      <c r="D275" s="90">
        <v>54800</v>
      </c>
      <c r="E275" s="90">
        <f>IF(D275="","",D275)</f>
        <v>54800</v>
      </c>
      <c r="K275" s="90" t="str">
        <f t="shared" si="13"/>
        <v/>
      </c>
    </row>
    <row r="276" spans="1:11" x14ac:dyDescent="0.2">
      <c r="A276" s="101">
        <v>45079</v>
      </c>
      <c r="B276" t="s">
        <v>409</v>
      </c>
      <c r="C276" t="s">
        <v>3391</v>
      </c>
      <c r="D276" s="90">
        <v>9600</v>
      </c>
      <c r="E276" s="90">
        <f t="shared" si="11"/>
        <v>64400</v>
      </c>
      <c r="K276" s="90" t="str">
        <f t="shared" si="13"/>
        <v/>
      </c>
    </row>
    <row r="277" spans="1:11" x14ac:dyDescent="0.2">
      <c r="A277" s="101">
        <v>45079</v>
      </c>
      <c r="B277" t="s">
        <v>409</v>
      </c>
      <c r="C277" t="s">
        <v>3393</v>
      </c>
      <c r="D277" s="90">
        <v>4200</v>
      </c>
      <c r="E277" s="90">
        <f t="shared" si="11"/>
        <v>68600</v>
      </c>
      <c r="K277" s="90" t="str">
        <f t="shared" si="13"/>
        <v/>
      </c>
    </row>
    <row r="278" spans="1:11" x14ac:dyDescent="0.2">
      <c r="A278" s="101">
        <v>45089</v>
      </c>
      <c r="B278" t="s">
        <v>321</v>
      </c>
      <c r="C278" t="s">
        <v>3431</v>
      </c>
      <c r="D278" s="90">
        <v>5600</v>
      </c>
      <c r="E278" s="90">
        <f t="shared" si="11"/>
        <v>74200</v>
      </c>
      <c r="K278" s="90" t="str">
        <f t="shared" si="13"/>
        <v/>
      </c>
    </row>
    <row r="279" spans="1:11" x14ac:dyDescent="0.2">
      <c r="A279" s="101">
        <v>45106</v>
      </c>
      <c r="B279" t="s">
        <v>456</v>
      </c>
      <c r="C279" t="s">
        <v>3542</v>
      </c>
      <c r="D279" s="90">
        <v>63600</v>
      </c>
      <c r="E279" s="90">
        <f t="shared" si="11"/>
        <v>137800</v>
      </c>
      <c r="K279" s="90" t="str">
        <f t="shared" si="13"/>
        <v/>
      </c>
    </row>
    <row r="280" spans="1:11" x14ac:dyDescent="0.2">
      <c r="A280" s="101">
        <v>45120</v>
      </c>
      <c r="B280" t="s">
        <v>142</v>
      </c>
      <c r="C280" t="s">
        <v>3406</v>
      </c>
      <c r="D280" s="90">
        <v>2800</v>
      </c>
      <c r="E280" s="90">
        <f t="shared" si="11"/>
        <v>140600</v>
      </c>
      <c r="K280" s="90" t="str">
        <f t="shared" si="13"/>
        <v/>
      </c>
    </row>
    <row r="281" spans="1:11" x14ac:dyDescent="0.2">
      <c r="A281" s="101">
        <v>45120</v>
      </c>
      <c r="B281" t="s">
        <v>409</v>
      </c>
      <c r="C281" t="s">
        <v>3351</v>
      </c>
      <c r="D281" s="90">
        <v>3200</v>
      </c>
      <c r="E281" s="90">
        <f t="shared" si="11"/>
        <v>143800</v>
      </c>
      <c r="K281" s="90" t="str">
        <f t="shared" si="13"/>
        <v/>
      </c>
    </row>
    <row r="282" spans="1:11" x14ac:dyDescent="0.2">
      <c r="A282" s="101">
        <v>45129</v>
      </c>
      <c r="B282" t="s">
        <v>77</v>
      </c>
      <c r="C282" t="s">
        <v>3397</v>
      </c>
      <c r="D282" s="90">
        <v>23200</v>
      </c>
      <c r="E282" s="90">
        <f t="shared" si="11"/>
        <v>167000</v>
      </c>
      <c r="K282" s="90" t="str">
        <f t="shared" si="13"/>
        <v/>
      </c>
    </row>
    <row r="283" spans="1:11" x14ac:dyDescent="0.2">
      <c r="A283" s="101">
        <v>45133</v>
      </c>
      <c r="B283" t="s">
        <v>77</v>
      </c>
      <c r="C283" t="s">
        <v>3399</v>
      </c>
      <c r="D283" s="90">
        <v>10800</v>
      </c>
      <c r="E283" s="90">
        <f t="shared" si="11"/>
        <v>177800</v>
      </c>
      <c r="K283" s="90" t="str">
        <f t="shared" si="13"/>
        <v/>
      </c>
    </row>
    <row r="284" spans="1:11" x14ac:dyDescent="0.2">
      <c r="A284" s="101">
        <v>45198</v>
      </c>
      <c r="B284" t="s">
        <v>142</v>
      </c>
      <c r="C284" t="s">
        <v>3356</v>
      </c>
      <c r="D284" s="90">
        <v>2400</v>
      </c>
      <c r="E284" s="90">
        <f t="shared" si="11"/>
        <v>180200</v>
      </c>
      <c r="K284" s="90" t="str">
        <f t="shared" si="13"/>
        <v/>
      </c>
    </row>
    <row r="285" spans="1:11" x14ac:dyDescent="0.2">
      <c r="A285" s="101">
        <v>45229</v>
      </c>
      <c r="B285" t="s">
        <v>142</v>
      </c>
      <c r="C285" t="s">
        <v>3439</v>
      </c>
      <c r="D285" s="90">
        <v>4800</v>
      </c>
      <c r="E285" s="90">
        <f t="shared" si="11"/>
        <v>185000</v>
      </c>
      <c r="K285" s="90" t="str">
        <f t="shared" si="13"/>
        <v/>
      </c>
    </row>
    <row r="286" spans="1:11" x14ac:dyDescent="0.2">
      <c r="A286" s="101">
        <v>45232</v>
      </c>
      <c r="B286" t="s">
        <v>142</v>
      </c>
      <c r="C286" t="s">
        <v>3311</v>
      </c>
      <c r="D286" s="90">
        <v>7600</v>
      </c>
      <c r="E286" s="90">
        <f t="shared" si="11"/>
        <v>192600</v>
      </c>
      <c r="K286" s="90" t="str">
        <f t="shared" si="13"/>
        <v/>
      </c>
    </row>
    <row r="287" spans="1:11" x14ac:dyDescent="0.2">
      <c r="A287" s="101">
        <v>45244</v>
      </c>
      <c r="B287" t="s">
        <v>446</v>
      </c>
      <c r="C287" t="s">
        <v>3423</v>
      </c>
      <c r="D287" s="90">
        <v>76800</v>
      </c>
      <c r="E287" s="90">
        <f t="shared" si="11"/>
        <v>269400</v>
      </c>
      <c r="K287" s="90" t="str">
        <f t="shared" si="13"/>
        <v/>
      </c>
    </row>
    <row r="288" spans="1:11" x14ac:dyDescent="0.2">
      <c r="A288" s="101">
        <v>45250</v>
      </c>
      <c r="B288" t="s">
        <v>2269</v>
      </c>
      <c r="C288" t="s">
        <v>3557</v>
      </c>
      <c r="D288" s="90">
        <v>53000</v>
      </c>
      <c r="E288" s="90">
        <f t="shared" si="11"/>
        <v>322400</v>
      </c>
      <c r="K288" s="90" t="str">
        <f t="shared" si="13"/>
        <v/>
      </c>
    </row>
    <row r="289" spans="1:11" x14ac:dyDescent="0.2">
      <c r="A289" s="101">
        <v>45251</v>
      </c>
      <c r="B289" t="s">
        <v>77</v>
      </c>
      <c r="C289" t="s">
        <v>3687</v>
      </c>
      <c r="D289" s="90">
        <v>55000</v>
      </c>
      <c r="E289" s="90">
        <f t="shared" si="11"/>
        <v>377400</v>
      </c>
      <c r="K289" s="90" t="str">
        <f t="shared" si="13"/>
        <v/>
      </c>
    </row>
    <row r="290" spans="1:11" x14ac:dyDescent="0.2">
      <c r="A290" s="101">
        <v>45254</v>
      </c>
      <c r="B290" t="s">
        <v>409</v>
      </c>
      <c r="C290" t="s">
        <v>3445</v>
      </c>
      <c r="D290" s="90">
        <v>2400</v>
      </c>
      <c r="E290" s="90">
        <f t="shared" ref="E290:E299" si="14">IF(D290="","",D290+E289)</f>
        <v>379800</v>
      </c>
      <c r="K290" s="90" t="str">
        <f t="shared" si="13"/>
        <v/>
      </c>
    </row>
    <row r="291" spans="1:11" x14ac:dyDescent="0.2">
      <c r="A291" s="101">
        <v>45258</v>
      </c>
      <c r="B291" t="s">
        <v>142</v>
      </c>
      <c r="C291" t="s">
        <v>3360</v>
      </c>
      <c r="D291" s="90">
        <v>9600</v>
      </c>
      <c r="E291" s="90">
        <f t="shared" si="14"/>
        <v>389400</v>
      </c>
      <c r="K291" s="90" t="str">
        <f t="shared" si="13"/>
        <v/>
      </c>
    </row>
    <row r="292" spans="1:11" x14ac:dyDescent="0.2">
      <c r="A292" s="101">
        <v>45265</v>
      </c>
      <c r="B292" t="s">
        <v>409</v>
      </c>
      <c r="C292" t="s">
        <v>3306</v>
      </c>
      <c r="D292" s="90">
        <v>2800</v>
      </c>
      <c r="E292" s="90">
        <f t="shared" si="14"/>
        <v>392200</v>
      </c>
      <c r="K292" s="90" t="str">
        <f t="shared" si="13"/>
        <v/>
      </c>
    </row>
    <row r="293" spans="1:11" x14ac:dyDescent="0.2">
      <c r="A293" s="101">
        <v>45266</v>
      </c>
      <c r="B293" t="s">
        <v>321</v>
      </c>
      <c r="C293" t="s">
        <v>3364</v>
      </c>
      <c r="D293" s="90">
        <v>5800</v>
      </c>
      <c r="E293" s="90">
        <f t="shared" si="14"/>
        <v>398000</v>
      </c>
      <c r="K293" s="90" t="str">
        <f t="shared" si="13"/>
        <v/>
      </c>
    </row>
    <row r="294" spans="1:11" x14ac:dyDescent="0.2">
      <c r="A294" s="101">
        <v>45278</v>
      </c>
      <c r="B294" t="s">
        <v>77</v>
      </c>
      <c r="C294" t="s">
        <v>3560</v>
      </c>
      <c r="D294" s="90">
        <v>90600</v>
      </c>
      <c r="E294" s="90">
        <f t="shared" si="14"/>
        <v>488600</v>
      </c>
      <c r="K294" s="90" t="str">
        <f t="shared" si="13"/>
        <v/>
      </c>
    </row>
    <row r="295" spans="1:11" x14ac:dyDescent="0.2">
      <c r="A295" s="101">
        <v>45315</v>
      </c>
      <c r="B295" t="s">
        <v>77</v>
      </c>
      <c r="C295" t="s">
        <v>3409</v>
      </c>
      <c r="D295" s="90">
        <v>47200</v>
      </c>
      <c r="E295" s="90">
        <f t="shared" si="14"/>
        <v>535800</v>
      </c>
      <c r="K295" s="90" t="str">
        <f t="shared" si="13"/>
        <v/>
      </c>
    </row>
    <row r="296" spans="1:11" x14ac:dyDescent="0.2">
      <c r="A296" s="101">
        <v>45315</v>
      </c>
      <c r="B296" t="s">
        <v>77</v>
      </c>
      <c r="C296" t="s">
        <v>3660</v>
      </c>
      <c r="D296" s="90">
        <v>45400</v>
      </c>
      <c r="E296" s="90">
        <f t="shared" si="14"/>
        <v>581200</v>
      </c>
      <c r="K296" s="90" t="str">
        <f t="shared" si="13"/>
        <v/>
      </c>
    </row>
    <row r="297" spans="1:11" x14ac:dyDescent="0.2">
      <c r="A297" s="101">
        <v>45327</v>
      </c>
      <c r="B297" t="s">
        <v>142</v>
      </c>
      <c r="C297" t="s">
        <v>3633</v>
      </c>
      <c r="D297" s="90">
        <v>11200</v>
      </c>
      <c r="E297" s="90">
        <f t="shared" si="14"/>
        <v>592400</v>
      </c>
      <c r="K297" s="90" t="str">
        <f t="shared" si="13"/>
        <v/>
      </c>
    </row>
    <row r="298" spans="1:11" x14ac:dyDescent="0.2">
      <c r="A298" s="101">
        <v>45338</v>
      </c>
      <c r="B298" t="s">
        <v>2770</v>
      </c>
      <c r="C298" t="s">
        <v>3384</v>
      </c>
      <c r="D298" s="90">
        <v>65400</v>
      </c>
      <c r="E298" s="90">
        <f t="shared" si="14"/>
        <v>657800</v>
      </c>
      <c r="K298" s="90" t="str">
        <f t="shared" si="13"/>
        <v/>
      </c>
    </row>
    <row r="299" spans="1:11" x14ac:dyDescent="0.2">
      <c r="A299" s="101">
        <v>45338</v>
      </c>
      <c r="B299" t="s">
        <v>142</v>
      </c>
      <c r="C299" t="s">
        <v>3634</v>
      </c>
      <c r="D299" s="90">
        <v>4000</v>
      </c>
      <c r="E299" s="90">
        <f t="shared" si="14"/>
        <v>661800</v>
      </c>
      <c r="K299" s="90" t="str">
        <f t="shared" si="13"/>
        <v/>
      </c>
    </row>
    <row r="300" spans="1:11" x14ac:dyDescent="0.2">
      <c r="A300" s="101" t="s">
        <v>3679</v>
      </c>
      <c r="E300" s="90" t="str">
        <f t="shared" ref="E300:E328" si="15">IF(D300="","",D300+E299)</f>
        <v/>
      </c>
      <c r="K300" s="90" t="str">
        <f t="shared" si="13"/>
        <v/>
      </c>
    </row>
    <row r="301" spans="1:11" x14ac:dyDescent="0.2">
      <c r="A301" s="101">
        <v>45397</v>
      </c>
      <c r="B301" t="s">
        <v>77</v>
      </c>
      <c r="C301" t="s">
        <v>3667</v>
      </c>
      <c r="D301" s="90">
        <v>54800</v>
      </c>
      <c r="E301" s="90">
        <v>54800</v>
      </c>
      <c r="G301" s="101">
        <v>45383</v>
      </c>
      <c r="H301" t="s">
        <v>77</v>
      </c>
      <c r="I301" t="s">
        <v>3647</v>
      </c>
      <c r="J301" s="90">
        <v>50800</v>
      </c>
      <c r="K301" s="90">
        <v>50800</v>
      </c>
    </row>
    <row r="302" spans="1:11" x14ac:dyDescent="0.2">
      <c r="A302" s="101">
        <v>45446</v>
      </c>
      <c r="B302" t="s">
        <v>409</v>
      </c>
      <c r="C302" t="s">
        <v>3676</v>
      </c>
      <c r="D302" s="90">
        <v>8400</v>
      </c>
      <c r="E302" s="90">
        <f t="shared" si="15"/>
        <v>63200</v>
      </c>
      <c r="G302" s="101">
        <v>45383</v>
      </c>
      <c r="H302" t="s">
        <v>77</v>
      </c>
      <c r="I302" t="s">
        <v>3648</v>
      </c>
      <c r="J302" s="90">
        <v>27800</v>
      </c>
      <c r="K302" s="90">
        <f t="shared" si="13"/>
        <v>78600</v>
      </c>
    </row>
    <row r="303" spans="1:11" x14ac:dyDescent="0.2">
      <c r="A303" s="101">
        <v>45446</v>
      </c>
      <c r="B303" t="s">
        <v>409</v>
      </c>
      <c r="C303" t="s">
        <v>3677</v>
      </c>
      <c r="D303" s="90">
        <v>3200</v>
      </c>
      <c r="E303" s="90">
        <f t="shared" si="15"/>
        <v>66400</v>
      </c>
      <c r="K303" s="90" t="str">
        <f t="shared" si="13"/>
        <v/>
      </c>
    </row>
    <row r="304" spans="1:11" x14ac:dyDescent="0.2">
      <c r="A304" s="101">
        <v>45447</v>
      </c>
      <c r="B304" t="s">
        <v>409</v>
      </c>
      <c r="C304" t="s">
        <v>3678</v>
      </c>
      <c r="D304" s="90">
        <v>3200</v>
      </c>
      <c r="E304" s="90">
        <f t="shared" si="15"/>
        <v>69600</v>
      </c>
      <c r="K304" s="90" t="str">
        <f t="shared" si="13"/>
        <v/>
      </c>
    </row>
    <row r="305" spans="1:11" x14ac:dyDescent="0.2">
      <c r="A305" s="101">
        <v>45472</v>
      </c>
      <c r="B305" t="s">
        <v>77</v>
      </c>
      <c r="C305" t="s">
        <v>3680</v>
      </c>
      <c r="D305" s="90">
        <v>22600</v>
      </c>
      <c r="E305" s="90">
        <f t="shared" si="15"/>
        <v>92200</v>
      </c>
      <c r="K305" s="90" t="str">
        <f t="shared" si="13"/>
        <v/>
      </c>
    </row>
    <row r="306" spans="1:11" x14ac:dyDescent="0.2">
      <c r="A306" s="101">
        <v>45477</v>
      </c>
      <c r="B306" t="s">
        <v>321</v>
      </c>
      <c r="C306" t="s">
        <v>3681</v>
      </c>
      <c r="D306" s="90">
        <v>5200</v>
      </c>
      <c r="E306" s="90">
        <f t="shared" si="15"/>
        <v>97400</v>
      </c>
      <c r="K306" s="90" t="str">
        <f t="shared" si="13"/>
        <v/>
      </c>
    </row>
    <row r="307" spans="1:11" x14ac:dyDescent="0.2">
      <c r="A307" s="101">
        <v>45505</v>
      </c>
      <c r="B307" t="s">
        <v>456</v>
      </c>
      <c r="C307" t="s">
        <v>3684</v>
      </c>
      <c r="D307" s="90">
        <v>64000</v>
      </c>
      <c r="E307" s="90">
        <f t="shared" si="15"/>
        <v>161400</v>
      </c>
      <c r="K307" s="90" t="str">
        <f t="shared" si="13"/>
        <v/>
      </c>
    </row>
    <row r="308" spans="1:11" x14ac:dyDescent="0.2">
      <c r="A308" s="101">
        <v>45530</v>
      </c>
      <c r="B308" t="s">
        <v>142</v>
      </c>
      <c r="C308" t="s">
        <v>3689</v>
      </c>
      <c r="D308" s="90">
        <v>2800</v>
      </c>
      <c r="E308" s="90">
        <f t="shared" si="15"/>
        <v>164200</v>
      </c>
      <c r="K308" s="90" t="str">
        <f t="shared" si="13"/>
        <v/>
      </c>
    </row>
    <row r="309" spans="1:11" x14ac:dyDescent="0.2">
      <c r="A309" s="101">
        <v>45531</v>
      </c>
      <c r="B309" t="s">
        <v>142</v>
      </c>
      <c r="C309" t="s">
        <v>3355</v>
      </c>
      <c r="D309" s="90">
        <v>2800</v>
      </c>
      <c r="E309" s="90">
        <f t="shared" si="15"/>
        <v>167000</v>
      </c>
      <c r="K309" s="90" t="str">
        <f t="shared" si="13"/>
        <v/>
      </c>
    </row>
    <row r="310" spans="1:11" x14ac:dyDescent="0.2">
      <c r="A310" s="101">
        <v>45532</v>
      </c>
      <c r="B310" t="s">
        <v>77</v>
      </c>
      <c r="C310" t="s">
        <v>3647</v>
      </c>
      <c r="D310" s="90">
        <v>61400</v>
      </c>
      <c r="E310" s="90">
        <f t="shared" si="15"/>
        <v>228400</v>
      </c>
      <c r="K310" s="90" t="str">
        <f t="shared" si="13"/>
        <v/>
      </c>
    </row>
    <row r="311" spans="1:11" x14ac:dyDescent="0.2">
      <c r="A311" s="101">
        <v>45588</v>
      </c>
      <c r="B311" t="s">
        <v>142</v>
      </c>
      <c r="C311" t="s">
        <v>3695</v>
      </c>
      <c r="D311" s="90">
        <v>9600</v>
      </c>
      <c r="E311" s="90">
        <f t="shared" si="15"/>
        <v>238000</v>
      </c>
      <c r="K311" s="90" t="str">
        <f t="shared" si="13"/>
        <v/>
      </c>
    </row>
    <row r="312" spans="1:11" x14ac:dyDescent="0.2">
      <c r="A312" s="101">
        <v>45596</v>
      </c>
      <c r="B312" t="s">
        <v>142</v>
      </c>
      <c r="C312" t="s">
        <v>3698</v>
      </c>
      <c r="D312" s="90">
        <v>7600</v>
      </c>
      <c r="E312" s="90">
        <f t="shared" si="15"/>
        <v>245600</v>
      </c>
      <c r="K312" s="90" t="str">
        <f t="shared" si="13"/>
        <v/>
      </c>
    </row>
    <row r="313" spans="1:11" x14ac:dyDescent="0.2">
      <c r="A313" s="101">
        <v>45601</v>
      </c>
      <c r="B313" t="s">
        <v>77</v>
      </c>
      <c r="C313" t="s">
        <v>3560</v>
      </c>
      <c r="D313" s="90">
        <v>78000</v>
      </c>
      <c r="E313" s="90">
        <f t="shared" si="15"/>
        <v>323600</v>
      </c>
      <c r="K313" s="90" t="str">
        <f t="shared" si="13"/>
        <v/>
      </c>
    </row>
    <row r="314" spans="1:11" x14ac:dyDescent="0.2">
      <c r="A314" s="101">
        <v>45601</v>
      </c>
      <c r="B314" t="s">
        <v>147</v>
      </c>
      <c r="C314" t="s">
        <v>3634</v>
      </c>
      <c r="D314" s="90">
        <v>4000</v>
      </c>
      <c r="E314" s="90">
        <f t="shared" si="15"/>
        <v>327600</v>
      </c>
      <c r="K314" s="90" t="str">
        <f t="shared" si="13"/>
        <v/>
      </c>
    </row>
    <row r="315" spans="1:11" x14ac:dyDescent="0.2">
      <c r="A315" s="101">
        <v>45602</v>
      </c>
      <c r="B315" t="s">
        <v>446</v>
      </c>
      <c r="C315" t="s">
        <v>3704</v>
      </c>
      <c r="D315" s="90">
        <v>76800</v>
      </c>
      <c r="E315" s="90">
        <f t="shared" si="15"/>
        <v>404400</v>
      </c>
      <c r="K315" s="90" t="str">
        <f t="shared" si="13"/>
        <v/>
      </c>
    </row>
    <row r="316" spans="1:11" x14ac:dyDescent="0.2">
      <c r="A316" s="101">
        <v>45617</v>
      </c>
      <c r="B316" t="s">
        <v>409</v>
      </c>
      <c r="C316" t="s">
        <v>3708</v>
      </c>
      <c r="D316" s="90">
        <v>2800</v>
      </c>
      <c r="E316" s="90">
        <f t="shared" si="15"/>
        <v>407200</v>
      </c>
      <c r="K316" s="90" t="str">
        <f t="shared" si="13"/>
        <v/>
      </c>
    </row>
    <row r="317" spans="1:11" x14ac:dyDescent="0.2">
      <c r="A317" s="101">
        <v>45622</v>
      </c>
      <c r="B317" t="s">
        <v>703</v>
      </c>
      <c r="C317" t="s">
        <v>3718</v>
      </c>
      <c r="D317" s="90">
        <v>56000</v>
      </c>
      <c r="E317" s="90">
        <f t="shared" si="15"/>
        <v>463200</v>
      </c>
      <c r="K317" s="90" t="str">
        <f t="shared" si="13"/>
        <v/>
      </c>
    </row>
    <row r="318" spans="1:11" x14ac:dyDescent="0.2">
      <c r="A318" s="101">
        <v>45627</v>
      </c>
      <c r="B318" t="s">
        <v>321</v>
      </c>
      <c r="C318" t="s">
        <v>3719</v>
      </c>
      <c r="D318" s="90">
        <v>5000</v>
      </c>
      <c r="E318" s="90">
        <f t="shared" si="15"/>
        <v>468200</v>
      </c>
      <c r="K318" s="90" t="str">
        <f t="shared" si="13"/>
        <v/>
      </c>
    </row>
    <row r="319" spans="1:11" x14ac:dyDescent="0.2">
      <c r="A319" s="101">
        <v>45643</v>
      </c>
      <c r="B319" t="s">
        <v>142</v>
      </c>
      <c r="C319" t="s">
        <v>3721</v>
      </c>
      <c r="D319" s="90">
        <v>3600</v>
      </c>
      <c r="E319" s="90">
        <f t="shared" si="15"/>
        <v>471800</v>
      </c>
      <c r="K319" s="90" t="str">
        <f t="shared" si="13"/>
        <v/>
      </c>
    </row>
    <row r="320" spans="1:11" x14ac:dyDescent="0.2">
      <c r="A320" s="101">
        <v>45643</v>
      </c>
      <c r="B320" t="s">
        <v>142</v>
      </c>
      <c r="C320" t="s">
        <v>3722</v>
      </c>
      <c r="D320" s="90">
        <v>2800</v>
      </c>
      <c r="E320" s="90">
        <f t="shared" si="15"/>
        <v>474600</v>
      </c>
      <c r="K320" s="90" t="str">
        <f t="shared" si="13"/>
        <v/>
      </c>
    </row>
    <row r="321" spans="1:11" x14ac:dyDescent="0.2">
      <c r="A321" s="101">
        <v>45651</v>
      </c>
      <c r="B321" t="s">
        <v>77</v>
      </c>
      <c r="C321" t="s">
        <v>3827</v>
      </c>
      <c r="D321" s="90">
        <v>42000</v>
      </c>
      <c r="E321" s="90">
        <f t="shared" si="15"/>
        <v>516600</v>
      </c>
      <c r="K321" s="90" t="str">
        <f t="shared" si="13"/>
        <v/>
      </c>
    </row>
    <row r="322" spans="1:11" x14ac:dyDescent="0.2">
      <c r="A322" s="101">
        <v>45699</v>
      </c>
      <c r="B322" t="s">
        <v>142</v>
      </c>
      <c r="C322" t="s">
        <v>3739</v>
      </c>
      <c r="D322" s="90">
        <v>12000</v>
      </c>
      <c r="E322" s="90">
        <f t="shared" si="15"/>
        <v>528600</v>
      </c>
      <c r="K322" s="90" t="str">
        <f t="shared" si="13"/>
        <v/>
      </c>
    </row>
    <row r="323" spans="1:11" x14ac:dyDescent="0.2">
      <c r="A323" s="101">
        <v>45713</v>
      </c>
      <c r="B323" t="s">
        <v>2770</v>
      </c>
      <c r="C323" t="s">
        <v>3813</v>
      </c>
      <c r="D323" s="90">
        <v>50800</v>
      </c>
      <c r="E323" s="90">
        <f t="shared" si="15"/>
        <v>579400</v>
      </c>
      <c r="K323" s="90" t="str">
        <f t="shared" si="13"/>
        <v/>
      </c>
    </row>
    <row r="324" spans="1:11" x14ac:dyDescent="0.2">
      <c r="A324" s="101">
        <v>45740</v>
      </c>
      <c r="B324" t="s">
        <v>77</v>
      </c>
      <c r="C324" t="s">
        <v>3814</v>
      </c>
      <c r="D324" s="90">
        <v>59800</v>
      </c>
      <c r="E324" s="90">
        <f t="shared" si="15"/>
        <v>639200</v>
      </c>
      <c r="K324" s="90" t="str">
        <f t="shared" si="13"/>
        <v/>
      </c>
    </row>
    <row r="325" spans="1:11" x14ac:dyDescent="0.2">
      <c r="A325" s="101" t="s">
        <v>3829</v>
      </c>
      <c r="E325" s="90" t="str">
        <f t="shared" si="15"/>
        <v/>
      </c>
      <c r="K325" s="90" t="str">
        <f t="shared" si="13"/>
        <v/>
      </c>
    </row>
    <row r="326" spans="1:11" x14ac:dyDescent="0.2">
      <c r="E326" s="90" t="str">
        <f t="shared" si="15"/>
        <v/>
      </c>
      <c r="K326" s="90" t="str">
        <f t="shared" si="13"/>
        <v/>
      </c>
    </row>
    <row r="327" spans="1:11" x14ac:dyDescent="0.2">
      <c r="E327" s="90" t="str">
        <f t="shared" si="15"/>
        <v/>
      </c>
      <c r="K327" s="90" t="str">
        <f t="shared" si="13"/>
        <v/>
      </c>
    </row>
    <row r="328" spans="1:11" x14ac:dyDescent="0.2">
      <c r="E328" s="90" t="str">
        <f t="shared" si="15"/>
        <v/>
      </c>
      <c r="K328" s="90" t="str">
        <f t="shared" si="13"/>
        <v/>
      </c>
    </row>
    <row r="329" spans="1:11" x14ac:dyDescent="0.2">
      <c r="E329" s="90" t="str">
        <f t="shared" ref="E329:E388" si="16">IF(D329="","",D329+E328)</f>
        <v/>
      </c>
      <c r="K329" s="90" t="str">
        <f t="shared" ref="K329:K392" si="17">IF(J329="","",J329+K328)</f>
        <v/>
      </c>
    </row>
    <row r="330" spans="1:11" x14ac:dyDescent="0.2">
      <c r="E330" s="90" t="str">
        <f t="shared" si="16"/>
        <v/>
      </c>
      <c r="K330" s="90" t="str">
        <f t="shared" si="17"/>
        <v/>
      </c>
    </row>
    <row r="331" spans="1:11" x14ac:dyDescent="0.2">
      <c r="E331" s="90" t="str">
        <f t="shared" si="16"/>
        <v/>
      </c>
      <c r="K331" s="90" t="str">
        <f t="shared" si="17"/>
        <v/>
      </c>
    </row>
    <row r="332" spans="1:11" x14ac:dyDescent="0.2">
      <c r="E332" s="90" t="str">
        <f t="shared" si="16"/>
        <v/>
      </c>
      <c r="K332" s="90" t="str">
        <f t="shared" si="17"/>
        <v/>
      </c>
    </row>
    <row r="333" spans="1:11" x14ac:dyDescent="0.2">
      <c r="E333" s="90" t="str">
        <f t="shared" si="16"/>
        <v/>
      </c>
      <c r="K333" s="90" t="str">
        <f t="shared" si="17"/>
        <v/>
      </c>
    </row>
    <row r="334" spans="1:11" x14ac:dyDescent="0.2">
      <c r="E334" s="90" t="str">
        <f t="shared" si="16"/>
        <v/>
      </c>
      <c r="K334" s="90" t="str">
        <f t="shared" si="17"/>
        <v/>
      </c>
    </row>
    <row r="335" spans="1:11" x14ac:dyDescent="0.2">
      <c r="E335" s="90" t="str">
        <f t="shared" si="16"/>
        <v/>
      </c>
      <c r="K335" s="90" t="str">
        <f t="shared" si="17"/>
        <v/>
      </c>
    </row>
    <row r="336" spans="1: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E362" s="90" t="str">
        <f t="shared" si="16"/>
        <v/>
      </c>
      <c r="K362" s="90" t="str">
        <f t="shared" si="17"/>
        <v/>
      </c>
    </row>
    <row r="363" spans="5:11" x14ac:dyDescent="0.2">
      <c r="E363" s="90" t="str">
        <f t="shared" si="16"/>
        <v/>
      </c>
      <c r="K363" s="90" t="str">
        <f t="shared" si="17"/>
        <v/>
      </c>
    </row>
    <row r="364" spans="5:11" x14ac:dyDescent="0.2">
      <c r="E364" s="90" t="str">
        <f t="shared" si="16"/>
        <v/>
      </c>
      <c r="K364" s="90" t="str">
        <f t="shared" si="17"/>
        <v/>
      </c>
    </row>
    <row r="365" spans="5:11" x14ac:dyDescent="0.2">
      <c r="E365" s="90" t="str">
        <f t="shared" si="16"/>
        <v/>
      </c>
      <c r="K365" s="90" t="str">
        <f t="shared" si="17"/>
        <v/>
      </c>
    </row>
    <row r="366" spans="5:11" x14ac:dyDescent="0.2">
      <c r="E366" s="90" t="str">
        <f t="shared" si="16"/>
        <v/>
      </c>
      <c r="K366" s="90" t="str">
        <f t="shared" si="17"/>
        <v/>
      </c>
    </row>
    <row r="367" spans="5:11" x14ac:dyDescent="0.2">
      <c r="E367" s="90" t="str">
        <f t="shared" si="16"/>
        <v/>
      </c>
      <c r="K367" s="90" t="str">
        <f t="shared" si="17"/>
        <v/>
      </c>
    </row>
    <row r="368" spans="5:11" x14ac:dyDescent="0.2">
      <c r="E368" s="90" t="str">
        <f t="shared" si="16"/>
        <v/>
      </c>
      <c r="K368" s="90" t="str">
        <f t="shared" si="17"/>
        <v/>
      </c>
    </row>
    <row r="369" spans="5:11" x14ac:dyDescent="0.2">
      <c r="E369" s="90" t="str">
        <f t="shared" si="16"/>
        <v/>
      </c>
      <c r="K369" s="90" t="str">
        <f t="shared" si="17"/>
        <v/>
      </c>
    </row>
    <row r="370" spans="5:11" x14ac:dyDescent="0.2">
      <c r="E370" s="90" t="str">
        <f t="shared" si="16"/>
        <v/>
      </c>
      <c r="K370" s="90" t="str">
        <f t="shared" si="17"/>
        <v/>
      </c>
    </row>
    <row r="371" spans="5:11" x14ac:dyDescent="0.2">
      <c r="E371" s="90" t="str">
        <f t="shared" si="16"/>
        <v/>
      </c>
      <c r="K371" s="90" t="str">
        <f t="shared" si="17"/>
        <v/>
      </c>
    </row>
    <row r="372" spans="5:11" x14ac:dyDescent="0.2">
      <c r="E372" s="90" t="str">
        <f t="shared" si="16"/>
        <v/>
      </c>
      <c r="K372" s="90" t="str">
        <f t="shared" si="17"/>
        <v/>
      </c>
    </row>
    <row r="373" spans="5:11" x14ac:dyDescent="0.2">
      <c r="E373" s="90" t="str">
        <f t="shared" si="16"/>
        <v/>
      </c>
      <c r="K373" s="90" t="str">
        <f t="shared" si="17"/>
        <v/>
      </c>
    </row>
    <row r="374" spans="5:11" x14ac:dyDescent="0.2">
      <c r="E374" s="90" t="str">
        <f t="shared" si="16"/>
        <v/>
      </c>
      <c r="K374" s="90" t="str">
        <f t="shared" si="17"/>
        <v/>
      </c>
    </row>
    <row r="375" spans="5:11" x14ac:dyDescent="0.2">
      <c r="E375" s="90" t="str">
        <f t="shared" si="16"/>
        <v/>
      </c>
      <c r="K375" s="90" t="str">
        <f t="shared" si="17"/>
        <v/>
      </c>
    </row>
    <row r="376" spans="5:11" x14ac:dyDescent="0.2">
      <c r="E376" s="90" t="str">
        <f t="shared" si="16"/>
        <v/>
      </c>
      <c r="K376" s="90" t="str">
        <f t="shared" si="17"/>
        <v/>
      </c>
    </row>
    <row r="377" spans="5:11" x14ac:dyDescent="0.2">
      <c r="E377" s="90" t="str">
        <f t="shared" si="16"/>
        <v/>
      </c>
      <c r="K377" s="90" t="str">
        <f t="shared" si="17"/>
        <v/>
      </c>
    </row>
    <row r="378" spans="5:11" x14ac:dyDescent="0.2">
      <c r="E378" s="90" t="str">
        <f t="shared" si="16"/>
        <v/>
      </c>
      <c r="K378" s="90" t="str">
        <f t="shared" si="17"/>
        <v/>
      </c>
    </row>
    <row r="379" spans="5:11" x14ac:dyDescent="0.2">
      <c r="E379" s="90" t="str">
        <f t="shared" si="16"/>
        <v/>
      </c>
      <c r="K379" s="90" t="str">
        <f t="shared" si="17"/>
        <v/>
      </c>
    </row>
    <row r="380" spans="5:11" x14ac:dyDescent="0.2">
      <c r="E380" s="90" t="str">
        <f t="shared" si="16"/>
        <v/>
      </c>
      <c r="K380" s="90" t="str">
        <f t="shared" si="17"/>
        <v/>
      </c>
    </row>
    <row r="381" spans="5:11" x14ac:dyDescent="0.2">
      <c r="E381" s="90" t="str">
        <f t="shared" si="16"/>
        <v/>
      </c>
      <c r="K381" s="90" t="str">
        <f t="shared" si="17"/>
        <v/>
      </c>
    </row>
    <row r="382" spans="5:11" x14ac:dyDescent="0.2">
      <c r="E382" s="90" t="str">
        <f t="shared" si="16"/>
        <v/>
      </c>
      <c r="K382" s="90" t="str">
        <f t="shared" si="17"/>
        <v/>
      </c>
    </row>
    <row r="383" spans="5:11" x14ac:dyDescent="0.2">
      <c r="E383" s="90" t="str">
        <f t="shared" si="16"/>
        <v/>
      </c>
      <c r="K383" s="90" t="str">
        <f t="shared" si="17"/>
        <v/>
      </c>
    </row>
    <row r="384" spans="5:11" x14ac:dyDescent="0.2">
      <c r="E384" s="90" t="str">
        <f t="shared" si="16"/>
        <v/>
      </c>
      <c r="K384" s="90" t="str">
        <f t="shared" si="17"/>
        <v/>
      </c>
    </row>
    <row r="385" spans="5:11" x14ac:dyDescent="0.2">
      <c r="E385" s="90" t="str">
        <f t="shared" si="16"/>
        <v/>
      </c>
      <c r="K385" s="90" t="str">
        <f t="shared" si="17"/>
        <v/>
      </c>
    </row>
    <row r="386" spans="5:11" x14ac:dyDescent="0.2">
      <c r="E386" s="90" t="str">
        <f t="shared" si="16"/>
        <v/>
      </c>
      <c r="K386" s="90" t="str">
        <f t="shared" si="17"/>
        <v/>
      </c>
    </row>
    <row r="387" spans="5:11" x14ac:dyDescent="0.2">
      <c r="E387" s="90" t="str">
        <f t="shared" si="16"/>
        <v/>
      </c>
      <c r="K387" s="90" t="str">
        <f t="shared" si="17"/>
        <v/>
      </c>
    </row>
    <row r="388" spans="5:11" x14ac:dyDescent="0.2">
      <c r="E388" s="90" t="str">
        <f t="shared" si="16"/>
        <v/>
      </c>
      <c r="K388" s="90" t="str">
        <f t="shared" si="17"/>
        <v/>
      </c>
    </row>
    <row r="389" spans="5:11" x14ac:dyDescent="0.2">
      <c r="K389" s="90" t="str">
        <f t="shared" si="17"/>
        <v/>
      </c>
    </row>
    <row r="390" spans="5:11" x14ac:dyDescent="0.2">
      <c r="K390" s="90" t="str">
        <f t="shared" si="17"/>
        <v/>
      </c>
    </row>
    <row r="391" spans="5:11" x14ac:dyDescent="0.2">
      <c r="K391" s="90" t="str">
        <f t="shared" si="17"/>
        <v/>
      </c>
    </row>
    <row r="392" spans="5:11" x14ac:dyDescent="0.2">
      <c r="K392" s="90" t="str">
        <f t="shared" si="17"/>
        <v/>
      </c>
    </row>
    <row r="393" spans="5:11" x14ac:dyDescent="0.2">
      <c r="K393" s="90" t="str">
        <f t="shared" ref="K393:K456" si="18">IF(J393="","",J393+K392)</f>
        <v/>
      </c>
    </row>
    <row r="394" spans="5:11" x14ac:dyDescent="0.2">
      <c r="K394" s="90" t="str">
        <f t="shared" si="18"/>
        <v/>
      </c>
    </row>
    <row r="395" spans="5:11" x14ac:dyDescent="0.2">
      <c r="K395" s="90" t="str">
        <f t="shared" si="18"/>
        <v/>
      </c>
    </row>
    <row r="396" spans="5:11" x14ac:dyDescent="0.2">
      <c r="K396" s="90" t="str">
        <f t="shared" si="18"/>
        <v/>
      </c>
    </row>
    <row r="397" spans="5:11" x14ac:dyDescent="0.2">
      <c r="K397" s="90" t="str">
        <f t="shared" si="18"/>
        <v/>
      </c>
    </row>
    <row r="398" spans="5:11" x14ac:dyDescent="0.2">
      <c r="K398" s="90" t="str">
        <f t="shared" si="18"/>
        <v/>
      </c>
    </row>
    <row r="399" spans="5:11" x14ac:dyDescent="0.2">
      <c r="K399" s="90" t="str">
        <f t="shared" si="18"/>
        <v/>
      </c>
    </row>
    <row r="400" spans="5: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si="18"/>
        <v/>
      </c>
    </row>
    <row r="431" spans="11:11" x14ac:dyDescent="0.2">
      <c r="K431" s="90" t="str">
        <f t="shared" si="18"/>
        <v/>
      </c>
    </row>
    <row r="432" spans="11:11" x14ac:dyDescent="0.2">
      <c r="K432" s="90" t="str">
        <f t="shared" si="18"/>
        <v/>
      </c>
    </row>
    <row r="433" spans="11:11" x14ac:dyDescent="0.2">
      <c r="K433" s="90" t="str">
        <f t="shared" si="18"/>
        <v/>
      </c>
    </row>
    <row r="434" spans="11:11" x14ac:dyDescent="0.2">
      <c r="K434" s="90" t="str">
        <f t="shared" si="18"/>
        <v/>
      </c>
    </row>
    <row r="435" spans="11:11" x14ac:dyDescent="0.2">
      <c r="K435" s="90" t="str">
        <f t="shared" si="18"/>
        <v/>
      </c>
    </row>
    <row r="436" spans="11:11" x14ac:dyDescent="0.2">
      <c r="K436" s="90" t="str">
        <f t="shared" si="18"/>
        <v/>
      </c>
    </row>
    <row r="437" spans="11:11" x14ac:dyDescent="0.2">
      <c r="K437" s="90" t="str">
        <f t="shared" si="18"/>
        <v/>
      </c>
    </row>
    <row r="438" spans="11:11" x14ac:dyDescent="0.2">
      <c r="K438" s="90" t="str">
        <f t="shared" si="18"/>
        <v/>
      </c>
    </row>
    <row r="439" spans="11:11" x14ac:dyDescent="0.2">
      <c r="K439" s="90" t="str">
        <f t="shared" si="18"/>
        <v/>
      </c>
    </row>
    <row r="440" spans="11:11" x14ac:dyDescent="0.2">
      <c r="K440" s="90" t="str">
        <f t="shared" si="18"/>
        <v/>
      </c>
    </row>
    <row r="441" spans="11:11" x14ac:dyDescent="0.2">
      <c r="K441" s="90" t="str">
        <f t="shared" si="18"/>
        <v/>
      </c>
    </row>
    <row r="442" spans="11:11" x14ac:dyDescent="0.2">
      <c r="K442" s="90" t="str">
        <f t="shared" si="18"/>
        <v/>
      </c>
    </row>
    <row r="443" spans="11:11" x14ac:dyDescent="0.2">
      <c r="K443" s="90" t="str">
        <f t="shared" si="18"/>
        <v/>
      </c>
    </row>
    <row r="444" spans="11:11" x14ac:dyDescent="0.2">
      <c r="K444" s="90" t="str">
        <f t="shared" si="18"/>
        <v/>
      </c>
    </row>
    <row r="445" spans="11:11" x14ac:dyDescent="0.2">
      <c r="K445" s="90" t="str">
        <f t="shared" si="18"/>
        <v/>
      </c>
    </row>
    <row r="446" spans="11:11" x14ac:dyDescent="0.2">
      <c r="K446" s="90" t="str">
        <f t="shared" si="18"/>
        <v/>
      </c>
    </row>
    <row r="447" spans="11:11" x14ac:dyDescent="0.2">
      <c r="K447" s="90" t="str">
        <f t="shared" si="18"/>
        <v/>
      </c>
    </row>
    <row r="448" spans="11:11" x14ac:dyDescent="0.2">
      <c r="K448" s="90" t="str">
        <f t="shared" si="18"/>
        <v/>
      </c>
    </row>
    <row r="449" spans="11:11" x14ac:dyDescent="0.2">
      <c r="K449" s="90" t="str">
        <f t="shared" si="18"/>
        <v/>
      </c>
    </row>
    <row r="450" spans="11:11" x14ac:dyDescent="0.2">
      <c r="K450" s="90" t="str">
        <f t="shared" si="18"/>
        <v/>
      </c>
    </row>
    <row r="451" spans="11:11" x14ac:dyDescent="0.2">
      <c r="K451" s="90" t="str">
        <f t="shared" si="18"/>
        <v/>
      </c>
    </row>
    <row r="452" spans="11:11" x14ac:dyDescent="0.2">
      <c r="K452" s="90" t="str">
        <f t="shared" si="18"/>
        <v/>
      </c>
    </row>
    <row r="453" spans="11:11" x14ac:dyDescent="0.2">
      <c r="K453" s="90" t="str">
        <f t="shared" si="18"/>
        <v/>
      </c>
    </row>
    <row r="454" spans="11:11" x14ac:dyDescent="0.2">
      <c r="K454" s="90" t="str">
        <f t="shared" si="18"/>
        <v/>
      </c>
    </row>
    <row r="455" spans="11:11" x14ac:dyDescent="0.2">
      <c r="K455" s="90" t="str">
        <f t="shared" si="18"/>
        <v/>
      </c>
    </row>
    <row r="456" spans="11:11" x14ac:dyDescent="0.2">
      <c r="K456" s="90" t="str">
        <f t="shared" si="18"/>
        <v/>
      </c>
    </row>
    <row r="457" spans="11:11" x14ac:dyDescent="0.2">
      <c r="K457" s="90" t="str">
        <f t="shared" ref="K457:K468" si="19">IF(J457="","",J457+K456)</f>
        <v/>
      </c>
    </row>
    <row r="458" spans="11:11" x14ac:dyDescent="0.2">
      <c r="K458" s="90" t="str">
        <f t="shared" si="19"/>
        <v/>
      </c>
    </row>
    <row r="459" spans="11:11" x14ac:dyDescent="0.2">
      <c r="K459" s="90" t="str">
        <f t="shared" si="19"/>
        <v/>
      </c>
    </row>
    <row r="460" spans="11:11" x14ac:dyDescent="0.2">
      <c r="K460" s="90" t="str">
        <f t="shared" si="19"/>
        <v/>
      </c>
    </row>
    <row r="461" spans="11:11" x14ac:dyDescent="0.2">
      <c r="K461" s="90" t="str">
        <f t="shared" si="19"/>
        <v/>
      </c>
    </row>
    <row r="462" spans="11:11" x14ac:dyDescent="0.2">
      <c r="K462" s="90" t="str">
        <f t="shared" si="19"/>
        <v/>
      </c>
    </row>
    <row r="463" spans="11:11" x14ac:dyDescent="0.2">
      <c r="K463" s="90" t="str">
        <f t="shared" si="19"/>
        <v/>
      </c>
    </row>
    <row r="464" spans="11:11" x14ac:dyDescent="0.2">
      <c r="K464" s="90" t="str">
        <f t="shared" si="19"/>
        <v/>
      </c>
    </row>
    <row r="465" spans="11:11" x14ac:dyDescent="0.2">
      <c r="K465" s="90" t="str">
        <f t="shared" si="19"/>
        <v/>
      </c>
    </row>
    <row r="466" spans="11:11" x14ac:dyDescent="0.2">
      <c r="K466" s="90" t="str">
        <f t="shared" si="19"/>
        <v/>
      </c>
    </row>
    <row r="467" spans="11:11" x14ac:dyDescent="0.2">
      <c r="K467" s="90" t="str">
        <f t="shared" si="19"/>
        <v/>
      </c>
    </row>
    <row r="468" spans="11:11" x14ac:dyDescent="0.2">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262</v>
      </c>
      <c r="C2" s="754" t="s">
        <v>2462</v>
      </c>
      <c r="D2" s="2"/>
      <c r="E2"/>
      <c r="G2" s="652">
        <v>121</v>
      </c>
      <c r="H2" s="651" t="s">
        <v>2442</v>
      </c>
      <c r="J2"/>
      <c r="K2"/>
    </row>
    <row r="3" spans="1:14" x14ac:dyDescent="0.2">
      <c r="A3" s="725" t="s">
        <v>2443</v>
      </c>
      <c r="B3" s="726">
        <v>248</v>
      </c>
      <c r="C3" s="723"/>
      <c r="D3" s="2"/>
      <c r="E3"/>
      <c r="G3" s="652">
        <v>122</v>
      </c>
      <c r="H3" s="651" t="s">
        <v>2443</v>
      </c>
      <c r="J3"/>
      <c r="K3"/>
    </row>
    <row r="4" spans="1:14" x14ac:dyDescent="0.2">
      <c r="M4">
        <v>175</v>
      </c>
      <c r="N4">
        <v>174</v>
      </c>
    </row>
    <row r="5" spans="1:14" x14ac:dyDescent="0.2">
      <c r="A5" s="1434" t="s">
        <v>388</v>
      </c>
      <c r="B5" s="1435"/>
      <c r="C5" s="1435"/>
      <c r="D5" s="1435"/>
      <c r="E5" s="1436"/>
      <c r="G5" s="1437" t="s">
        <v>767</v>
      </c>
      <c r="H5" s="1438"/>
      <c r="I5" s="1438"/>
      <c r="J5" s="1438"/>
      <c r="K5" s="143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40633</v>
      </c>
      <c r="B8" t="s">
        <v>142</v>
      </c>
      <c r="C8" t="s">
        <v>671</v>
      </c>
      <c r="D8" s="90">
        <v>10000</v>
      </c>
      <c r="E8" s="90">
        <f>IF(D8="","",D8)</f>
        <v>10000</v>
      </c>
      <c r="K8" s="90" t="str">
        <f>IF(J8="","",J8)</f>
        <v/>
      </c>
    </row>
    <row r="9" spans="1:14" x14ac:dyDescent="0.2">
      <c r="A9" s="101">
        <v>40633</v>
      </c>
      <c r="B9" t="s">
        <v>142</v>
      </c>
      <c r="C9" t="s">
        <v>672</v>
      </c>
      <c r="D9" s="90">
        <v>10000</v>
      </c>
      <c r="E9" s="90">
        <f t="shared" ref="E9:E69" si="0">IF(D9="","",D9+E8)</f>
        <v>20000</v>
      </c>
      <c r="K9" s="90" t="str">
        <f t="shared" ref="K9:K71" si="1">IF(J9="","",J9+K8)</f>
        <v/>
      </c>
    </row>
    <row r="10" spans="1:14" x14ac:dyDescent="0.2">
      <c r="A10" s="101">
        <v>40722</v>
      </c>
      <c r="B10" t="s">
        <v>55</v>
      </c>
      <c r="C10" t="s">
        <v>673</v>
      </c>
      <c r="D10" s="90">
        <v>10000</v>
      </c>
      <c r="E10" s="90">
        <f t="shared" si="0"/>
        <v>30000</v>
      </c>
      <c r="K10" s="90" t="str">
        <f t="shared" si="1"/>
        <v/>
      </c>
    </row>
    <row r="11" spans="1:14" x14ac:dyDescent="0.2">
      <c r="A11" s="101">
        <v>40722</v>
      </c>
      <c r="B11" t="s">
        <v>59</v>
      </c>
      <c r="C11" t="s">
        <v>674</v>
      </c>
      <c r="D11" s="90">
        <v>10000</v>
      </c>
      <c r="E11" s="90">
        <f t="shared" si="0"/>
        <v>40000</v>
      </c>
      <c r="K11" s="90" t="str">
        <f t="shared" si="1"/>
        <v/>
      </c>
    </row>
    <row r="12" spans="1:14" x14ac:dyDescent="0.2">
      <c r="A12" s="101">
        <v>40784</v>
      </c>
      <c r="B12" t="s">
        <v>66</v>
      </c>
      <c r="C12" t="s">
        <v>431</v>
      </c>
      <c r="D12" s="90">
        <v>10000</v>
      </c>
      <c r="E12" s="90">
        <f t="shared" si="0"/>
        <v>50000</v>
      </c>
      <c r="K12" s="90" t="str">
        <f t="shared" si="1"/>
        <v/>
      </c>
    </row>
    <row r="13" spans="1:14" x14ac:dyDescent="0.2">
      <c r="A13" s="101">
        <v>40815</v>
      </c>
      <c r="B13" t="s">
        <v>94</v>
      </c>
      <c r="C13" t="s">
        <v>675</v>
      </c>
      <c r="D13" s="90">
        <v>10000</v>
      </c>
      <c r="E13" s="90">
        <f t="shared" si="0"/>
        <v>60000</v>
      </c>
      <c r="K13" s="90" t="str">
        <f t="shared" si="1"/>
        <v/>
      </c>
    </row>
    <row r="14" spans="1:14" x14ac:dyDescent="0.2">
      <c r="A14" s="101">
        <v>40829</v>
      </c>
      <c r="B14" t="s">
        <v>77</v>
      </c>
      <c r="C14" t="s">
        <v>676</v>
      </c>
      <c r="D14" s="90">
        <v>10000</v>
      </c>
      <c r="E14" s="90">
        <f t="shared" si="0"/>
        <v>70000</v>
      </c>
      <c r="K14" s="90" t="str">
        <f t="shared" si="1"/>
        <v/>
      </c>
    </row>
    <row r="15" spans="1:14" x14ac:dyDescent="0.2">
      <c r="A15" s="101">
        <v>40829</v>
      </c>
      <c r="B15" t="s">
        <v>77</v>
      </c>
      <c r="C15" t="s">
        <v>677</v>
      </c>
      <c r="D15" s="90">
        <v>10000</v>
      </c>
      <c r="E15" s="90">
        <f t="shared" si="0"/>
        <v>80000</v>
      </c>
      <c r="K15" s="90" t="str">
        <f t="shared" si="1"/>
        <v/>
      </c>
    </row>
    <row r="16" spans="1:14" x14ac:dyDescent="0.2">
      <c r="A16" s="101">
        <v>40829</v>
      </c>
      <c r="B16" t="s">
        <v>77</v>
      </c>
      <c r="C16" t="s">
        <v>437</v>
      </c>
      <c r="D16" s="90">
        <v>10000</v>
      </c>
      <c r="E16" s="90">
        <f t="shared" si="0"/>
        <v>90000</v>
      </c>
      <c r="K16" s="90" t="str">
        <f t="shared" si="1"/>
        <v/>
      </c>
    </row>
    <row r="17" spans="1:11" x14ac:dyDescent="0.2">
      <c r="A17" s="101">
        <v>40829</v>
      </c>
      <c r="B17" t="s">
        <v>77</v>
      </c>
      <c r="C17" t="s">
        <v>678</v>
      </c>
      <c r="D17" s="90">
        <v>10000</v>
      </c>
      <c r="E17" s="90">
        <f t="shared" si="0"/>
        <v>100000</v>
      </c>
      <c r="K17" s="90" t="str">
        <f t="shared" si="1"/>
        <v/>
      </c>
    </row>
    <row r="18" spans="1:11" x14ac:dyDescent="0.2">
      <c r="A18" s="101">
        <v>40829</v>
      </c>
      <c r="B18" t="s">
        <v>77</v>
      </c>
      <c r="C18" t="s">
        <v>679</v>
      </c>
      <c r="D18" s="90">
        <v>10000</v>
      </c>
      <c r="E18" s="90">
        <f t="shared" si="0"/>
        <v>110000</v>
      </c>
      <c r="K18" s="90" t="str">
        <f t="shared" si="1"/>
        <v/>
      </c>
    </row>
    <row r="19" spans="1:11" x14ac:dyDescent="0.2">
      <c r="A19" s="101">
        <v>40829</v>
      </c>
      <c r="B19" t="s">
        <v>77</v>
      </c>
      <c r="C19" t="s">
        <v>680</v>
      </c>
      <c r="D19" s="90">
        <v>10000</v>
      </c>
      <c r="E19" s="90">
        <f t="shared" si="0"/>
        <v>120000</v>
      </c>
      <c r="K19" s="90" t="str">
        <f t="shared" si="1"/>
        <v/>
      </c>
    </row>
    <row r="20" spans="1:11" x14ac:dyDescent="0.2">
      <c r="A20" s="101">
        <v>40829</v>
      </c>
      <c r="B20" t="s">
        <v>77</v>
      </c>
      <c r="C20" t="s">
        <v>681</v>
      </c>
      <c r="D20" s="90">
        <v>10000</v>
      </c>
      <c r="E20" s="90">
        <f t="shared" si="0"/>
        <v>130000</v>
      </c>
      <c r="K20" s="90" t="str">
        <f t="shared" si="1"/>
        <v/>
      </c>
    </row>
    <row r="21" spans="1:11" x14ac:dyDescent="0.2">
      <c r="A21" s="101">
        <v>40841</v>
      </c>
      <c r="B21" t="s">
        <v>142</v>
      </c>
      <c r="C21" t="s">
        <v>682</v>
      </c>
      <c r="D21" s="90">
        <v>10000</v>
      </c>
      <c r="E21" s="90">
        <f t="shared" si="0"/>
        <v>140000</v>
      </c>
      <c r="K21" s="90" t="str">
        <f t="shared" si="1"/>
        <v/>
      </c>
    </row>
    <row r="22" spans="1:11" x14ac:dyDescent="0.2">
      <c r="A22" s="101">
        <v>40848</v>
      </c>
      <c r="B22" t="s">
        <v>409</v>
      </c>
      <c r="C22" t="s">
        <v>683</v>
      </c>
      <c r="D22" s="90">
        <v>10000</v>
      </c>
      <c r="E22" s="90">
        <f t="shared" si="0"/>
        <v>150000</v>
      </c>
      <c r="K22" s="90" t="str">
        <f t="shared" si="1"/>
        <v/>
      </c>
    </row>
    <row r="23" spans="1:11" x14ac:dyDescent="0.2">
      <c r="A23" s="101">
        <v>40869</v>
      </c>
      <c r="B23" t="s">
        <v>446</v>
      </c>
      <c r="C23" t="s">
        <v>684</v>
      </c>
      <c r="D23" s="90">
        <v>10000</v>
      </c>
      <c r="E23" s="90">
        <f t="shared" si="0"/>
        <v>160000</v>
      </c>
      <c r="K23" s="90" t="str">
        <f t="shared" si="1"/>
        <v/>
      </c>
    </row>
    <row r="24" spans="1:11" x14ac:dyDescent="0.2">
      <c r="A24" s="101">
        <v>40871</v>
      </c>
      <c r="B24" t="s">
        <v>94</v>
      </c>
      <c r="C24" t="s">
        <v>685</v>
      </c>
      <c r="D24" s="90">
        <v>10000</v>
      </c>
      <c r="E24" s="90">
        <f t="shared" si="0"/>
        <v>170000</v>
      </c>
      <c r="K24" s="90" t="str">
        <f t="shared" si="1"/>
        <v/>
      </c>
    </row>
    <row r="25" spans="1:11" x14ac:dyDescent="0.2">
      <c r="A25" s="101">
        <v>40882</v>
      </c>
      <c r="B25" t="s">
        <v>142</v>
      </c>
      <c r="C25" t="s">
        <v>686</v>
      </c>
      <c r="D25" s="90">
        <v>10000</v>
      </c>
      <c r="E25" s="90">
        <f t="shared" si="0"/>
        <v>180000</v>
      </c>
      <c r="K25" s="90" t="str">
        <f t="shared" si="1"/>
        <v/>
      </c>
    </row>
    <row r="26" spans="1:11" x14ac:dyDescent="0.2">
      <c r="A26" s="101">
        <v>40903</v>
      </c>
      <c r="B26" t="s">
        <v>142</v>
      </c>
      <c r="C26" t="s">
        <v>687</v>
      </c>
      <c r="D26" s="90">
        <v>10000</v>
      </c>
      <c r="E26" s="90">
        <f t="shared" si="0"/>
        <v>190000</v>
      </c>
      <c r="K26" s="90" t="str">
        <f t="shared" si="1"/>
        <v/>
      </c>
    </row>
    <row r="27" spans="1:11" x14ac:dyDescent="0.2">
      <c r="A27" s="101">
        <v>40903</v>
      </c>
      <c r="B27" t="s">
        <v>142</v>
      </c>
      <c r="C27" t="s">
        <v>688</v>
      </c>
      <c r="D27" s="90">
        <v>10000</v>
      </c>
      <c r="E27" s="90">
        <f t="shared" si="0"/>
        <v>200000</v>
      </c>
      <c r="K27" s="90" t="str">
        <f t="shared" si="1"/>
        <v/>
      </c>
    </row>
    <row r="28" spans="1:11" x14ac:dyDescent="0.2">
      <c r="A28" s="101">
        <v>40903</v>
      </c>
      <c r="B28" t="s">
        <v>321</v>
      </c>
      <c r="C28" t="s">
        <v>689</v>
      </c>
      <c r="D28" s="90">
        <v>10000</v>
      </c>
      <c r="E28" s="90">
        <f t="shared" si="0"/>
        <v>210000</v>
      </c>
      <c r="K28" s="90" t="str">
        <f t="shared" si="1"/>
        <v/>
      </c>
    </row>
    <row r="29" spans="1:11" x14ac:dyDescent="0.2">
      <c r="A29" s="101">
        <v>40903</v>
      </c>
      <c r="B29" t="s">
        <v>321</v>
      </c>
      <c r="C29" t="s">
        <v>690</v>
      </c>
      <c r="D29" s="90">
        <v>10000</v>
      </c>
      <c r="E29" s="90">
        <f t="shared" si="0"/>
        <v>220000</v>
      </c>
      <c r="K29" s="90" t="str">
        <f t="shared" si="1"/>
        <v/>
      </c>
    </row>
    <row r="30" spans="1:11"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t="str">
        <f t="shared" si="0"/>
        <v/>
      </c>
      <c r="G32" s="101" t="s">
        <v>1635</v>
      </c>
      <c r="K32" s="90" t="str">
        <f t="shared" si="1"/>
        <v/>
      </c>
    </row>
    <row r="33" spans="1:11" x14ac:dyDescent="0.2">
      <c r="A33" s="101">
        <v>40939</v>
      </c>
      <c r="B33" t="s">
        <v>77</v>
      </c>
      <c r="C33" t="s">
        <v>700</v>
      </c>
      <c r="D33" s="90">
        <v>10000</v>
      </c>
      <c r="E33" s="90">
        <f>IF(D33="","",D33)</f>
        <v>10000</v>
      </c>
      <c r="G33" s="101">
        <v>40918</v>
      </c>
      <c r="H33" t="s">
        <v>77</v>
      </c>
      <c r="I33" t="s">
        <v>696</v>
      </c>
      <c r="J33" s="90">
        <v>10000</v>
      </c>
      <c r="K33" s="90">
        <f>IF(J33="","",J33)</f>
        <v>10000</v>
      </c>
    </row>
    <row r="34" spans="1:11" x14ac:dyDescent="0.2">
      <c r="A34" s="101">
        <v>40954</v>
      </c>
      <c r="B34" t="s">
        <v>142</v>
      </c>
      <c r="C34" t="s">
        <v>701</v>
      </c>
      <c r="D34" s="90">
        <v>10000</v>
      </c>
      <c r="E34" s="90">
        <f t="shared" si="0"/>
        <v>20000</v>
      </c>
      <c r="G34" s="101">
        <v>40918</v>
      </c>
      <c r="H34" t="s">
        <v>77</v>
      </c>
      <c r="I34" t="s">
        <v>697</v>
      </c>
      <c r="J34" s="90">
        <v>10000</v>
      </c>
      <c r="K34" s="90">
        <f t="shared" si="1"/>
        <v>20000</v>
      </c>
    </row>
    <row r="35" spans="1:11" x14ac:dyDescent="0.2">
      <c r="A35" s="101">
        <v>40967</v>
      </c>
      <c r="B35" t="s">
        <v>456</v>
      </c>
      <c r="C35" t="s">
        <v>702</v>
      </c>
      <c r="D35" s="90">
        <v>10000</v>
      </c>
      <c r="E35" s="90">
        <f t="shared" si="0"/>
        <v>30000</v>
      </c>
      <c r="G35" s="101">
        <v>40924</v>
      </c>
      <c r="H35" t="s">
        <v>77</v>
      </c>
      <c r="I35" t="s">
        <v>698</v>
      </c>
      <c r="J35" s="90">
        <v>10000</v>
      </c>
      <c r="K35" s="90">
        <f t="shared" si="1"/>
        <v>30000</v>
      </c>
    </row>
    <row r="36" spans="1:11" x14ac:dyDescent="0.2">
      <c r="A36" s="101">
        <v>40984</v>
      </c>
      <c r="B36" t="s">
        <v>77</v>
      </c>
      <c r="C36" t="s">
        <v>705</v>
      </c>
      <c r="D36" s="90">
        <v>10000</v>
      </c>
      <c r="E36" s="90">
        <f t="shared" si="0"/>
        <v>40000</v>
      </c>
      <c r="G36" s="101">
        <v>40926</v>
      </c>
      <c r="H36" t="s">
        <v>456</v>
      </c>
      <c r="I36" t="s">
        <v>699</v>
      </c>
      <c r="J36" s="90">
        <v>10000</v>
      </c>
      <c r="K36" s="90">
        <f t="shared" si="1"/>
        <v>40000</v>
      </c>
    </row>
    <row r="37" spans="1:11" x14ac:dyDescent="0.2">
      <c r="A37" s="101">
        <v>40984</v>
      </c>
      <c r="B37" t="s">
        <v>77</v>
      </c>
      <c r="C37" t="s">
        <v>706</v>
      </c>
      <c r="D37" s="90">
        <v>10000</v>
      </c>
      <c r="E37" s="90">
        <f t="shared" si="0"/>
        <v>50000</v>
      </c>
      <c r="G37" s="101">
        <v>40994</v>
      </c>
      <c r="H37" t="s">
        <v>409</v>
      </c>
      <c r="I37" t="s">
        <v>707</v>
      </c>
      <c r="J37" s="90">
        <v>10000</v>
      </c>
      <c r="K37" s="90">
        <f t="shared" si="1"/>
        <v>50000</v>
      </c>
    </row>
    <row r="38" spans="1:11" x14ac:dyDescent="0.2">
      <c r="A38" s="101">
        <v>40994</v>
      </c>
      <c r="B38" t="s">
        <v>409</v>
      </c>
      <c r="C38" t="s">
        <v>710</v>
      </c>
      <c r="D38" s="90">
        <v>10000</v>
      </c>
      <c r="E38" s="90">
        <f t="shared" si="0"/>
        <v>60000</v>
      </c>
      <c r="G38" s="101">
        <v>40994</v>
      </c>
      <c r="H38" t="s">
        <v>409</v>
      </c>
      <c r="I38" t="s">
        <v>708</v>
      </c>
      <c r="J38" s="90">
        <v>10000</v>
      </c>
      <c r="K38" s="90">
        <f t="shared" si="1"/>
        <v>60000</v>
      </c>
    </row>
    <row r="39" spans="1:11" x14ac:dyDescent="0.2">
      <c r="A39" s="101">
        <v>41074</v>
      </c>
      <c r="B39" t="s">
        <v>94</v>
      </c>
      <c r="C39" t="s">
        <v>713</v>
      </c>
      <c r="D39" s="90">
        <v>10000</v>
      </c>
      <c r="E39" s="90">
        <f t="shared" si="0"/>
        <v>70000</v>
      </c>
      <c r="G39" s="101">
        <v>40994</v>
      </c>
      <c r="H39" t="s">
        <v>409</v>
      </c>
      <c r="I39" t="s">
        <v>709</v>
      </c>
      <c r="J39" s="90">
        <v>10000</v>
      </c>
      <c r="K39" s="90">
        <f t="shared" si="1"/>
        <v>70000</v>
      </c>
    </row>
    <row r="40" spans="1:11" x14ac:dyDescent="0.2">
      <c r="A40" s="101">
        <v>41079</v>
      </c>
      <c r="B40" t="s">
        <v>77</v>
      </c>
      <c r="C40" t="s">
        <v>714</v>
      </c>
      <c r="D40" s="90">
        <v>10000</v>
      </c>
      <c r="E40" s="90">
        <f t="shared" si="0"/>
        <v>80000</v>
      </c>
      <c r="K40" s="90" t="str">
        <f t="shared" si="1"/>
        <v/>
      </c>
    </row>
    <row r="41" spans="1:11" x14ac:dyDescent="0.2">
      <c r="A41" s="101">
        <v>41087</v>
      </c>
      <c r="B41" t="s">
        <v>456</v>
      </c>
      <c r="C41" t="s">
        <v>715</v>
      </c>
      <c r="D41" s="90">
        <v>10000</v>
      </c>
      <c r="E41" s="90">
        <f t="shared" si="0"/>
        <v>90000</v>
      </c>
      <c r="K41" s="90" t="str">
        <f t="shared" si="1"/>
        <v/>
      </c>
    </row>
    <row r="42" spans="1:11" x14ac:dyDescent="0.2">
      <c r="A42" s="101">
        <v>41092</v>
      </c>
      <c r="B42" t="s">
        <v>77</v>
      </c>
      <c r="C42" t="s">
        <v>716</v>
      </c>
      <c r="D42" s="90">
        <v>10000</v>
      </c>
      <c r="E42" s="90">
        <f t="shared" si="0"/>
        <v>100000</v>
      </c>
      <c r="K42" s="90" t="str">
        <f t="shared" si="1"/>
        <v/>
      </c>
    </row>
    <row r="43" spans="1:11" x14ac:dyDescent="0.2">
      <c r="A43" s="101">
        <v>41180</v>
      </c>
      <c r="B43" t="s">
        <v>474</v>
      </c>
      <c r="C43" t="s">
        <v>475</v>
      </c>
      <c r="D43" s="90">
        <v>10000</v>
      </c>
      <c r="E43" s="90">
        <f t="shared" si="0"/>
        <v>110000</v>
      </c>
      <c r="K43" s="90" t="str">
        <f t="shared" si="1"/>
        <v/>
      </c>
    </row>
    <row r="44" spans="1:11" x14ac:dyDescent="0.2">
      <c r="A44" s="101">
        <v>41211</v>
      </c>
      <c r="B44" t="s">
        <v>142</v>
      </c>
      <c r="C44" t="s">
        <v>718</v>
      </c>
      <c r="D44" s="90">
        <v>10000</v>
      </c>
      <c r="E44" s="90">
        <f t="shared" si="0"/>
        <v>120000</v>
      </c>
      <c r="K44" s="90" t="str">
        <f t="shared" si="1"/>
        <v/>
      </c>
    </row>
    <row r="45" spans="1:11" x14ac:dyDescent="0.2">
      <c r="A45" s="101">
        <v>41214</v>
      </c>
      <c r="B45" t="s">
        <v>321</v>
      </c>
      <c r="C45" t="s">
        <v>719</v>
      </c>
      <c r="D45" s="90">
        <v>10000</v>
      </c>
      <c r="E45" s="90">
        <f t="shared" si="0"/>
        <v>130000</v>
      </c>
      <c r="K45" s="90" t="str">
        <f t="shared" si="1"/>
        <v/>
      </c>
    </row>
    <row r="46" spans="1:11" x14ac:dyDescent="0.2">
      <c r="A46" s="101">
        <v>41249</v>
      </c>
      <c r="B46" t="s">
        <v>478</v>
      </c>
      <c r="C46" t="s">
        <v>479</v>
      </c>
      <c r="D46" s="90">
        <v>10000</v>
      </c>
      <c r="E46" s="90">
        <f t="shared" si="0"/>
        <v>140000</v>
      </c>
      <c r="K46" s="90" t="str">
        <f t="shared" si="1"/>
        <v/>
      </c>
    </row>
    <row r="47" spans="1:11" x14ac:dyDescent="0.2">
      <c r="A47" s="101">
        <v>41250</v>
      </c>
      <c r="B47" t="s">
        <v>94</v>
      </c>
      <c r="C47" t="s">
        <v>480</v>
      </c>
      <c r="D47" s="90">
        <v>10000</v>
      </c>
      <c r="E47" s="90">
        <f t="shared" si="0"/>
        <v>150000</v>
      </c>
      <c r="K47" s="90" t="str">
        <f t="shared" si="1"/>
        <v/>
      </c>
    </row>
    <row r="48" spans="1:11" x14ac:dyDescent="0.2">
      <c r="A48" s="101">
        <v>41257</v>
      </c>
      <c r="B48" t="s">
        <v>94</v>
      </c>
      <c r="C48" t="s">
        <v>481</v>
      </c>
      <c r="D48" s="90">
        <v>10000</v>
      </c>
      <c r="E48" s="90">
        <f t="shared" si="0"/>
        <v>160000</v>
      </c>
      <c r="K48" s="90" t="str">
        <f t="shared" si="1"/>
        <v/>
      </c>
    </row>
    <row r="49" spans="1:12" x14ac:dyDescent="0.2">
      <c r="A49" s="101">
        <v>41268</v>
      </c>
      <c r="B49" t="s">
        <v>321</v>
      </c>
      <c r="C49" t="s">
        <v>720</v>
      </c>
      <c r="D49" s="90">
        <v>10000</v>
      </c>
      <c r="E49" s="90">
        <f t="shared" si="0"/>
        <v>170000</v>
      </c>
      <c r="K49" s="90" t="str">
        <f t="shared" si="1"/>
        <v/>
      </c>
    </row>
    <row r="50" spans="1:12" x14ac:dyDescent="0.2">
      <c r="A50" s="101">
        <v>41269</v>
      </c>
      <c r="B50" t="s">
        <v>419</v>
      </c>
      <c r="C50" t="s">
        <v>721</v>
      </c>
      <c r="D50" s="90">
        <v>10000</v>
      </c>
      <c r="E50" s="90">
        <f t="shared" si="0"/>
        <v>180000</v>
      </c>
      <c r="K50" s="90" t="str">
        <f t="shared" si="1"/>
        <v/>
      </c>
    </row>
    <row r="51" spans="1:12" x14ac:dyDescent="0.2">
      <c r="A51" s="101">
        <v>41269</v>
      </c>
      <c r="B51" t="s">
        <v>77</v>
      </c>
      <c r="C51" t="s">
        <v>722</v>
      </c>
      <c r="D51" s="90">
        <v>10000</v>
      </c>
      <c r="E51" s="90">
        <f t="shared" si="0"/>
        <v>190000</v>
      </c>
      <c r="K51" s="90" t="str">
        <f t="shared" si="1"/>
        <v/>
      </c>
    </row>
    <row r="52" spans="1:12" x14ac:dyDescent="0.2">
      <c r="A52" s="101">
        <v>41269</v>
      </c>
      <c r="B52" t="s">
        <v>77</v>
      </c>
      <c r="C52" t="s">
        <v>723</v>
      </c>
      <c r="D52" s="90">
        <v>10000</v>
      </c>
      <c r="E52" s="90">
        <f t="shared" si="0"/>
        <v>200000</v>
      </c>
      <c r="K52" s="90" t="str">
        <f t="shared" si="1"/>
        <v/>
      </c>
    </row>
    <row r="53" spans="1:12" x14ac:dyDescent="0.2">
      <c r="A53" s="101">
        <v>41269</v>
      </c>
      <c r="B53" t="s">
        <v>77</v>
      </c>
      <c r="C53" t="s">
        <v>724</v>
      </c>
      <c r="D53" s="90">
        <v>10000</v>
      </c>
      <c r="E53" s="90">
        <f t="shared" si="0"/>
        <v>210000</v>
      </c>
      <c r="K53" s="90" t="str">
        <f t="shared" si="1"/>
        <v/>
      </c>
    </row>
    <row r="54" spans="1:12" x14ac:dyDescent="0.2">
      <c r="A54" s="101">
        <v>41269</v>
      </c>
      <c r="B54" t="s">
        <v>77</v>
      </c>
      <c r="C54" t="s">
        <v>725</v>
      </c>
      <c r="D54" s="90">
        <v>10000</v>
      </c>
      <c r="E54" s="90">
        <f t="shared" si="0"/>
        <v>220000</v>
      </c>
      <c r="K54" s="90" t="str">
        <f t="shared" si="1"/>
        <v/>
      </c>
    </row>
    <row r="55" spans="1:12" x14ac:dyDescent="0.2">
      <c r="A55" s="101">
        <v>41269</v>
      </c>
      <c r="B55" t="s">
        <v>77</v>
      </c>
      <c r="C55" t="s">
        <v>726</v>
      </c>
      <c r="D55" s="90">
        <v>10000</v>
      </c>
      <c r="E55" s="90">
        <f t="shared" si="0"/>
        <v>230000</v>
      </c>
      <c r="K55" s="90" t="str">
        <f t="shared" si="1"/>
        <v/>
      </c>
    </row>
    <row r="56" spans="1:12" x14ac:dyDescent="0.2">
      <c r="A56" s="101">
        <v>41269</v>
      </c>
      <c r="B56" t="s">
        <v>77</v>
      </c>
      <c r="C56" t="s">
        <v>489</v>
      </c>
      <c r="D56" s="90">
        <v>10000</v>
      </c>
      <c r="E56" s="90">
        <f t="shared" si="0"/>
        <v>240000</v>
      </c>
      <c r="K56" s="90" t="str">
        <f t="shared" si="1"/>
        <v/>
      </c>
    </row>
    <row r="57" spans="1:12" x14ac:dyDescent="0.2">
      <c r="A57" s="101">
        <v>41270</v>
      </c>
      <c r="B57" t="s">
        <v>142</v>
      </c>
      <c r="C57" t="s">
        <v>727</v>
      </c>
      <c r="D57" s="90">
        <v>10000</v>
      </c>
      <c r="E57" s="90">
        <f t="shared" si="0"/>
        <v>250000</v>
      </c>
      <c r="K57" s="90" t="str">
        <f t="shared" si="1"/>
        <v/>
      </c>
    </row>
    <row r="58" spans="1:12" x14ac:dyDescent="0.2">
      <c r="A58" s="101">
        <v>41271</v>
      </c>
      <c r="B58" t="s">
        <v>446</v>
      </c>
      <c r="C58" t="s">
        <v>728</v>
      </c>
      <c r="D58" s="90">
        <v>10000</v>
      </c>
      <c r="E58" s="90">
        <f t="shared" si="0"/>
        <v>260000</v>
      </c>
      <c r="K58" s="90" t="str">
        <f t="shared" si="1"/>
        <v/>
      </c>
    </row>
    <row r="59" spans="1:12" x14ac:dyDescent="0.2">
      <c r="E59" s="90" t="str">
        <f t="shared" si="0"/>
        <v/>
      </c>
      <c r="K59" s="90" t="str">
        <f t="shared" si="1"/>
        <v/>
      </c>
    </row>
    <row r="60" spans="1:12" x14ac:dyDescent="0.2">
      <c r="E60" s="90" t="str">
        <f t="shared" si="0"/>
        <v/>
      </c>
      <c r="K60" s="90" t="str">
        <f t="shared" si="1"/>
        <v/>
      </c>
    </row>
    <row r="61" spans="1:12" ht="13.5" thickBot="1" x14ac:dyDescent="0.25">
      <c r="A61" s="118"/>
      <c r="B61" s="117"/>
      <c r="C61" s="117"/>
      <c r="D61" s="114"/>
      <c r="E61" s="114" t="str">
        <f t="shared" si="0"/>
        <v/>
      </c>
      <c r="F61" s="117"/>
      <c r="G61" s="118"/>
      <c r="H61" s="117"/>
      <c r="I61" s="117"/>
      <c r="J61" s="114"/>
      <c r="K61" s="114" t="str">
        <f t="shared" si="1"/>
        <v/>
      </c>
      <c r="L61" s="2"/>
    </row>
    <row r="62" spans="1:12" ht="13.5" thickTop="1" x14ac:dyDescent="0.2">
      <c r="A62" s="101" t="s">
        <v>492</v>
      </c>
      <c r="E62" s="90" t="str">
        <f t="shared" si="0"/>
        <v/>
      </c>
      <c r="G62" s="101" t="s">
        <v>1634</v>
      </c>
      <c r="K62" s="90" t="str">
        <f t="shared" si="1"/>
        <v/>
      </c>
      <c r="L62" s="2"/>
    </row>
    <row r="63" spans="1:12" x14ac:dyDescent="0.2">
      <c r="A63" s="101">
        <v>41339</v>
      </c>
      <c r="B63" t="s">
        <v>497</v>
      </c>
      <c r="C63" t="s">
        <v>498</v>
      </c>
      <c r="D63" s="90">
        <v>10000</v>
      </c>
      <c r="E63" s="90">
        <f>IF(D63="","",D63)</f>
        <v>10000</v>
      </c>
      <c r="G63" s="101">
        <v>41290</v>
      </c>
      <c r="H63" t="s">
        <v>77</v>
      </c>
      <c r="I63" t="s">
        <v>787</v>
      </c>
      <c r="J63" s="90">
        <v>10000</v>
      </c>
      <c r="K63" s="90">
        <f>IF(J63="","",J63)</f>
        <v>10000</v>
      </c>
    </row>
    <row r="64" spans="1:12" x14ac:dyDescent="0.2">
      <c r="A64" s="101">
        <v>41344</v>
      </c>
      <c r="B64" t="s">
        <v>142</v>
      </c>
      <c r="C64" t="s">
        <v>793</v>
      </c>
      <c r="D64" s="90">
        <v>10000</v>
      </c>
      <c r="E64" s="90">
        <f t="shared" si="0"/>
        <v>20000</v>
      </c>
      <c r="G64" s="101">
        <v>41291</v>
      </c>
      <c r="H64" t="s">
        <v>77</v>
      </c>
      <c r="I64" t="s">
        <v>788</v>
      </c>
      <c r="J64" s="90">
        <v>10000</v>
      </c>
      <c r="K64" s="90">
        <f t="shared" si="1"/>
        <v>20000</v>
      </c>
    </row>
    <row r="65" spans="1:11" x14ac:dyDescent="0.2">
      <c r="A65" s="101">
        <v>41460</v>
      </c>
      <c r="B65" t="s">
        <v>407</v>
      </c>
      <c r="C65" t="s">
        <v>503</v>
      </c>
      <c r="D65" s="90">
        <v>10000</v>
      </c>
      <c r="E65" s="90">
        <f t="shared" si="0"/>
        <v>30000</v>
      </c>
      <c r="G65" s="101">
        <v>41331</v>
      </c>
      <c r="H65" t="s">
        <v>495</v>
      </c>
      <c r="I65" t="s">
        <v>791</v>
      </c>
      <c r="J65" s="90">
        <v>10000</v>
      </c>
      <c r="K65" s="90">
        <f t="shared" si="1"/>
        <v>30000</v>
      </c>
    </row>
    <row r="66" spans="1:11" x14ac:dyDescent="0.2">
      <c r="A66" s="101">
        <v>41467</v>
      </c>
      <c r="B66" t="s">
        <v>321</v>
      </c>
      <c r="C66" t="s">
        <v>807</v>
      </c>
      <c r="D66" s="90">
        <v>10000</v>
      </c>
      <c r="E66" s="90">
        <f t="shared" si="0"/>
        <v>40000</v>
      </c>
      <c r="G66" s="101">
        <v>41344</v>
      </c>
      <c r="H66" t="s">
        <v>409</v>
      </c>
      <c r="I66" t="s">
        <v>795</v>
      </c>
      <c r="J66" s="90">
        <v>10000</v>
      </c>
      <c r="K66" s="90">
        <f t="shared" si="1"/>
        <v>40000</v>
      </c>
    </row>
    <row r="67" spans="1:11" x14ac:dyDescent="0.2">
      <c r="A67" s="101">
        <v>41480</v>
      </c>
      <c r="B67" t="s">
        <v>142</v>
      </c>
      <c r="C67" t="s">
        <v>810</v>
      </c>
      <c r="D67" s="90">
        <v>10000</v>
      </c>
      <c r="E67" s="90">
        <f t="shared" si="0"/>
        <v>50000</v>
      </c>
      <c r="G67" s="101">
        <v>41344</v>
      </c>
      <c r="H67" t="s">
        <v>409</v>
      </c>
      <c r="I67" t="s">
        <v>796</v>
      </c>
      <c r="J67" s="90">
        <v>10000</v>
      </c>
      <c r="K67" s="90">
        <f t="shared" si="1"/>
        <v>50000</v>
      </c>
    </row>
    <row r="68" spans="1:11" x14ac:dyDescent="0.2">
      <c r="A68" s="101">
        <v>41487</v>
      </c>
      <c r="B68" t="s">
        <v>77</v>
      </c>
      <c r="C68" t="s">
        <v>506</v>
      </c>
      <c r="D68" s="90">
        <v>10000</v>
      </c>
      <c r="E68" s="90">
        <f t="shared" si="0"/>
        <v>60000</v>
      </c>
      <c r="G68" s="101">
        <v>41344</v>
      </c>
      <c r="H68" t="s">
        <v>409</v>
      </c>
      <c r="I68" t="s">
        <v>797</v>
      </c>
      <c r="J68" s="90">
        <v>10000</v>
      </c>
      <c r="K68" s="90">
        <f t="shared" si="1"/>
        <v>60000</v>
      </c>
    </row>
    <row r="69" spans="1:11" x14ac:dyDescent="0.2">
      <c r="A69" s="101">
        <v>41519</v>
      </c>
      <c r="B69" t="s">
        <v>77</v>
      </c>
      <c r="C69" t="s">
        <v>507</v>
      </c>
      <c r="D69" s="90">
        <v>10000</v>
      </c>
      <c r="E69" s="90">
        <f t="shared" si="0"/>
        <v>70000</v>
      </c>
      <c r="G69" s="101">
        <v>41362</v>
      </c>
      <c r="H69" t="s">
        <v>77</v>
      </c>
      <c r="I69" t="s">
        <v>799</v>
      </c>
      <c r="J69" s="90">
        <v>10000</v>
      </c>
      <c r="K69" s="90">
        <f t="shared" si="1"/>
        <v>70000</v>
      </c>
    </row>
    <row r="70" spans="1:11" x14ac:dyDescent="0.2">
      <c r="A70" s="101">
        <v>41536</v>
      </c>
      <c r="B70" t="s">
        <v>94</v>
      </c>
      <c r="C70" t="s">
        <v>814</v>
      </c>
      <c r="D70" s="90">
        <v>10000</v>
      </c>
      <c r="E70" s="90">
        <f t="shared" ref="E70:E128" si="2">IF(D70="","",D70+E69)</f>
        <v>80000</v>
      </c>
      <c r="K70" s="90" t="str">
        <f t="shared" si="1"/>
        <v/>
      </c>
    </row>
    <row r="71" spans="1:11" x14ac:dyDescent="0.2">
      <c r="A71" s="101">
        <v>41604</v>
      </c>
      <c r="B71" t="s">
        <v>321</v>
      </c>
      <c r="C71" t="s">
        <v>510</v>
      </c>
      <c r="D71" s="90">
        <v>10000</v>
      </c>
      <c r="E71" s="90">
        <f t="shared" si="2"/>
        <v>90000</v>
      </c>
      <c r="K71" s="90" t="str">
        <f t="shared" si="1"/>
        <v/>
      </c>
    </row>
    <row r="72" spans="1:11" x14ac:dyDescent="0.2">
      <c r="A72" s="101">
        <v>41632</v>
      </c>
      <c r="B72" t="s">
        <v>77</v>
      </c>
      <c r="C72" t="s">
        <v>825</v>
      </c>
      <c r="D72" s="90">
        <v>10000</v>
      </c>
      <c r="E72" s="90">
        <f t="shared" si="2"/>
        <v>100000</v>
      </c>
      <c r="K72" s="90" t="str">
        <f t="shared" ref="K72:K128" si="3">IF(J72="","",J72+K71)</f>
        <v/>
      </c>
    </row>
    <row r="73" spans="1:11" x14ac:dyDescent="0.2">
      <c r="A73" s="101">
        <v>41632</v>
      </c>
      <c r="B73" t="s">
        <v>77</v>
      </c>
      <c r="C73" t="s">
        <v>826</v>
      </c>
      <c r="D73" s="90">
        <v>10000</v>
      </c>
      <c r="E73" s="90">
        <f t="shared" si="2"/>
        <v>110000</v>
      </c>
      <c r="K73" s="90" t="str">
        <f t="shared" si="3"/>
        <v/>
      </c>
    </row>
    <row r="74" spans="1:11" x14ac:dyDescent="0.2">
      <c r="A74" s="101">
        <v>41632</v>
      </c>
      <c r="B74" t="s">
        <v>77</v>
      </c>
      <c r="C74" t="s">
        <v>827</v>
      </c>
      <c r="D74" s="90">
        <v>10000</v>
      </c>
      <c r="E74" s="90">
        <f t="shared" si="2"/>
        <v>120000</v>
      </c>
      <c r="K74" s="90" t="str">
        <f t="shared" si="3"/>
        <v/>
      </c>
    </row>
    <row r="75" spans="1:11" x14ac:dyDescent="0.2">
      <c r="A75" s="101">
        <v>41632</v>
      </c>
      <c r="B75" t="s">
        <v>77</v>
      </c>
      <c r="C75" t="s">
        <v>828</v>
      </c>
      <c r="D75" s="90">
        <v>10000</v>
      </c>
      <c r="E75" s="90">
        <f t="shared" si="2"/>
        <v>130000</v>
      </c>
      <c r="K75" s="90" t="str">
        <f t="shared" si="3"/>
        <v/>
      </c>
    </row>
    <row r="76" spans="1:11" x14ac:dyDescent="0.2">
      <c r="A76" s="101">
        <v>41632</v>
      </c>
      <c r="B76" t="s">
        <v>77</v>
      </c>
      <c r="C76" t="s">
        <v>829</v>
      </c>
      <c r="D76" s="90">
        <v>10000</v>
      </c>
      <c r="E76" s="90">
        <f t="shared" si="2"/>
        <v>140000</v>
      </c>
      <c r="K76" s="90" t="str">
        <f t="shared" si="3"/>
        <v/>
      </c>
    </row>
    <row r="77" spans="1:11" x14ac:dyDescent="0.2">
      <c r="A77" s="101">
        <v>41632</v>
      </c>
      <c r="B77" t="s">
        <v>77</v>
      </c>
      <c r="C77" t="s">
        <v>830</v>
      </c>
      <c r="D77" s="90">
        <v>10000</v>
      </c>
      <c r="E77" s="90">
        <f t="shared" si="2"/>
        <v>150000</v>
      </c>
      <c r="K77" s="90" t="str">
        <f t="shared" si="3"/>
        <v/>
      </c>
    </row>
    <row r="78" spans="1:11" x14ac:dyDescent="0.2">
      <c r="A78" s="101">
        <v>41632</v>
      </c>
      <c r="B78" t="s">
        <v>77</v>
      </c>
      <c r="C78" t="s">
        <v>831</v>
      </c>
      <c r="D78" s="90">
        <v>10000</v>
      </c>
      <c r="E78" s="90">
        <f t="shared" si="2"/>
        <v>160000</v>
      </c>
      <c r="K78" s="90" t="str">
        <f t="shared" si="3"/>
        <v/>
      </c>
    </row>
    <row r="79" spans="1:11" x14ac:dyDescent="0.2">
      <c r="A79" s="101">
        <v>41633</v>
      </c>
      <c r="B79" t="s">
        <v>142</v>
      </c>
      <c r="C79" t="s">
        <v>835</v>
      </c>
      <c r="D79" s="90">
        <v>10000</v>
      </c>
      <c r="E79" s="90">
        <f t="shared" si="2"/>
        <v>170000</v>
      </c>
      <c r="K79" s="90" t="str">
        <f t="shared" si="3"/>
        <v/>
      </c>
    </row>
    <row r="80" spans="1:11" x14ac:dyDescent="0.2">
      <c r="A80" s="101">
        <v>41634</v>
      </c>
      <c r="B80" t="s">
        <v>142</v>
      </c>
      <c r="C80" t="s">
        <v>836</v>
      </c>
      <c r="D80" s="90">
        <v>10000</v>
      </c>
      <c r="E80" s="90">
        <f t="shared" si="2"/>
        <v>180000</v>
      </c>
      <c r="K80" s="90" t="str">
        <f t="shared" si="3"/>
        <v/>
      </c>
    </row>
    <row r="81" spans="1:11" x14ac:dyDescent="0.2">
      <c r="A81" s="101">
        <v>41634</v>
      </c>
      <c r="B81" t="s">
        <v>446</v>
      </c>
      <c r="C81" t="s">
        <v>837</v>
      </c>
      <c r="D81" s="90">
        <v>10000</v>
      </c>
      <c r="E81" s="90">
        <f t="shared" si="2"/>
        <v>190000</v>
      </c>
      <c r="K81" s="90" t="str">
        <f t="shared" si="3"/>
        <v/>
      </c>
    </row>
    <row r="82" spans="1:11" x14ac:dyDescent="0.2">
      <c r="A82" s="101">
        <v>42000</v>
      </c>
      <c r="B82" t="s">
        <v>495</v>
      </c>
      <c r="C82" t="s">
        <v>838</v>
      </c>
      <c r="D82" s="90">
        <v>10000</v>
      </c>
      <c r="E82" s="90">
        <f t="shared" si="2"/>
        <v>200000</v>
      </c>
      <c r="K82" s="90" t="str">
        <f t="shared" si="3"/>
        <v/>
      </c>
    </row>
    <row r="83" spans="1:11" x14ac:dyDescent="0.2">
      <c r="E83" s="90" t="str">
        <f t="shared" si="2"/>
        <v/>
      </c>
      <c r="K83" s="90" t="str">
        <f t="shared" si="3"/>
        <v/>
      </c>
    </row>
    <row r="84" spans="1:11" x14ac:dyDescent="0.2">
      <c r="E84" s="90" t="str">
        <f t="shared" si="2"/>
        <v/>
      </c>
      <c r="K84" s="90" t="str">
        <f t="shared" si="3"/>
        <v/>
      </c>
    </row>
    <row r="85" spans="1:11" ht="13.5" thickBot="1" x14ac:dyDescent="0.25">
      <c r="A85" s="118"/>
      <c r="B85" s="117"/>
      <c r="C85" s="117"/>
      <c r="D85" s="114"/>
      <c r="E85" s="114" t="str">
        <f t="shared" si="2"/>
        <v/>
      </c>
      <c r="F85" s="117"/>
      <c r="G85" s="118"/>
      <c r="H85" s="117"/>
      <c r="I85" s="117"/>
      <c r="J85" s="114"/>
      <c r="K85" s="114" t="str">
        <f t="shared" si="3"/>
        <v/>
      </c>
    </row>
    <row r="86" spans="1:11" ht="13.5" thickTop="1" x14ac:dyDescent="0.2">
      <c r="A86" s="101" t="s">
        <v>522</v>
      </c>
      <c r="E86" s="90" t="str">
        <f t="shared" si="2"/>
        <v/>
      </c>
      <c r="G86" s="101" t="s">
        <v>1633</v>
      </c>
      <c r="K86" s="90" t="str">
        <f t="shared" si="3"/>
        <v/>
      </c>
    </row>
    <row r="87" spans="1:11" x14ac:dyDescent="0.2">
      <c r="A87" s="101">
        <v>41691</v>
      </c>
      <c r="B87" t="s">
        <v>77</v>
      </c>
      <c r="C87" t="s">
        <v>843</v>
      </c>
      <c r="D87" s="90">
        <v>10000</v>
      </c>
      <c r="E87" s="90">
        <f>IF(D87="","",D87)</f>
        <v>10000</v>
      </c>
      <c r="G87" s="101">
        <v>41687</v>
      </c>
      <c r="H87" t="s">
        <v>419</v>
      </c>
      <c r="I87" t="s">
        <v>842</v>
      </c>
      <c r="J87" s="90">
        <v>10000</v>
      </c>
      <c r="K87" s="90">
        <f>IF(J87="","",J87)</f>
        <v>10000</v>
      </c>
    </row>
    <row r="88" spans="1:11" x14ac:dyDescent="0.2">
      <c r="A88" s="101">
        <v>41723</v>
      </c>
      <c r="B88" t="s">
        <v>77</v>
      </c>
      <c r="C88" t="s">
        <v>524</v>
      </c>
      <c r="D88" s="90">
        <v>10000</v>
      </c>
      <c r="E88" s="90">
        <f t="shared" si="2"/>
        <v>20000</v>
      </c>
      <c r="G88" s="101">
        <v>41726</v>
      </c>
      <c r="H88" t="s">
        <v>409</v>
      </c>
      <c r="I88" t="s">
        <v>846</v>
      </c>
      <c r="J88" s="90">
        <v>10000</v>
      </c>
      <c r="K88" s="90">
        <f t="shared" si="3"/>
        <v>20000</v>
      </c>
    </row>
    <row r="89" spans="1:11" x14ac:dyDescent="0.2">
      <c r="A89" s="101">
        <v>41726</v>
      </c>
      <c r="B89" t="s">
        <v>497</v>
      </c>
      <c r="C89" t="s">
        <v>844</v>
      </c>
      <c r="D89" s="90">
        <v>10000</v>
      </c>
      <c r="E89" s="90">
        <f t="shared" si="2"/>
        <v>30000</v>
      </c>
      <c r="G89" s="101">
        <v>41726</v>
      </c>
      <c r="H89" t="s">
        <v>409</v>
      </c>
      <c r="I89" t="s">
        <v>847</v>
      </c>
      <c r="J89" s="90">
        <v>10000</v>
      </c>
      <c r="K89" s="90">
        <f t="shared" si="3"/>
        <v>30000</v>
      </c>
    </row>
    <row r="90" spans="1:11" x14ac:dyDescent="0.2">
      <c r="A90" s="101">
        <v>41726</v>
      </c>
      <c r="B90" t="s">
        <v>142</v>
      </c>
      <c r="C90" t="s">
        <v>845</v>
      </c>
      <c r="D90" s="90">
        <v>10000</v>
      </c>
      <c r="E90" s="90">
        <f t="shared" si="2"/>
        <v>40000</v>
      </c>
      <c r="G90" s="101">
        <v>41726</v>
      </c>
      <c r="H90" t="s">
        <v>529</v>
      </c>
      <c r="I90" t="s">
        <v>848</v>
      </c>
      <c r="J90" s="90">
        <v>10000</v>
      </c>
      <c r="K90" s="90">
        <f t="shared" si="3"/>
        <v>40000</v>
      </c>
    </row>
    <row r="91" spans="1:11" x14ac:dyDescent="0.2">
      <c r="A91" s="101">
        <v>41771</v>
      </c>
      <c r="B91" t="s">
        <v>142</v>
      </c>
      <c r="C91" t="s">
        <v>534</v>
      </c>
      <c r="D91" s="90">
        <v>10000</v>
      </c>
      <c r="E91" s="90">
        <f t="shared" si="2"/>
        <v>50000</v>
      </c>
      <c r="G91" s="101">
        <v>41726</v>
      </c>
      <c r="H91" t="s">
        <v>529</v>
      </c>
      <c r="I91" t="s">
        <v>849</v>
      </c>
      <c r="J91" s="90">
        <v>10000</v>
      </c>
      <c r="K91" s="90">
        <f t="shared" si="3"/>
        <v>50000</v>
      </c>
    </row>
    <row r="92" spans="1:11" x14ac:dyDescent="0.2">
      <c r="A92" s="101">
        <v>41785</v>
      </c>
      <c r="B92" t="s">
        <v>407</v>
      </c>
      <c r="C92" t="s">
        <v>855</v>
      </c>
      <c r="D92" s="90">
        <v>10000</v>
      </c>
      <c r="E92" s="90">
        <f t="shared" si="2"/>
        <v>60000</v>
      </c>
      <c r="G92" s="101">
        <v>41726</v>
      </c>
      <c r="H92" t="s">
        <v>529</v>
      </c>
      <c r="I92" t="s">
        <v>850</v>
      </c>
      <c r="J92" s="90">
        <v>10000</v>
      </c>
      <c r="K92" s="90">
        <f t="shared" si="3"/>
        <v>60000</v>
      </c>
    </row>
    <row r="93" spans="1:11" x14ac:dyDescent="0.2">
      <c r="A93" s="101">
        <v>41789</v>
      </c>
      <c r="B93" t="s">
        <v>409</v>
      </c>
      <c r="C93" t="s">
        <v>860</v>
      </c>
      <c r="D93" s="90">
        <v>10000</v>
      </c>
      <c r="E93" s="90">
        <f t="shared" si="2"/>
        <v>70000</v>
      </c>
      <c r="G93" s="101">
        <v>41729</v>
      </c>
      <c r="H93" t="s">
        <v>419</v>
      </c>
      <c r="I93" t="s">
        <v>851</v>
      </c>
      <c r="J93" s="90">
        <v>10000</v>
      </c>
      <c r="K93" s="90">
        <f t="shared" si="3"/>
        <v>70000</v>
      </c>
    </row>
    <row r="94" spans="1:11" x14ac:dyDescent="0.2">
      <c r="A94" s="101">
        <v>41792</v>
      </c>
      <c r="B94" t="s">
        <v>321</v>
      </c>
      <c r="C94" t="s">
        <v>861</v>
      </c>
      <c r="D94" s="90">
        <v>10000</v>
      </c>
      <c r="E94" s="90">
        <f t="shared" si="2"/>
        <v>80000</v>
      </c>
      <c r="K94" s="90" t="str">
        <f t="shared" si="3"/>
        <v/>
      </c>
    </row>
    <row r="95" spans="1:11" x14ac:dyDescent="0.2">
      <c r="A95" s="101">
        <v>41850</v>
      </c>
      <c r="B95" t="s">
        <v>495</v>
      </c>
      <c r="C95" t="s">
        <v>864</v>
      </c>
      <c r="D95" s="90">
        <v>10000</v>
      </c>
      <c r="E95" s="90">
        <f t="shared" si="2"/>
        <v>90000</v>
      </c>
      <c r="K95" s="90" t="str">
        <f t="shared" si="3"/>
        <v/>
      </c>
    </row>
    <row r="96" spans="1:11" x14ac:dyDescent="0.2">
      <c r="A96" s="101">
        <v>41891</v>
      </c>
      <c r="B96" t="s">
        <v>77</v>
      </c>
      <c r="C96" t="s">
        <v>865</v>
      </c>
      <c r="D96" s="90">
        <v>10000</v>
      </c>
      <c r="E96" s="90">
        <f t="shared" si="2"/>
        <v>100000</v>
      </c>
      <c r="K96" s="90" t="str">
        <f t="shared" si="3"/>
        <v/>
      </c>
    </row>
    <row r="97" spans="1:11" x14ac:dyDescent="0.2">
      <c r="A97" s="101">
        <v>41907</v>
      </c>
      <c r="B97" t="s">
        <v>94</v>
      </c>
      <c r="C97" t="s">
        <v>866</v>
      </c>
      <c r="D97" s="90">
        <v>10000</v>
      </c>
      <c r="E97" s="90">
        <f t="shared" si="2"/>
        <v>110000</v>
      </c>
      <c r="K97" s="90" t="str">
        <f t="shared" si="3"/>
        <v/>
      </c>
    </row>
    <row r="98" spans="1:11" x14ac:dyDescent="0.2">
      <c r="A98" s="101">
        <v>41907</v>
      </c>
      <c r="B98" t="s">
        <v>77</v>
      </c>
      <c r="C98" t="s">
        <v>867</v>
      </c>
      <c r="D98" s="90">
        <v>10000</v>
      </c>
      <c r="E98" s="90">
        <f t="shared" si="2"/>
        <v>120000</v>
      </c>
      <c r="K98" s="90" t="str">
        <f t="shared" si="3"/>
        <v/>
      </c>
    </row>
    <row r="99" spans="1:11" x14ac:dyDescent="0.2">
      <c r="A99" s="101">
        <v>41927</v>
      </c>
      <c r="B99" t="s">
        <v>147</v>
      </c>
      <c r="C99" t="s">
        <v>868</v>
      </c>
      <c r="D99" s="90">
        <v>10000</v>
      </c>
      <c r="E99" s="90">
        <f t="shared" si="2"/>
        <v>130000</v>
      </c>
      <c r="K99" s="90" t="str">
        <f t="shared" si="3"/>
        <v/>
      </c>
    </row>
    <row r="100" spans="1:11" x14ac:dyDescent="0.2">
      <c r="A100" s="101">
        <v>41956</v>
      </c>
      <c r="B100" t="s">
        <v>142</v>
      </c>
      <c r="C100" t="s">
        <v>871</v>
      </c>
      <c r="D100" s="90">
        <v>10000</v>
      </c>
      <c r="E100" s="90">
        <f t="shared" si="2"/>
        <v>140000</v>
      </c>
      <c r="K100" s="90" t="str">
        <f t="shared" si="3"/>
        <v/>
      </c>
    </row>
    <row r="101" spans="1:11" x14ac:dyDescent="0.2">
      <c r="A101" s="101">
        <v>41960</v>
      </c>
      <c r="B101" t="s">
        <v>446</v>
      </c>
      <c r="C101" t="s">
        <v>872</v>
      </c>
      <c r="D101" s="90">
        <v>10000</v>
      </c>
      <c r="E101" s="90">
        <f t="shared" si="2"/>
        <v>150000</v>
      </c>
      <c r="K101" s="90" t="str">
        <f t="shared" si="3"/>
        <v/>
      </c>
    </row>
    <row r="102" spans="1:11" x14ac:dyDescent="0.2">
      <c r="A102" s="101">
        <v>41961</v>
      </c>
      <c r="B102" t="s">
        <v>142</v>
      </c>
      <c r="C102" t="s">
        <v>873</v>
      </c>
      <c r="D102" s="90">
        <v>10000</v>
      </c>
      <c r="E102" s="90">
        <f t="shared" si="2"/>
        <v>160000</v>
      </c>
      <c r="K102" s="90" t="str">
        <f t="shared" si="3"/>
        <v/>
      </c>
    </row>
    <row r="103" spans="1:11" x14ac:dyDescent="0.2">
      <c r="A103" s="101">
        <v>41999</v>
      </c>
      <c r="B103" t="s">
        <v>77</v>
      </c>
      <c r="C103" t="s">
        <v>875</v>
      </c>
      <c r="D103" s="90">
        <v>10000</v>
      </c>
      <c r="E103" s="90">
        <f t="shared" si="2"/>
        <v>170000</v>
      </c>
      <c r="K103" s="90" t="str">
        <f t="shared" si="3"/>
        <v/>
      </c>
    </row>
    <row r="104" spans="1:11" x14ac:dyDescent="0.2">
      <c r="A104" s="101">
        <v>41999</v>
      </c>
      <c r="B104" t="s">
        <v>77</v>
      </c>
      <c r="C104" t="s">
        <v>876</v>
      </c>
      <c r="D104" s="90">
        <v>10000</v>
      </c>
      <c r="E104" s="90">
        <f t="shared" si="2"/>
        <v>180000</v>
      </c>
      <c r="K104" s="90" t="str">
        <f t="shared" si="3"/>
        <v/>
      </c>
    </row>
    <row r="105" spans="1:11" x14ac:dyDescent="0.2">
      <c r="A105" s="101">
        <v>41999</v>
      </c>
      <c r="B105" t="s">
        <v>77</v>
      </c>
      <c r="C105" t="s">
        <v>877</v>
      </c>
      <c r="D105" s="90">
        <v>10000</v>
      </c>
      <c r="E105" s="90">
        <f t="shared" si="2"/>
        <v>190000</v>
      </c>
      <c r="K105" s="90" t="str">
        <f t="shared" si="3"/>
        <v/>
      </c>
    </row>
    <row r="106" spans="1:11" x14ac:dyDescent="0.2">
      <c r="A106" s="101">
        <v>41999</v>
      </c>
      <c r="B106" t="s">
        <v>77</v>
      </c>
      <c r="C106" t="s">
        <v>878</v>
      </c>
      <c r="D106" s="90">
        <v>10000</v>
      </c>
      <c r="E106" s="90">
        <f t="shared" si="2"/>
        <v>200000</v>
      </c>
      <c r="K106" s="90" t="str">
        <f t="shared" si="3"/>
        <v/>
      </c>
    </row>
    <row r="107" spans="1:11" x14ac:dyDescent="0.2">
      <c r="A107" s="101">
        <v>41999</v>
      </c>
      <c r="B107" t="s">
        <v>77</v>
      </c>
      <c r="C107" t="s">
        <v>879</v>
      </c>
      <c r="D107" s="90">
        <v>10000</v>
      </c>
      <c r="E107" s="90">
        <f t="shared" si="2"/>
        <v>210000</v>
      </c>
      <c r="K107" s="90" t="str">
        <f t="shared" si="3"/>
        <v/>
      </c>
    </row>
    <row r="108" spans="1:11" x14ac:dyDescent="0.2">
      <c r="A108" s="101">
        <v>41999</v>
      </c>
      <c r="B108" t="s">
        <v>77</v>
      </c>
      <c r="C108" t="s">
        <v>880</v>
      </c>
      <c r="D108" s="90">
        <v>10000</v>
      </c>
      <c r="E108" s="90">
        <f t="shared" si="2"/>
        <v>220000</v>
      </c>
      <c r="K108" s="90" t="str">
        <f t="shared" si="3"/>
        <v/>
      </c>
    </row>
    <row r="109" spans="1:11" x14ac:dyDescent="0.2">
      <c r="A109" s="101">
        <v>41999</v>
      </c>
      <c r="B109" t="s">
        <v>77</v>
      </c>
      <c r="C109" t="s">
        <v>415</v>
      </c>
      <c r="D109" s="90">
        <v>10000</v>
      </c>
      <c r="E109" s="90">
        <f t="shared" si="2"/>
        <v>230000</v>
      </c>
      <c r="K109" s="90" t="str">
        <f t="shared" si="3"/>
        <v/>
      </c>
    </row>
    <row r="110" spans="1:11" x14ac:dyDescent="0.2">
      <c r="A110" s="101">
        <v>41997</v>
      </c>
      <c r="B110" t="s">
        <v>416</v>
      </c>
      <c r="C110" t="s">
        <v>417</v>
      </c>
      <c r="D110" s="90">
        <v>10000</v>
      </c>
      <c r="E110" s="90">
        <f t="shared" si="2"/>
        <v>240000</v>
      </c>
      <c r="K110" s="90" t="str">
        <f t="shared" si="3"/>
        <v/>
      </c>
    </row>
    <row r="111" spans="1:11" ht="13.5" thickBot="1" x14ac:dyDescent="0.25">
      <c r="A111" s="118"/>
      <c r="B111" s="117"/>
      <c r="C111" s="117"/>
      <c r="D111" s="114"/>
      <c r="E111" s="114" t="str">
        <f>IF(D111="","",D111+E110)</f>
        <v/>
      </c>
      <c r="F111" s="117"/>
      <c r="G111" s="118"/>
      <c r="H111" s="117"/>
      <c r="I111" s="117"/>
      <c r="J111" s="114"/>
      <c r="K111" s="114" t="str">
        <f>IF(J111="","",J111+K110)</f>
        <v/>
      </c>
    </row>
    <row r="112" spans="1:11" ht="13.5" thickTop="1" x14ac:dyDescent="0.2">
      <c r="A112" s="101" t="s">
        <v>546</v>
      </c>
      <c r="E112" s="90" t="str">
        <f>IF(D112="","",D112+E111)</f>
        <v/>
      </c>
      <c r="G112" s="101" t="s">
        <v>1632</v>
      </c>
      <c r="K112" s="90" t="str">
        <f>IF(J112="","",J112+K111)</f>
        <v/>
      </c>
    </row>
    <row r="113" spans="1:11" x14ac:dyDescent="0.2">
      <c r="A113" s="101">
        <v>42051</v>
      </c>
      <c r="B113" t="s">
        <v>142</v>
      </c>
      <c r="C113" t="s">
        <v>881</v>
      </c>
      <c r="D113" s="90">
        <v>10000</v>
      </c>
      <c r="E113" s="90">
        <f>IF(D113="","",D113)</f>
        <v>10000</v>
      </c>
      <c r="G113" s="101">
        <v>42037</v>
      </c>
      <c r="H113" t="s">
        <v>416</v>
      </c>
      <c r="I113" t="s">
        <v>353</v>
      </c>
      <c r="J113" s="90">
        <v>10000</v>
      </c>
      <c r="K113" s="90">
        <f>IF(J113="","",J113)</f>
        <v>10000</v>
      </c>
    </row>
    <row r="114" spans="1:11" x14ac:dyDescent="0.2">
      <c r="A114" s="101">
        <v>42135</v>
      </c>
      <c r="B114" t="s">
        <v>142</v>
      </c>
      <c r="C114" t="s">
        <v>890</v>
      </c>
      <c r="D114" s="90">
        <v>10000</v>
      </c>
      <c r="E114" s="90">
        <f t="shared" si="2"/>
        <v>20000</v>
      </c>
      <c r="G114" s="101">
        <v>42044</v>
      </c>
      <c r="H114" t="s">
        <v>321</v>
      </c>
      <c r="I114" t="s">
        <v>355</v>
      </c>
      <c r="J114" s="90">
        <v>10000</v>
      </c>
      <c r="K114" s="90">
        <f t="shared" si="3"/>
        <v>20000</v>
      </c>
    </row>
    <row r="115" spans="1:11" x14ac:dyDescent="0.2">
      <c r="A115" s="101">
        <v>42177</v>
      </c>
      <c r="B115" t="s">
        <v>321</v>
      </c>
      <c r="C115" t="s">
        <v>893</v>
      </c>
      <c r="D115" s="90">
        <v>10000</v>
      </c>
      <c r="E115" s="90">
        <f t="shared" si="2"/>
        <v>30000</v>
      </c>
      <c r="G115" s="101">
        <v>42065</v>
      </c>
      <c r="H115" t="s">
        <v>419</v>
      </c>
      <c r="I115" t="s">
        <v>882</v>
      </c>
      <c r="J115" s="90">
        <v>10000</v>
      </c>
      <c r="K115" s="90">
        <f t="shared" si="3"/>
        <v>30000</v>
      </c>
    </row>
    <row r="116" spans="1:11" x14ac:dyDescent="0.2">
      <c r="A116" s="101">
        <v>42178</v>
      </c>
      <c r="B116" t="s">
        <v>407</v>
      </c>
      <c r="C116" t="s">
        <v>891</v>
      </c>
      <c r="D116" s="90">
        <v>10000</v>
      </c>
      <c r="E116" s="90">
        <f t="shared" si="2"/>
        <v>40000</v>
      </c>
      <c r="G116" s="101">
        <v>42089</v>
      </c>
      <c r="H116" t="s">
        <v>142</v>
      </c>
      <c r="I116" t="s">
        <v>884</v>
      </c>
      <c r="J116" s="90">
        <v>10000</v>
      </c>
      <c r="K116" s="90">
        <f t="shared" si="3"/>
        <v>40000</v>
      </c>
    </row>
    <row r="117" spans="1:11" x14ac:dyDescent="0.2">
      <c r="A117" s="101">
        <v>42241</v>
      </c>
      <c r="B117" t="s">
        <v>77</v>
      </c>
      <c r="C117" t="s">
        <v>1499</v>
      </c>
      <c r="D117" s="90">
        <v>10000</v>
      </c>
      <c r="E117" s="90">
        <f t="shared" si="2"/>
        <v>50000</v>
      </c>
      <c r="G117" s="101">
        <v>42089</v>
      </c>
      <c r="H117" t="s">
        <v>409</v>
      </c>
      <c r="I117" t="s">
        <v>894</v>
      </c>
      <c r="J117" s="90">
        <v>10000</v>
      </c>
      <c r="K117" s="90">
        <f t="shared" si="3"/>
        <v>50000</v>
      </c>
    </row>
    <row r="118" spans="1:11" x14ac:dyDescent="0.2">
      <c r="A118" s="101">
        <v>42254</v>
      </c>
      <c r="B118" t="s">
        <v>94</v>
      </c>
      <c r="C118" t="s">
        <v>1512</v>
      </c>
      <c r="D118" s="90">
        <v>10000</v>
      </c>
      <c r="E118" s="90">
        <f t="shared" si="2"/>
        <v>60000</v>
      </c>
      <c r="K118" s="90" t="str">
        <f t="shared" si="3"/>
        <v/>
      </c>
    </row>
    <row r="119" spans="1:11" x14ac:dyDescent="0.2">
      <c r="A119" s="101">
        <v>42282</v>
      </c>
      <c r="B119" t="s">
        <v>409</v>
      </c>
      <c r="C119" t="s">
        <v>1516</v>
      </c>
      <c r="D119" s="90">
        <v>10000</v>
      </c>
      <c r="E119" s="90">
        <f t="shared" si="2"/>
        <v>70000</v>
      </c>
      <c r="K119" s="90" t="str">
        <f t="shared" si="3"/>
        <v/>
      </c>
    </row>
    <row r="120" spans="1:11" x14ac:dyDescent="0.2">
      <c r="A120" s="101">
        <v>42299</v>
      </c>
      <c r="B120" t="s">
        <v>1528</v>
      </c>
      <c r="C120" t="s">
        <v>1529</v>
      </c>
      <c r="D120" s="90">
        <v>10000</v>
      </c>
      <c r="E120" s="90">
        <f t="shared" si="2"/>
        <v>80000</v>
      </c>
      <c r="K120" s="90" t="str">
        <f t="shared" si="3"/>
        <v/>
      </c>
    </row>
    <row r="121" spans="1:11" x14ac:dyDescent="0.2">
      <c r="A121" s="101">
        <v>42300</v>
      </c>
      <c r="B121" t="s">
        <v>94</v>
      </c>
      <c r="C121" t="s">
        <v>1530</v>
      </c>
      <c r="D121" s="90">
        <v>10000</v>
      </c>
      <c r="E121" s="90">
        <f t="shared" si="2"/>
        <v>90000</v>
      </c>
      <c r="K121" s="90" t="str">
        <f t="shared" si="3"/>
        <v/>
      </c>
    </row>
    <row r="122" spans="1:11" x14ac:dyDescent="0.2">
      <c r="A122" s="101">
        <v>42314</v>
      </c>
      <c r="B122" t="s">
        <v>446</v>
      </c>
      <c r="C122" t="s">
        <v>1534</v>
      </c>
      <c r="D122" s="90">
        <v>10000</v>
      </c>
      <c r="E122" s="90">
        <f t="shared" si="2"/>
        <v>100000</v>
      </c>
      <c r="K122" s="90" t="str">
        <f t="shared" si="3"/>
        <v/>
      </c>
    </row>
    <row r="123" spans="1:11" x14ac:dyDescent="0.2">
      <c r="A123" s="101">
        <v>42332</v>
      </c>
      <c r="B123" t="s">
        <v>1553</v>
      </c>
      <c r="C123" t="s">
        <v>1552</v>
      </c>
      <c r="D123" s="90">
        <v>10000</v>
      </c>
      <c r="E123" s="90">
        <f t="shared" si="2"/>
        <v>110000</v>
      </c>
      <c r="K123" s="90" t="str">
        <f t="shared" si="3"/>
        <v/>
      </c>
    </row>
    <row r="124" spans="1:11" x14ac:dyDescent="0.2">
      <c r="A124" s="101">
        <v>42335</v>
      </c>
      <c r="B124" t="s">
        <v>1557</v>
      </c>
      <c r="C124" t="s">
        <v>1545</v>
      </c>
      <c r="D124" s="90">
        <v>10000</v>
      </c>
      <c r="E124" s="90">
        <f t="shared" si="2"/>
        <v>120000</v>
      </c>
      <c r="K124" s="90" t="str">
        <f t="shared" si="3"/>
        <v/>
      </c>
    </row>
    <row r="125" spans="1:11" x14ac:dyDescent="0.2">
      <c r="A125" s="101">
        <v>42355</v>
      </c>
      <c r="B125" t="s">
        <v>321</v>
      </c>
      <c r="C125" t="s">
        <v>1558</v>
      </c>
      <c r="D125" s="90">
        <v>10000</v>
      </c>
      <c r="E125" s="90">
        <f t="shared" si="2"/>
        <v>130000</v>
      </c>
      <c r="K125" s="90" t="str">
        <f t="shared" si="3"/>
        <v/>
      </c>
    </row>
    <row r="126" spans="1:11" x14ac:dyDescent="0.2">
      <c r="A126" s="101">
        <v>42368</v>
      </c>
      <c r="B126" t="s">
        <v>409</v>
      </c>
      <c r="C126" t="s">
        <v>1614</v>
      </c>
      <c r="D126" s="90">
        <v>10000</v>
      </c>
      <c r="E126" s="90">
        <f t="shared" si="2"/>
        <v>140000</v>
      </c>
      <c r="K126" s="90" t="str">
        <f t="shared" si="3"/>
        <v/>
      </c>
    </row>
    <row r="127" spans="1:11" x14ac:dyDescent="0.2">
      <c r="A127" s="101">
        <v>42368</v>
      </c>
      <c r="B127" t="s">
        <v>142</v>
      </c>
      <c r="C127" t="s">
        <v>1618</v>
      </c>
      <c r="D127" s="90">
        <v>10000</v>
      </c>
      <c r="E127" s="90">
        <f t="shared" si="2"/>
        <v>150000</v>
      </c>
      <c r="K127" s="90" t="str">
        <f t="shared" si="3"/>
        <v/>
      </c>
    </row>
    <row r="128" spans="1:11" x14ac:dyDescent="0.2">
      <c r="E128" s="90" t="str">
        <f t="shared" si="2"/>
        <v/>
      </c>
      <c r="K128" s="90" t="str">
        <f t="shared" si="3"/>
        <v/>
      </c>
    </row>
    <row r="129" spans="1:11" ht="13.5" thickBot="1" x14ac:dyDescent="0.25">
      <c r="A129" s="118"/>
      <c r="B129" s="117"/>
      <c r="C129" s="117"/>
      <c r="D129" s="114"/>
      <c r="E129" s="114" t="str">
        <f>IF(D129="","",D129+E128)</f>
        <v/>
      </c>
      <c r="F129" s="117"/>
      <c r="G129" s="118"/>
      <c r="H129" s="117"/>
      <c r="I129" s="117"/>
      <c r="J129" s="114"/>
      <c r="K129" s="114" t="str">
        <f>IF(J129="","",J129+K128)</f>
        <v/>
      </c>
    </row>
    <row r="130" spans="1:11" ht="13.5" thickTop="1" x14ac:dyDescent="0.2">
      <c r="A130" s="101" t="s">
        <v>1629</v>
      </c>
      <c r="E130" s="90" t="str">
        <f>IF(D130="","",D130+E129)</f>
        <v/>
      </c>
      <c r="G130" s="101" t="s">
        <v>1636</v>
      </c>
      <c r="K130" s="90" t="str">
        <f>IF(J130="","",J130+K129)</f>
        <v/>
      </c>
    </row>
    <row r="131" spans="1:11" x14ac:dyDescent="0.2">
      <c r="A131" s="101">
        <v>42419</v>
      </c>
      <c r="B131" t="s">
        <v>497</v>
      </c>
      <c r="C131" t="s">
        <v>1664</v>
      </c>
      <c r="D131" s="90">
        <v>10000</v>
      </c>
      <c r="E131" s="90">
        <f>IF(D131="","",D131)</f>
        <v>10000</v>
      </c>
      <c r="G131" s="101">
        <v>42390</v>
      </c>
      <c r="H131" t="s">
        <v>142</v>
      </c>
      <c r="I131" t="s">
        <v>1661</v>
      </c>
      <c r="J131" s="90">
        <v>10000</v>
      </c>
      <c r="K131" s="90">
        <f>IF(J131="","",J131)</f>
        <v>10000</v>
      </c>
    </row>
    <row r="132" spans="1:11" x14ac:dyDescent="0.2">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2">
      <c r="A133" s="101">
        <v>42516</v>
      </c>
      <c r="B133" t="s">
        <v>407</v>
      </c>
      <c r="C133" t="s">
        <v>1723</v>
      </c>
      <c r="D133" s="90">
        <v>10000</v>
      </c>
      <c r="E133" s="90">
        <f t="shared" si="4"/>
        <v>30000</v>
      </c>
      <c r="G133" s="101">
        <v>42730</v>
      </c>
      <c r="H133" t="s">
        <v>77</v>
      </c>
      <c r="I133" t="s">
        <v>1837</v>
      </c>
      <c r="J133" s="90">
        <v>10000</v>
      </c>
      <c r="K133" s="90">
        <f t="shared" si="5"/>
        <v>30000</v>
      </c>
    </row>
    <row r="134" spans="1:11" x14ac:dyDescent="0.2">
      <c r="A134" s="101">
        <v>42516</v>
      </c>
      <c r="B134" t="s">
        <v>409</v>
      </c>
      <c r="C134" t="s">
        <v>1727</v>
      </c>
      <c r="D134" s="90">
        <v>10000</v>
      </c>
      <c r="E134" s="90">
        <f t="shared" si="4"/>
        <v>40000</v>
      </c>
      <c r="G134" s="101">
        <v>42730</v>
      </c>
      <c r="H134" t="s">
        <v>77</v>
      </c>
      <c r="I134" t="s">
        <v>1839</v>
      </c>
      <c r="J134" s="90">
        <v>10000</v>
      </c>
      <c r="K134" s="90">
        <f t="shared" si="5"/>
        <v>40000</v>
      </c>
    </row>
    <row r="135" spans="1:11" x14ac:dyDescent="0.2">
      <c r="A135" s="101">
        <v>42520</v>
      </c>
      <c r="B135" t="s">
        <v>419</v>
      </c>
      <c r="C135" t="s">
        <v>1545</v>
      </c>
      <c r="D135" s="90">
        <v>10000</v>
      </c>
      <c r="E135" s="90">
        <f t="shared" si="4"/>
        <v>50000</v>
      </c>
      <c r="G135" s="101">
        <v>42730</v>
      </c>
      <c r="H135" t="s">
        <v>77</v>
      </c>
      <c r="I135" t="s">
        <v>1841</v>
      </c>
      <c r="J135" s="90">
        <v>10000</v>
      </c>
      <c r="K135" s="90">
        <f t="shared" si="5"/>
        <v>50000</v>
      </c>
    </row>
    <row r="136" spans="1:11" x14ac:dyDescent="0.2">
      <c r="A136" s="101">
        <v>42542</v>
      </c>
      <c r="B136" t="s">
        <v>142</v>
      </c>
      <c r="C136" t="s">
        <v>1742</v>
      </c>
      <c r="D136" s="90">
        <v>10000</v>
      </c>
      <c r="E136" s="90">
        <f t="shared" si="4"/>
        <v>60000</v>
      </c>
      <c r="G136" s="101">
        <v>42730</v>
      </c>
      <c r="H136" t="s">
        <v>77</v>
      </c>
      <c r="I136" t="s">
        <v>1843</v>
      </c>
      <c r="J136" s="90">
        <v>10000</v>
      </c>
      <c r="K136" s="90">
        <f t="shared" si="5"/>
        <v>60000</v>
      </c>
    </row>
    <row r="137" spans="1:11" x14ac:dyDescent="0.2">
      <c r="A137" s="101">
        <v>42557</v>
      </c>
      <c r="B137" t="s">
        <v>321</v>
      </c>
      <c r="C137" t="s">
        <v>1745</v>
      </c>
      <c r="D137" s="90">
        <v>10000</v>
      </c>
      <c r="E137" s="90">
        <f t="shared" si="4"/>
        <v>70000</v>
      </c>
      <c r="G137" s="101">
        <v>42730</v>
      </c>
      <c r="H137" t="s">
        <v>77</v>
      </c>
      <c r="I137" t="s">
        <v>1845</v>
      </c>
      <c r="J137" s="90">
        <v>10000</v>
      </c>
      <c r="K137" s="90">
        <f t="shared" si="5"/>
        <v>70000</v>
      </c>
    </row>
    <row r="138" spans="1:11" x14ac:dyDescent="0.2">
      <c r="A138" s="101">
        <v>42598</v>
      </c>
      <c r="B138" t="s">
        <v>142</v>
      </c>
      <c r="C138" t="s">
        <v>1754</v>
      </c>
      <c r="D138" s="90">
        <v>10000</v>
      </c>
      <c r="E138" s="90">
        <f t="shared" si="4"/>
        <v>80000</v>
      </c>
      <c r="G138" s="101">
        <v>42730</v>
      </c>
      <c r="H138" t="s">
        <v>77</v>
      </c>
      <c r="I138" t="s">
        <v>1846</v>
      </c>
      <c r="J138" s="90">
        <v>10000</v>
      </c>
      <c r="K138" s="90">
        <f t="shared" si="5"/>
        <v>80000</v>
      </c>
    </row>
    <row r="139" spans="1:11" x14ac:dyDescent="0.2">
      <c r="A139" s="101">
        <v>42664</v>
      </c>
      <c r="B139" t="s">
        <v>409</v>
      </c>
      <c r="C139" t="s">
        <v>1781</v>
      </c>
      <c r="D139" s="90">
        <v>10000</v>
      </c>
      <c r="E139" s="90">
        <f t="shared" si="4"/>
        <v>90000</v>
      </c>
      <c r="G139" s="101">
        <v>42730</v>
      </c>
      <c r="H139" t="s">
        <v>77</v>
      </c>
      <c r="I139" t="s">
        <v>1848</v>
      </c>
      <c r="J139" s="90">
        <v>10000</v>
      </c>
      <c r="K139" s="90">
        <f t="shared" si="5"/>
        <v>90000</v>
      </c>
    </row>
    <row r="140" spans="1:11" x14ac:dyDescent="0.2">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2">
      <c r="A141" s="101">
        <v>42683</v>
      </c>
      <c r="B141" t="s">
        <v>409</v>
      </c>
      <c r="C141" t="s">
        <v>1787</v>
      </c>
      <c r="D141" s="90">
        <v>10000</v>
      </c>
      <c r="E141" s="90">
        <f t="shared" si="6"/>
        <v>110000</v>
      </c>
      <c r="G141" s="101">
        <v>42730</v>
      </c>
      <c r="H141" t="s">
        <v>77</v>
      </c>
      <c r="I141" t="s">
        <v>1852</v>
      </c>
      <c r="J141" s="90">
        <v>10000</v>
      </c>
      <c r="K141" s="90">
        <f t="shared" si="5"/>
        <v>110000</v>
      </c>
    </row>
    <row r="142" spans="1:11" x14ac:dyDescent="0.2">
      <c r="A142" s="101">
        <v>42704</v>
      </c>
      <c r="B142" t="s">
        <v>712</v>
      </c>
      <c r="C142" t="s">
        <v>1793</v>
      </c>
      <c r="D142" s="90">
        <v>10000</v>
      </c>
      <c r="E142" s="90">
        <f t="shared" si="6"/>
        <v>120000</v>
      </c>
      <c r="G142" s="101">
        <v>42730</v>
      </c>
      <c r="H142" t="s">
        <v>77</v>
      </c>
      <c r="I142" t="s">
        <v>1854</v>
      </c>
      <c r="J142" s="90">
        <v>10000</v>
      </c>
      <c r="K142" s="90">
        <f t="shared" si="5"/>
        <v>120000</v>
      </c>
    </row>
    <row r="143" spans="1:11" x14ac:dyDescent="0.2">
      <c r="A143" s="101">
        <v>42705</v>
      </c>
      <c r="B143" t="s">
        <v>94</v>
      </c>
      <c r="C143" t="s">
        <v>1798</v>
      </c>
      <c r="D143" s="90">
        <v>10000</v>
      </c>
      <c r="E143" s="90">
        <f t="shared" si="6"/>
        <v>130000</v>
      </c>
      <c r="K143" s="90" t="str">
        <f t="shared" si="5"/>
        <v/>
      </c>
    </row>
    <row r="144" spans="1:11" x14ac:dyDescent="0.2">
      <c r="A144" s="101">
        <v>42709</v>
      </c>
      <c r="B144" t="s">
        <v>321</v>
      </c>
      <c r="C144" t="s">
        <v>1801</v>
      </c>
      <c r="D144" s="90">
        <v>10000</v>
      </c>
      <c r="E144" s="90">
        <f t="shared" si="6"/>
        <v>140000</v>
      </c>
      <c r="K144" s="90" t="str">
        <f t="shared" ref="K144:K174" si="7">IF(J144="","",J144+K143)</f>
        <v/>
      </c>
    </row>
    <row r="145" spans="1:11" x14ac:dyDescent="0.2">
      <c r="A145" s="101">
        <v>42730</v>
      </c>
      <c r="B145" t="s">
        <v>77</v>
      </c>
      <c r="C145" t="s">
        <v>1810</v>
      </c>
      <c r="D145" s="90">
        <v>10000</v>
      </c>
      <c r="E145" s="90">
        <f t="shared" si="6"/>
        <v>150000</v>
      </c>
      <c r="K145" s="90" t="str">
        <f t="shared" si="7"/>
        <v/>
      </c>
    </row>
    <row r="146" spans="1:11" x14ac:dyDescent="0.2">
      <c r="A146" s="101">
        <v>42730</v>
      </c>
      <c r="B146" t="s">
        <v>77</v>
      </c>
      <c r="C146" t="s">
        <v>1814</v>
      </c>
      <c r="D146" s="90">
        <v>10000</v>
      </c>
      <c r="E146" s="90">
        <f t="shared" si="6"/>
        <v>160000</v>
      </c>
      <c r="K146" s="90" t="str">
        <f t="shared" si="7"/>
        <v/>
      </c>
    </row>
    <row r="147" spans="1:11" x14ac:dyDescent="0.2">
      <c r="A147" s="101">
        <v>42730</v>
      </c>
      <c r="B147" t="s">
        <v>77</v>
      </c>
      <c r="C147" t="s">
        <v>1841</v>
      </c>
      <c r="D147" s="90">
        <v>10000</v>
      </c>
      <c r="E147" s="90">
        <f t="shared" si="6"/>
        <v>170000</v>
      </c>
      <c r="K147" s="90" t="str">
        <f t="shared" si="7"/>
        <v/>
      </c>
    </row>
    <row r="148" spans="1:11" x14ac:dyDescent="0.2">
      <c r="A148" s="101">
        <v>42730</v>
      </c>
      <c r="B148" t="s">
        <v>77</v>
      </c>
      <c r="C148" t="s">
        <v>1820</v>
      </c>
      <c r="D148" s="90">
        <v>10000</v>
      </c>
      <c r="E148" s="90">
        <f t="shared" si="6"/>
        <v>180000</v>
      </c>
      <c r="K148" s="90" t="str">
        <f t="shared" si="7"/>
        <v/>
      </c>
    </row>
    <row r="149" spans="1:11" x14ac:dyDescent="0.2">
      <c r="A149" s="101">
        <v>42730</v>
      </c>
      <c r="B149" t="s">
        <v>77</v>
      </c>
      <c r="C149" t="s">
        <v>1824</v>
      </c>
      <c r="D149" s="90">
        <v>10000</v>
      </c>
      <c r="E149" s="90">
        <f t="shared" si="6"/>
        <v>190000</v>
      </c>
      <c r="K149" s="90" t="str">
        <f t="shared" si="7"/>
        <v/>
      </c>
    </row>
    <row r="150" spans="1:11" x14ac:dyDescent="0.2">
      <c r="A150" s="101">
        <v>42730</v>
      </c>
      <c r="B150" t="s">
        <v>77</v>
      </c>
      <c r="C150" t="s">
        <v>1830</v>
      </c>
      <c r="D150" s="90">
        <v>10000</v>
      </c>
      <c r="E150" s="90">
        <f t="shared" si="6"/>
        <v>200000</v>
      </c>
      <c r="K150" s="90" t="str">
        <f t="shared" si="7"/>
        <v/>
      </c>
    </row>
    <row r="151" spans="1:11" x14ac:dyDescent="0.2">
      <c r="A151" s="101">
        <v>42730</v>
      </c>
      <c r="B151" t="s">
        <v>77</v>
      </c>
      <c r="C151" t="s">
        <v>1832</v>
      </c>
      <c r="D151" s="90">
        <v>10000</v>
      </c>
      <c r="E151" s="90">
        <f t="shared" si="6"/>
        <v>210000</v>
      </c>
      <c r="K151" s="90" t="str">
        <f t="shared" si="7"/>
        <v/>
      </c>
    </row>
    <row r="152" spans="1:11" x14ac:dyDescent="0.2">
      <c r="A152" s="101">
        <v>42730</v>
      </c>
      <c r="B152" t="s">
        <v>77</v>
      </c>
      <c r="C152" t="s">
        <v>1828</v>
      </c>
      <c r="D152" s="90">
        <v>10000</v>
      </c>
      <c r="E152" s="90">
        <f t="shared" si="6"/>
        <v>220000</v>
      </c>
      <c r="K152" s="90" t="str">
        <f t="shared" si="7"/>
        <v/>
      </c>
    </row>
    <row r="153" spans="1:11" x14ac:dyDescent="0.2">
      <c r="A153" s="101">
        <v>42730</v>
      </c>
      <c r="B153" t="s">
        <v>77</v>
      </c>
      <c r="C153" t="s">
        <v>1834</v>
      </c>
      <c r="D153" s="90">
        <v>10000</v>
      </c>
      <c r="E153" s="90">
        <f t="shared" si="6"/>
        <v>230000</v>
      </c>
      <c r="K153" s="90" t="str">
        <f t="shared" si="7"/>
        <v/>
      </c>
    </row>
    <row r="154" spans="1:11" x14ac:dyDescent="0.2">
      <c r="A154" s="101">
        <v>42730</v>
      </c>
      <c r="B154" t="s">
        <v>77</v>
      </c>
      <c r="C154" t="s">
        <v>1854</v>
      </c>
      <c r="D154" s="90">
        <v>10000</v>
      </c>
      <c r="E154" s="90">
        <f t="shared" si="6"/>
        <v>240000</v>
      </c>
      <c r="K154" s="90" t="str">
        <f t="shared" si="7"/>
        <v/>
      </c>
    </row>
    <row r="155" spans="1:11" x14ac:dyDescent="0.2">
      <c r="A155" s="101">
        <v>42730</v>
      </c>
      <c r="B155" t="s">
        <v>77</v>
      </c>
      <c r="C155" t="s">
        <v>1859</v>
      </c>
      <c r="D155" s="90">
        <v>10000</v>
      </c>
      <c r="E155" s="90">
        <f t="shared" si="6"/>
        <v>250000</v>
      </c>
      <c r="K155" s="90" t="str">
        <f t="shared" si="7"/>
        <v/>
      </c>
    </row>
    <row r="156" spans="1:11" x14ac:dyDescent="0.2">
      <c r="E156" s="90" t="str">
        <f t="shared" si="6"/>
        <v/>
      </c>
      <c r="K156" s="90" t="str">
        <f t="shared" si="7"/>
        <v/>
      </c>
    </row>
    <row r="157" spans="1:11" ht="13.5" thickBot="1" x14ac:dyDescent="0.25">
      <c r="A157" s="118"/>
      <c r="B157" s="117"/>
      <c r="C157" s="117"/>
      <c r="D157" s="114"/>
      <c r="E157" s="114" t="str">
        <f t="shared" si="6"/>
        <v/>
      </c>
      <c r="F157" s="117"/>
      <c r="G157" s="118"/>
      <c r="H157" s="117"/>
      <c r="I157" s="117"/>
      <c r="J157" s="114"/>
      <c r="K157" s="114" t="str">
        <f t="shared" si="7"/>
        <v/>
      </c>
    </row>
    <row r="158" spans="1:11" ht="13.5" thickTop="1" x14ac:dyDescent="0.2">
      <c r="A158" s="101" t="s">
        <v>1758</v>
      </c>
      <c r="E158" s="90" t="str">
        <f t="shared" si="6"/>
        <v/>
      </c>
      <c r="K158" s="90" t="str">
        <f t="shared" si="7"/>
        <v/>
      </c>
    </row>
    <row r="159" spans="1:11" x14ac:dyDescent="0.2">
      <c r="A159" s="101">
        <v>42776</v>
      </c>
      <c r="B159" t="s">
        <v>142</v>
      </c>
      <c r="C159" t="s">
        <v>2766</v>
      </c>
      <c r="D159" s="90">
        <v>10000</v>
      </c>
      <c r="E159" s="90">
        <f>IF(D159="","",D159)</f>
        <v>10000</v>
      </c>
      <c r="G159" s="101">
        <v>42825</v>
      </c>
      <c r="H159" t="s">
        <v>456</v>
      </c>
      <c r="I159" t="s">
        <v>1964</v>
      </c>
      <c r="J159" s="90">
        <v>10000</v>
      </c>
      <c r="K159" s="90">
        <f>IF(J159="","",J159)</f>
        <v>10000</v>
      </c>
    </row>
    <row r="160" spans="1:11" x14ac:dyDescent="0.2">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2">
      <c r="A161" s="101">
        <v>42828</v>
      </c>
      <c r="B161" t="s">
        <v>497</v>
      </c>
      <c r="C161" t="s">
        <v>1967</v>
      </c>
      <c r="D161" s="90">
        <v>10000</v>
      </c>
      <c r="E161" s="90">
        <f t="shared" si="8"/>
        <v>30000</v>
      </c>
      <c r="G161" s="101">
        <v>42853</v>
      </c>
      <c r="H161" t="s">
        <v>419</v>
      </c>
      <c r="I161" t="s">
        <v>1988</v>
      </c>
      <c r="J161" s="90">
        <v>10000</v>
      </c>
      <c r="K161" s="90">
        <f t="shared" si="9"/>
        <v>30000</v>
      </c>
    </row>
    <row r="162" spans="1:11" x14ac:dyDescent="0.2">
      <c r="A162" s="101">
        <v>42874</v>
      </c>
      <c r="B162" t="s">
        <v>407</v>
      </c>
      <c r="C162" t="s">
        <v>1723</v>
      </c>
      <c r="D162" s="90">
        <v>10000</v>
      </c>
      <c r="E162" s="90">
        <f t="shared" si="8"/>
        <v>40000</v>
      </c>
      <c r="K162" s="90" t="str">
        <f t="shared" si="9"/>
        <v/>
      </c>
    </row>
    <row r="163" spans="1:11" x14ac:dyDescent="0.2">
      <c r="A163" s="101">
        <v>42894</v>
      </c>
      <c r="B163" t="s">
        <v>409</v>
      </c>
      <c r="C163" t="s">
        <v>2015</v>
      </c>
      <c r="D163" s="90">
        <v>10000</v>
      </c>
      <c r="E163" s="90">
        <f t="shared" si="8"/>
        <v>50000</v>
      </c>
      <c r="K163" s="90" t="str">
        <f t="shared" si="9"/>
        <v/>
      </c>
    </row>
    <row r="164" spans="1:11" x14ac:dyDescent="0.2">
      <c r="A164" s="101">
        <v>42894</v>
      </c>
      <c r="B164" t="s">
        <v>409</v>
      </c>
      <c r="C164" t="s">
        <v>2016</v>
      </c>
      <c r="D164" s="90">
        <v>10000</v>
      </c>
      <c r="E164" s="90">
        <f t="shared" si="8"/>
        <v>60000</v>
      </c>
      <c r="K164" s="90" t="str">
        <f t="shared" si="9"/>
        <v/>
      </c>
    </row>
    <row r="165" spans="1:11" x14ac:dyDescent="0.2">
      <c r="A165" s="101">
        <v>42898</v>
      </c>
      <c r="B165" t="s">
        <v>321</v>
      </c>
      <c r="C165" t="s">
        <v>2017</v>
      </c>
      <c r="D165" s="90">
        <v>10000</v>
      </c>
      <c r="E165" s="90">
        <f t="shared" si="8"/>
        <v>70000</v>
      </c>
      <c r="K165" s="90" t="str">
        <f t="shared" si="9"/>
        <v/>
      </c>
    </row>
    <row r="166" spans="1:11" x14ac:dyDescent="0.2">
      <c r="A166" s="101">
        <v>42912</v>
      </c>
      <c r="B166" t="s">
        <v>419</v>
      </c>
      <c r="C166" t="s">
        <v>2007</v>
      </c>
      <c r="D166" s="90">
        <v>10000</v>
      </c>
      <c r="E166" s="90">
        <f t="shared" si="8"/>
        <v>80000</v>
      </c>
      <c r="K166" s="90" t="str">
        <f t="shared" si="9"/>
        <v/>
      </c>
    </row>
    <row r="167" spans="1:11" x14ac:dyDescent="0.2">
      <c r="A167" s="101">
        <v>43005</v>
      </c>
      <c r="B167" t="s">
        <v>142</v>
      </c>
      <c r="C167" t="s">
        <v>2268</v>
      </c>
      <c r="D167" s="90">
        <v>10000</v>
      </c>
      <c r="E167" s="90">
        <f t="shared" si="8"/>
        <v>90000</v>
      </c>
      <c r="K167" s="90" t="str">
        <f t="shared" si="9"/>
        <v/>
      </c>
    </row>
    <row r="168" spans="1:11" x14ac:dyDescent="0.2">
      <c r="A168" s="101">
        <v>43031</v>
      </c>
      <c r="B168" t="s">
        <v>142</v>
      </c>
      <c r="C168" t="s">
        <v>2271</v>
      </c>
      <c r="D168" s="90">
        <v>10000</v>
      </c>
      <c r="E168" s="90">
        <f t="shared" si="6"/>
        <v>100000</v>
      </c>
      <c r="K168" s="90" t="str">
        <f t="shared" si="9"/>
        <v/>
      </c>
    </row>
    <row r="169" spans="1:11" x14ac:dyDescent="0.2">
      <c r="A169" s="101">
        <v>43038</v>
      </c>
      <c r="B169" t="s">
        <v>409</v>
      </c>
      <c r="C169" t="s">
        <v>2274</v>
      </c>
      <c r="D169" s="90">
        <v>10000</v>
      </c>
      <c r="E169" s="90">
        <f t="shared" si="6"/>
        <v>110000</v>
      </c>
      <c r="K169" s="90" t="str">
        <f t="shared" si="9"/>
        <v/>
      </c>
    </row>
    <row r="170" spans="1:11" x14ac:dyDescent="0.2">
      <c r="A170" s="101">
        <v>43073</v>
      </c>
      <c r="B170" t="s">
        <v>321</v>
      </c>
      <c r="C170" t="s">
        <v>2281</v>
      </c>
      <c r="D170" s="90">
        <v>10000</v>
      </c>
      <c r="E170" s="90">
        <f t="shared" si="6"/>
        <v>120000</v>
      </c>
      <c r="K170" s="90" t="str">
        <f t="shared" si="9"/>
        <v/>
      </c>
    </row>
    <row r="171" spans="1:11" x14ac:dyDescent="0.2">
      <c r="A171" s="101">
        <v>43080</v>
      </c>
      <c r="B171" t="s">
        <v>416</v>
      </c>
      <c r="C171" t="s">
        <v>2277</v>
      </c>
      <c r="D171" s="90">
        <v>10000</v>
      </c>
      <c r="E171" s="90">
        <f t="shared" si="6"/>
        <v>130000</v>
      </c>
      <c r="K171" s="90" t="str">
        <f t="shared" si="9"/>
        <v/>
      </c>
    </row>
    <row r="172" spans="1:11" x14ac:dyDescent="0.2">
      <c r="A172" s="101">
        <v>43089</v>
      </c>
      <c r="B172" t="s">
        <v>145</v>
      </c>
      <c r="C172" t="s">
        <v>2287</v>
      </c>
      <c r="D172" s="90">
        <v>10000</v>
      </c>
      <c r="E172" s="90">
        <f t="shared" si="6"/>
        <v>140000</v>
      </c>
      <c r="K172" s="90" t="str">
        <f t="shared" si="7"/>
        <v/>
      </c>
    </row>
    <row r="173" spans="1:11" x14ac:dyDescent="0.2">
      <c r="A173" s="101">
        <v>43089</v>
      </c>
      <c r="B173" t="s">
        <v>142</v>
      </c>
      <c r="C173" t="s">
        <v>2291</v>
      </c>
      <c r="D173" s="90">
        <v>10000</v>
      </c>
      <c r="E173" s="90">
        <f t="shared" si="6"/>
        <v>150000</v>
      </c>
      <c r="K173" s="90" t="str">
        <f t="shared" si="7"/>
        <v/>
      </c>
    </row>
    <row r="174" spans="1:11" x14ac:dyDescent="0.2">
      <c r="E174" s="90" t="str">
        <f t="shared" si="6"/>
        <v/>
      </c>
      <c r="K174" s="90" t="str">
        <f t="shared" si="7"/>
        <v/>
      </c>
    </row>
    <row r="175" spans="1:11" ht="13.5" thickBot="1" x14ac:dyDescent="0.25">
      <c r="A175" s="118"/>
      <c r="B175" s="117"/>
      <c r="C175" s="117"/>
      <c r="D175" s="114"/>
      <c r="E175" s="114" t="str">
        <f>IF(D175="","",D175+E174)</f>
        <v/>
      </c>
      <c r="F175" s="117"/>
      <c r="G175" s="118"/>
      <c r="H175" s="117"/>
      <c r="I175" s="117"/>
      <c r="J175" s="114"/>
      <c r="K175" s="114" t="str">
        <f>IF(J175="","",J175+K174)</f>
        <v/>
      </c>
    </row>
    <row r="176" spans="1:11" ht="13.5" thickTop="1" x14ac:dyDescent="0.2">
      <c r="A176" s="101" t="s">
        <v>1759</v>
      </c>
      <c r="E176" s="90" t="str">
        <f>IF(D176="","",D176+E175)</f>
        <v/>
      </c>
      <c r="K176" s="90" t="str">
        <f>IF(J176="","",J176+K175)</f>
        <v/>
      </c>
    </row>
    <row r="177" spans="1:11" x14ac:dyDescent="0.2">
      <c r="A177" s="101">
        <v>43144</v>
      </c>
      <c r="B177" t="s">
        <v>497</v>
      </c>
      <c r="C177" t="s">
        <v>2396</v>
      </c>
      <c r="D177" s="90">
        <v>10000</v>
      </c>
      <c r="E177" s="90">
        <f>IF(D177="","",D177)</f>
        <v>10000</v>
      </c>
      <c r="G177" s="101">
        <v>43180</v>
      </c>
      <c r="H177" t="s">
        <v>77</v>
      </c>
      <c r="I177" t="s">
        <v>2481</v>
      </c>
      <c r="J177" s="90">
        <v>10000</v>
      </c>
      <c r="K177" s="90">
        <f>IF(J177="","",J177)</f>
        <v>10000</v>
      </c>
    </row>
    <row r="178" spans="1:11" x14ac:dyDescent="0.2">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2">
      <c r="A179" s="101">
        <v>43188</v>
      </c>
      <c r="B179" t="s">
        <v>94</v>
      </c>
      <c r="C179" t="s">
        <v>2476</v>
      </c>
      <c r="D179" s="90">
        <v>10000</v>
      </c>
      <c r="E179" s="90">
        <f t="shared" si="10"/>
        <v>30000</v>
      </c>
      <c r="G179" s="101">
        <v>43180</v>
      </c>
      <c r="H179" t="s">
        <v>77</v>
      </c>
      <c r="I179" t="s">
        <v>2484</v>
      </c>
      <c r="J179" s="90">
        <v>10000</v>
      </c>
      <c r="K179" s="90">
        <f t="shared" si="11"/>
        <v>30000</v>
      </c>
    </row>
    <row r="180" spans="1:11" x14ac:dyDescent="0.2">
      <c r="A180" s="101">
        <v>43252</v>
      </c>
      <c r="B180" t="s">
        <v>321</v>
      </c>
      <c r="C180" t="s">
        <v>2595</v>
      </c>
      <c r="D180" s="90">
        <v>10000</v>
      </c>
      <c r="E180" s="90">
        <f t="shared" si="10"/>
        <v>40000</v>
      </c>
      <c r="G180" s="101">
        <v>43180</v>
      </c>
      <c r="H180" t="s">
        <v>77</v>
      </c>
      <c r="I180" t="s">
        <v>2486</v>
      </c>
      <c r="J180" s="90">
        <v>10000</v>
      </c>
      <c r="K180" s="90">
        <f t="shared" si="11"/>
        <v>40000</v>
      </c>
    </row>
    <row r="181" spans="1:11" x14ac:dyDescent="0.2">
      <c r="A181" s="101">
        <v>43287</v>
      </c>
      <c r="B181" t="s">
        <v>456</v>
      </c>
      <c r="C181" t="s">
        <v>2600</v>
      </c>
      <c r="D181" s="90">
        <v>10000</v>
      </c>
      <c r="E181" s="90">
        <f t="shared" si="10"/>
        <v>50000</v>
      </c>
      <c r="G181" s="101">
        <v>43180</v>
      </c>
      <c r="H181" t="s">
        <v>77</v>
      </c>
      <c r="I181" t="s">
        <v>2488</v>
      </c>
      <c r="J181" s="90">
        <v>10000</v>
      </c>
      <c r="K181" s="90">
        <f t="shared" si="11"/>
        <v>50000</v>
      </c>
    </row>
    <row r="182" spans="1:11" x14ac:dyDescent="0.2">
      <c r="A182" s="101">
        <v>43291</v>
      </c>
      <c r="B182" t="s">
        <v>409</v>
      </c>
      <c r="C182" t="s">
        <v>2603</v>
      </c>
      <c r="D182" s="90">
        <v>10000</v>
      </c>
      <c r="E182" s="90">
        <f t="shared" si="10"/>
        <v>60000</v>
      </c>
      <c r="G182" s="101">
        <v>43180</v>
      </c>
      <c r="H182" t="s">
        <v>77</v>
      </c>
      <c r="I182" t="s">
        <v>2490</v>
      </c>
      <c r="J182" s="90">
        <v>10000</v>
      </c>
      <c r="K182" s="90">
        <f t="shared" si="11"/>
        <v>60000</v>
      </c>
    </row>
    <row r="183" spans="1:11" x14ac:dyDescent="0.2">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2">
      <c r="A184" s="101">
        <v>43440</v>
      </c>
      <c r="B184" t="s">
        <v>321</v>
      </c>
      <c r="C184" t="s">
        <v>2621</v>
      </c>
      <c r="D184" s="90">
        <v>10000</v>
      </c>
      <c r="E184" s="90">
        <f t="shared" si="10"/>
        <v>80000</v>
      </c>
      <c r="G184" s="101">
        <v>43180</v>
      </c>
      <c r="H184" t="s">
        <v>77</v>
      </c>
      <c r="I184" t="s">
        <v>2494</v>
      </c>
      <c r="J184" s="90">
        <v>10000</v>
      </c>
      <c r="K184" s="90">
        <f t="shared" si="11"/>
        <v>80000</v>
      </c>
    </row>
    <row r="185" spans="1:11" x14ac:dyDescent="0.2">
      <c r="A185" s="101">
        <v>43451</v>
      </c>
      <c r="B185" t="s">
        <v>77</v>
      </c>
      <c r="C185" t="s">
        <v>2688</v>
      </c>
      <c r="D185" s="90">
        <v>10000</v>
      </c>
      <c r="E185" s="90">
        <f t="shared" si="10"/>
        <v>90000</v>
      </c>
      <c r="G185" s="101">
        <v>43180</v>
      </c>
      <c r="H185" t="s">
        <v>77</v>
      </c>
      <c r="I185" t="s">
        <v>2495</v>
      </c>
      <c r="J185" s="90">
        <v>10000</v>
      </c>
      <c r="K185" s="90">
        <f t="shared" si="11"/>
        <v>90000</v>
      </c>
    </row>
    <row r="186" spans="1:11" x14ac:dyDescent="0.2">
      <c r="A186" s="101">
        <v>43453</v>
      </c>
      <c r="B186" t="s">
        <v>77</v>
      </c>
      <c r="C186" t="s">
        <v>2692</v>
      </c>
      <c r="D186" s="90">
        <v>10000</v>
      </c>
      <c r="E186" s="90">
        <f t="shared" si="6"/>
        <v>100000</v>
      </c>
      <c r="G186" s="101">
        <v>43180</v>
      </c>
      <c r="H186" t="s">
        <v>77</v>
      </c>
      <c r="I186" t="s">
        <v>2496</v>
      </c>
      <c r="J186" s="90">
        <v>10000</v>
      </c>
      <c r="K186" s="90">
        <f t="shared" si="11"/>
        <v>100000</v>
      </c>
    </row>
    <row r="187" spans="1:11" x14ac:dyDescent="0.2">
      <c r="A187" s="101">
        <v>43453</v>
      </c>
      <c r="B187" t="s">
        <v>77</v>
      </c>
      <c r="C187" t="s">
        <v>2693</v>
      </c>
      <c r="D187" s="90">
        <v>10000</v>
      </c>
      <c r="E187" s="90">
        <f t="shared" si="6"/>
        <v>110000</v>
      </c>
      <c r="G187" s="101">
        <v>43180</v>
      </c>
      <c r="H187" t="s">
        <v>77</v>
      </c>
      <c r="I187" t="s">
        <v>1850</v>
      </c>
      <c r="J187" s="90">
        <v>10000</v>
      </c>
      <c r="K187" s="90">
        <f t="shared" si="11"/>
        <v>110000</v>
      </c>
    </row>
    <row r="188" spans="1:11" x14ac:dyDescent="0.2">
      <c r="A188" s="101">
        <v>43453</v>
      </c>
      <c r="B188" t="s">
        <v>77</v>
      </c>
      <c r="C188" t="s">
        <v>2695</v>
      </c>
      <c r="D188" s="90">
        <v>10000</v>
      </c>
      <c r="E188" s="90">
        <f t="shared" si="6"/>
        <v>120000</v>
      </c>
      <c r="K188" s="90" t="str">
        <f t="shared" si="11"/>
        <v/>
      </c>
    </row>
    <row r="189" spans="1:11" x14ac:dyDescent="0.2">
      <c r="A189" s="101">
        <v>43453</v>
      </c>
      <c r="B189" t="s">
        <v>77</v>
      </c>
      <c r="C189" t="s">
        <v>2696</v>
      </c>
      <c r="D189" s="90">
        <v>10000</v>
      </c>
      <c r="E189" s="90">
        <f t="shared" si="6"/>
        <v>130000</v>
      </c>
      <c r="K189" s="90" t="str">
        <f t="shared" si="11"/>
        <v/>
      </c>
    </row>
    <row r="190" spans="1:11" x14ac:dyDescent="0.2">
      <c r="A190" s="101">
        <v>43453</v>
      </c>
      <c r="B190" t="s">
        <v>77</v>
      </c>
      <c r="C190" t="s">
        <v>2697</v>
      </c>
      <c r="D190" s="90">
        <v>10000</v>
      </c>
      <c r="E190" s="90">
        <f t="shared" si="6"/>
        <v>140000</v>
      </c>
      <c r="K190" s="90" t="str">
        <f t="shared" si="11"/>
        <v/>
      </c>
    </row>
    <row r="191" spans="1:11" x14ac:dyDescent="0.2">
      <c r="A191" s="101">
        <v>43453</v>
      </c>
      <c r="B191" t="s">
        <v>77</v>
      </c>
      <c r="C191" t="s">
        <v>2698</v>
      </c>
      <c r="D191" s="90">
        <v>10000</v>
      </c>
      <c r="E191" s="90">
        <f t="shared" si="6"/>
        <v>150000</v>
      </c>
    </row>
    <row r="192" spans="1:11" x14ac:dyDescent="0.2">
      <c r="A192" s="101">
        <v>43453</v>
      </c>
      <c r="B192" t="s">
        <v>77</v>
      </c>
      <c r="C192" t="s">
        <v>2699</v>
      </c>
      <c r="D192" s="90">
        <v>10000</v>
      </c>
      <c r="E192" s="90">
        <f t="shared" si="6"/>
        <v>160000</v>
      </c>
    </row>
    <row r="193" spans="1:11" x14ac:dyDescent="0.2">
      <c r="A193" s="101">
        <v>43453</v>
      </c>
      <c r="B193" t="s">
        <v>77</v>
      </c>
      <c r="C193" t="s">
        <v>2700</v>
      </c>
      <c r="D193" s="90">
        <v>10000</v>
      </c>
      <c r="E193" s="90">
        <f t="shared" si="6"/>
        <v>170000</v>
      </c>
    </row>
    <row r="194" spans="1:11" x14ac:dyDescent="0.2">
      <c r="A194" s="101">
        <v>43453</v>
      </c>
      <c r="B194" t="s">
        <v>2269</v>
      </c>
      <c r="C194" t="s">
        <v>2701</v>
      </c>
      <c r="D194" s="90">
        <v>10000</v>
      </c>
      <c r="E194" s="90">
        <f t="shared" si="6"/>
        <v>180000</v>
      </c>
    </row>
    <row r="195" spans="1:11" x14ac:dyDescent="0.2">
      <c r="A195" s="101">
        <v>43453</v>
      </c>
      <c r="B195" t="s">
        <v>77</v>
      </c>
      <c r="C195" t="s">
        <v>2703</v>
      </c>
      <c r="D195" s="90">
        <v>10000</v>
      </c>
      <c r="E195" s="90">
        <f t="shared" si="6"/>
        <v>190000</v>
      </c>
    </row>
    <row r="196" spans="1:11" x14ac:dyDescent="0.2">
      <c r="A196" s="101">
        <v>43453</v>
      </c>
      <c r="B196" t="s">
        <v>77</v>
      </c>
      <c r="C196" t="s">
        <v>2704</v>
      </c>
      <c r="D196" s="90">
        <v>10000</v>
      </c>
      <c r="E196" s="90">
        <f t="shared" si="6"/>
        <v>200000</v>
      </c>
    </row>
    <row r="197" spans="1:11" x14ac:dyDescent="0.2">
      <c r="A197" s="101">
        <v>43461</v>
      </c>
      <c r="B197" t="s">
        <v>409</v>
      </c>
      <c r="C197" t="s">
        <v>2706</v>
      </c>
      <c r="D197" s="90">
        <v>10000</v>
      </c>
      <c r="E197" s="90">
        <f t="shared" si="6"/>
        <v>210000</v>
      </c>
    </row>
    <row r="198" spans="1:11" x14ac:dyDescent="0.2">
      <c r="A198" s="101">
        <v>43461</v>
      </c>
      <c r="B198" t="s">
        <v>142</v>
      </c>
      <c r="C198" t="s">
        <v>2707</v>
      </c>
      <c r="D198" s="90">
        <v>10000</v>
      </c>
      <c r="E198" s="90">
        <f>IF(D198="","",D198+E197)</f>
        <v>220000</v>
      </c>
    </row>
    <row r="200" spans="1:11" ht="13.5" thickBot="1" x14ac:dyDescent="0.25">
      <c r="A200" s="118"/>
      <c r="B200" s="117"/>
      <c r="C200" s="117"/>
      <c r="D200" s="114"/>
      <c r="E200" s="114" t="str">
        <f>IF(D200="","",D200+E198)</f>
        <v/>
      </c>
      <c r="F200" s="117"/>
      <c r="G200" s="118"/>
      <c r="H200" s="117"/>
      <c r="I200" s="117"/>
      <c r="J200" s="114"/>
      <c r="K200" s="114"/>
    </row>
    <row r="201" spans="1:11" ht="13.5" thickTop="1" x14ac:dyDescent="0.2">
      <c r="A201" s="101">
        <v>43516</v>
      </c>
      <c r="B201" t="s">
        <v>142</v>
      </c>
      <c r="C201" t="s">
        <v>2967</v>
      </c>
      <c r="D201" s="90">
        <v>10000</v>
      </c>
      <c r="E201" s="90">
        <f>IF(D201="","",D201)</f>
        <v>10000</v>
      </c>
    </row>
    <row r="202" spans="1:11" x14ac:dyDescent="0.2">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2">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2">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2">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2">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2">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2">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2">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2">
      <c r="A210" s="101">
        <v>43801</v>
      </c>
      <c r="B210" t="s">
        <v>2980</v>
      </c>
      <c r="C210" t="s">
        <v>3003</v>
      </c>
      <c r="D210" s="90">
        <v>10000</v>
      </c>
      <c r="E210" s="90">
        <f t="shared" si="13"/>
        <v>100000</v>
      </c>
      <c r="K210" s="90" t="str">
        <f t="shared" si="12"/>
        <v/>
      </c>
    </row>
    <row r="211" spans="1:11" x14ac:dyDescent="0.2">
      <c r="A211" s="101">
        <v>43814</v>
      </c>
      <c r="B211" t="s">
        <v>2963</v>
      </c>
      <c r="C211" s="2" t="s">
        <v>3004</v>
      </c>
      <c r="D211" s="90">
        <v>10000</v>
      </c>
      <c r="E211" s="90">
        <f t="shared" si="13"/>
        <v>110000</v>
      </c>
      <c r="K211" s="90" t="str">
        <f t="shared" si="12"/>
        <v/>
      </c>
    </row>
    <row r="212" spans="1:11" x14ac:dyDescent="0.2">
      <c r="A212" s="101">
        <v>43819</v>
      </c>
      <c r="B212" t="s">
        <v>2984</v>
      </c>
      <c r="C212" t="s">
        <v>3009</v>
      </c>
      <c r="D212" s="90">
        <v>10000</v>
      </c>
      <c r="E212" s="90">
        <f t="shared" si="13"/>
        <v>120000</v>
      </c>
      <c r="K212" s="90" t="str">
        <f t="shared" si="12"/>
        <v/>
      </c>
    </row>
    <row r="213" spans="1:11" x14ac:dyDescent="0.2">
      <c r="A213" s="101">
        <v>43819</v>
      </c>
      <c r="B213" t="s">
        <v>2984</v>
      </c>
      <c r="C213" t="s">
        <v>3010</v>
      </c>
      <c r="D213" s="90">
        <v>10000</v>
      </c>
      <c r="E213" s="90">
        <f t="shared" ref="E213:E259" si="14">IF(D213="","",D213+E212)</f>
        <v>130000</v>
      </c>
      <c r="K213" s="90" t="str">
        <f t="shared" si="12"/>
        <v/>
      </c>
    </row>
    <row r="214" spans="1:11" x14ac:dyDescent="0.2">
      <c r="A214" s="101">
        <v>43819</v>
      </c>
      <c r="B214" t="s">
        <v>2984</v>
      </c>
      <c r="C214" t="s">
        <v>3011</v>
      </c>
      <c r="D214" s="90">
        <v>10000</v>
      </c>
      <c r="E214" s="90">
        <f t="shared" si="14"/>
        <v>140000</v>
      </c>
      <c r="K214" s="90" t="str">
        <f t="shared" si="12"/>
        <v/>
      </c>
    </row>
    <row r="215" spans="1:11" x14ac:dyDescent="0.2">
      <c r="A215" s="101">
        <v>43819</v>
      </c>
      <c r="B215" s="2" t="s">
        <v>2984</v>
      </c>
      <c r="C215" s="2" t="s">
        <v>3012</v>
      </c>
      <c r="D215" s="90">
        <v>10000</v>
      </c>
      <c r="E215" s="90">
        <f t="shared" si="14"/>
        <v>150000</v>
      </c>
      <c r="K215" s="90" t="str">
        <f t="shared" si="12"/>
        <v/>
      </c>
    </row>
    <row r="216" spans="1:11" x14ac:dyDescent="0.2">
      <c r="A216" s="101">
        <v>43819</v>
      </c>
      <c r="B216" s="2" t="s">
        <v>2984</v>
      </c>
      <c r="C216" s="2" t="s">
        <v>3013</v>
      </c>
      <c r="D216" s="90">
        <v>10000</v>
      </c>
      <c r="E216" s="90">
        <f t="shared" si="14"/>
        <v>160000</v>
      </c>
      <c r="K216" s="90" t="str">
        <f t="shared" ref="K216:K259" si="15">IF(J216="","",J216+K215)</f>
        <v/>
      </c>
    </row>
    <row r="217" spans="1:11" x14ac:dyDescent="0.2">
      <c r="A217" s="101">
        <v>43819</v>
      </c>
      <c r="B217" s="2" t="s">
        <v>2984</v>
      </c>
      <c r="C217" s="2" t="s">
        <v>3014</v>
      </c>
      <c r="D217" s="90">
        <v>10000</v>
      </c>
      <c r="E217" s="90">
        <f t="shared" si="14"/>
        <v>170000</v>
      </c>
      <c r="K217" s="90" t="str">
        <f t="shared" si="15"/>
        <v/>
      </c>
    </row>
    <row r="218" spans="1:11" x14ac:dyDescent="0.2">
      <c r="A218" s="101">
        <v>43819</v>
      </c>
      <c r="B218" s="2" t="s">
        <v>2984</v>
      </c>
      <c r="C218" s="2" t="s">
        <v>3015</v>
      </c>
      <c r="D218" s="90">
        <v>10000</v>
      </c>
      <c r="E218" s="90">
        <f t="shared" si="14"/>
        <v>180000</v>
      </c>
      <c r="K218" s="90" t="str">
        <f t="shared" si="15"/>
        <v/>
      </c>
    </row>
    <row r="219" spans="1:11" x14ac:dyDescent="0.2">
      <c r="A219" s="101">
        <v>43819</v>
      </c>
      <c r="B219" s="2" t="s">
        <v>2984</v>
      </c>
      <c r="C219" s="2" t="s">
        <v>3016</v>
      </c>
      <c r="D219" s="90">
        <v>10000</v>
      </c>
      <c r="E219" s="90">
        <f t="shared" si="14"/>
        <v>190000</v>
      </c>
      <c r="K219" s="90" t="str">
        <f t="shared" si="15"/>
        <v/>
      </c>
    </row>
    <row r="220" spans="1:11" x14ac:dyDescent="0.2">
      <c r="A220" s="101">
        <v>43819</v>
      </c>
      <c r="B220" s="2" t="s">
        <v>3017</v>
      </c>
      <c r="C220" s="2" t="s">
        <v>3018</v>
      </c>
      <c r="D220" s="90">
        <v>10000</v>
      </c>
      <c r="E220" s="90">
        <f t="shared" si="14"/>
        <v>200000</v>
      </c>
      <c r="K220" s="90" t="str">
        <f t="shared" si="15"/>
        <v/>
      </c>
    </row>
    <row r="221" spans="1:11" x14ac:dyDescent="0.2">
      <c r="A221" s="101">
        <v>43819</v>
      </c>
      <c r="B221" s="2" t="s">
        <v>2984</v>
      </c>
      <c r="C221" s="2" t="s">
        <v>3019</v>
      </c>
      <c r="D221" s="90">
        <v>10000</v>
      </c>
      <c r="E221" s="90">
        <f t="shared" si="14"/>
        <v>210000</v>
      </c>
      <c r="K221" s="90" t="str">
        <f t="shared" si="15"/>
        <v/>
      </c>
    </row>
    <row r="222" spans="1:11" x14ac:dyDescent="0.2">
      <c r="A222" s="101">
        <v>43819</v>
      </c>
      <c r="B222" s="2" t="s">
        <v>2984</v>
      </c>
      <c r="C222" s="2" t="s">
        <v>3020</v>
      </c>
      <c r="D222" s="90">
        <v>10000</v>
      </c>
      <c r="E222" s="90">
        <f t="shared" si="14"/>
        <v>220000</v>
      </c>
      <c r="K222" s="90" t="str">
        <f t="shared" si="15"/>
        <v/>
      </c>
    </row>
    <row r="223" spans="1:11" x14ac:dyDescent="0.2">
      <c r="B223" s="2"/>
      <c r="C223" s="2"/>
      <c r="E223" s="90" t="str">
        <f t="shared" si="14"/>
        <v/>
      </c>
      <c r="K223" s="90" t="str">
        <f t="shared" si="15"/>
        <v/>
      </c>
    </row>
    <row r="224" spans="1:11" x14ac:dyDescent="0.2">
      <c r="B224" s="2"/>
      <c r="C224" s="2"/>
      <c r="E224" s="90" t="str">
        <f t="shared" si="14"/>
        <v/>
      </c>
      <c r="K224" s="90" t="str">
        <f t="shared" si="15"/>
        <v/>
      </c>
    </row>
    <row r="225" spans="1:11" x14ac:dyDescent="0.2">
      <c r="B225" s="2"/>
      <c r="C225" s="2"/>
      <c r="E225" s="90" t="str">
        <f t="shared" si="14"/>
        <v/>
      </c>
      <c r="K225" s="90" t="str">
        <f t="shared" si="15"/>
        <v/>
      </c>
    </row>
    <row r="226" spans="1:11" x14ac:dyDescent="0.2">
      <c r="B226" s="2"/>
      <c r="C226" s="2"/>
      <c r="E226" s="90" t="str">
        <f t="shared" si="14"/>
        <v/>
      </c>
      <c r="K226" s="90" t="str">
        <f t="shared" si="15"/>
        <v/>
      </c>
    </row>
    <row r="227" spans="1:11" ht="13.5" thickBot="1" x14ac:dyDescent="0.25">
      <c r="A227" s="118"/>
      <c r="B227" s="117"/>
      <c r="C227" s="117"/>
      <c r="D227" s="114"/>
      <c r="E227" s="114" t="str">
        <f t="shared" si="14"/>
        <v/>
      </c>
      <c r="F227" s="117"/>
      <c r="G227" s="118"/>
      <c r="H227" s="117"/>
      <c r="I227" s="117"/>
      <c r="J227" s="114"/>
      <c r="K227" s="114" t="str">
        <f t="shared" si="15"/>
        <v/>
      </c>
    </row>
    <row r="228" spans="1:11" ht="13.5" thickTop="1" x14ac:dyDescent="0.2">
      <c r="A228" s="101">
        <v>43866</v>
      </c>
      <c r="B228" s="2" t="s">
        <v>142</v>
      </c>
      <c r="C228" s="2" t="s">
        <v>3042</v>
      </c>
      <c r="D228" s="90">
        <v>10000</v>
      </c>
      <c r="E228" s="90">
        <f>IF(D228="","",D228)</f>
        <v>10000</v>
      </c>
      <c r="K228" s="90" t="str">
        <f t="shared" si="15"/>
        <v/>
      </c>
    </row>
    <row r="229" spans="1:11" x14ac:dyDescent="0.2">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2">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2">
      <c r="A231" s="101">
        <v>44064</v>
      </c>
      <c r="B231" s="2" t="s">
        <v>3090</v>
      </c>
      <c r="C231" s="2" t="s">
        <v>3101</v>
      </c>
      <c r="D231" s="90">
        <v>10000</v>
      </c>
      <c r="E231" s="90">
        <f t="shared" si="14"/>
        <v>40000</v>
      </c>
      <c r="K231" s="90" t="str">
        <f t="shared" si="15"/>
        <v/>
      </c>
    </row>
    <row r="232" spans="1:11" x14ac:dyDescent="0.2">
      <c r="A232" s="101">
        <v>44141</v>
      </c>
      <c r="B232" s="2" t="s">
        <v>3091</v>
      </c>
      <c r="C232" s="2" t="s">
        <v>3102</v>
      </c>
      <c r="D232" s="90">
        <v>10000</v>
      </c>
      <c r="E232" s="90">
        <f t="shared" si="14"/>
        <v>50000</v>
      </c>
      <c r="K232" s="90" t="str">
        <f t="shared" si="15"/>
        <v/>
      </c>
    </row>
    <row r="233" spans="1:11" x14ac:dyDescent="0.2">
      <c r="B233" s="2"/>
      <c r="C233" s="2"/>
      <c r="E233" s="90" t="str">
        <f t="shared" si="14"/>
        <v/>
      </c>
      <c r="K233" s="90" t="str">
        <f t="shared" si="15"/>
        <v/>
      </c>
    </row>
    <row r="234" spans="1:11" ht="13.5" thickBot="1" x14ac:dyDescent="0.25">
      <c r="A234" s="118"/>
      <c r="B234" s="117"/>
      <c r="C234" s="117"/>
      <c r="D234" s="114"/>
      <c r="E234" s="114" t="str">
        <f t="shared" si="14"/>
        <v/>
      </c>
      <c r="F234" s="117"/>
      <c r="G234" s="118"/>
      <c r="H234" s="117"/>
      <c r="I234" s="117"/>
      <c r="J234" s="114"/>
      <c r="K234" s="114" t="str">
        <f t="shared" si="15"/>
        <v/>
      </c>
    </row>
    <row r="235" spans="1:11" ht="13.5" thickTop="1" x14ac:dyDescent="0.2">
      <c r="B235" s="2"/>
      <c r="C235" s="2"/>
      <c r="E235" s="90" t="str">
        <f t="shared" si="14"/>
        <v/>
      </c>
      <c r="K235" s="90" t="str">
        <f t="shared" si="15"/>
        <v/>
      </c>
    </row>
    <row r="236" spans="1:11" x14ac:dyDescent="0.2">
      <c r="B236" s="2"/>
      <c r="C236" s="2"/>
      <c r="E236" s="90" t="str">
        <f t="shared" si="14"/>
        <v/>
      </c>
      <c r="K236" s="90" t="str">
        <f t="shared" si="15"/>
        <v/>
      </c>
    </row>
    <row r="237" spans="1:11" x14ac:dyDescent="0.2">
      <c r="B237" s="2"/>
      <c r="C237" s="2"/>
      <c r="E237" s="90" t="str">
        <f t="shared" si="14"/>
        <v/>
      </c>
      <c r="K237" s="90" t="str">
        <f t="shared" si="15"/>
        <v/>
      </c>
    </row>
    <row r="238" spans="1:11" ht="13.5" thickBot="1" x14ac:dyDescent="0.25">
      <c r="A238" s="117"/>
      <c r="B238" s="117"/>
      <c r="C238" s="117"/>
      <c r="D238" s="114"/>
      <c r="E238" s="114" t="str">
        <f t="shared" ref="E238" si="16">IF(D238="","",D238+E237)</f>
        <v/>
      </c>
      <c r="F238" s="117"/>
      <c r="G238" s="118"/>
      <c r="H238" s="117"/>
      <c r="I238" s="117"/>
      <c r="J238" s="114"/>
      <c r="K238" s="114" t="str">
        <f t="shared" ref="K238" si="17">IF(J238="","",J238+K237)</f>
        <v/>
      </c>
    </row>
    <row r="239" spans="1:11" ht="13.5" thickTop="1" x14ac:dyDescent="0.2">
      <c r="B239" s="2"/>
      <c r="C239" s="2"/>
      <c r="E239" s="90" t="str">
        <f>IF(D239="","",D239+#REF!)</f>
        <v/>
      </c>
      <c r="K239" s="90" t="str">
        <f>IF(J239="","",J239+#REF!)</f>
        <v/>
      </c>
    </row>
    <row r="240" spans="1:11" x14ac:dyDescent="0.2">
      <c r="B240" s="2"/>
      <c r="C240" s="2"/>
      <c r="E240" s="90" t="str">
        <f t="shared" si="14"/>
        <v/>
      </c>
      <c r="K240" s="90" t="str">
        <f t="shared" si="15"/>
        <v/>
      </c>
    </row>
    <row r="241" spans="2:11" x14ac:dyDescent="0.2">
      <c r="B241" s="2"/>
      <c r="C241" s="2"/>
      <c r="E241" s="90" t="str">
        <f t="shared" si="14"/>
        <v/>
      </c>
      <c r="K241" s="90" t="str">
        <f t="shared" si="15"/>
        <v/>
      </c>
    </row>
    <row r="242" spans="2:11" x14ac:dyDescent="0.2">
      <c r="B242" s="2"/>
      <c r="C242" s="2"/>
      <c r="E242" s="90" t="str">
        <f t="shared" si="14"/>
        <v/>
      </c>
      <c r="K242" s="90" t="str">
        <f t="shared" si="15"/>
        <v/>
      </c>
    </row>
    <row r="243" spans="2:11" x14ac:dyDescent="0.2">
      <c r="B243" s="2"/>
      <c r="C243" s="2"/>
      <c r="E243" s="90" t="str">
        <f t="shared" si="14"/>
        <v/>
      </c>
      <c r="K243" s="90" t="str">
        <f t="shared" si="15"/>
        <v/>
      </c>
    </row>
    <row r="244" spans="2:11" x14ac:dyDescent="0.2">
      <c r="B244" s="2"/>
      <c r="C244" s="2"/>
      <c r="E244" s="90" t="str">
        <f t="shared" si="14"/>
        <v/>
      </c>
      <c r="K244" s="90" t="str">
        <f t="shared" si="15"/>
        <v/>
      </c>
    </row>
    <row r="245" spans="2:11" x14ac:dyDescent="0.2">
      <c r="B245" s="2"/>
      <c r="C245" s="2"/>
      <c r="E245" s="90" t="str">
        <f t="shared" si="14"/>
        <v/>
      </c>
      <c r="K245" s="90" t="str">
        <f t="shared" si="15"/>
        <v/>
      </c>
    </row>
    <row r="246" spans="2:11" x14ac:dyDescent="0.2">
      <c r="E246" s="90" t="str">
        <f t="shared" si="14"/>
        <v/>
      </c>
      <c r="K246" s="90" t="str">
        <f t="shared" si="15"/>
        <v/>
      </c>
    </row>
    <row r="247" spans="2:11" x14ac:dyDescent="0.2">
      <c r="E247" s="90" t="str">
        <f t="shared" si="14"/>
        <v/>
      </c>
      <c r="K247" s="90" t="str">
        <f t="shared" si="15"/>
        <v/>
      </c>
    </row>
    <row r="248" spans="2:11" x14ac:dyDescent="0.2">
      <c r="E248" s="90" t="str">
        <f t="shared" si="14"/>
        <v/>
      </c>
      <c r="K248" s="90" t="str">
        <f t="shared" si="15"/>
        <v/>
      </c>
    </row>
    <row r="249" spans="2:11" x14ac:dyDescent="0.2">
      <c r="E249" s="90" t="str">
        <f t="shared" si="14"/>
        <v/>
      </c>
      <c r="K249" s="90" t="str">
        <f t="shared" si="15"/>
        <v/>
      </c>
    </row>
    <row r="250" spans="2:11" x14ac:dyDescent="0.2">
      <c r="E250" s="90" t="str">
        <f t="shared" si="14"/>
        <v/>
      </c>
      <c r="K250" s="90" t="str">
        <f t="shared" si="15"/>
        <v/>
      </c>
    </row>
    <row r="251" spans="2:11" x14ac:dyDescent="0.2">
      <c r="E251" s="90" t="str">
        <f t="shared" si="14"/>
        <v/>
      </c>
      <c r="K251" s="90" t="str">
        <f t="shared" si="15"/>
        <v/>
      </c>
    </row>
    <row r="252" spans="2:11" x14ac:dyDescent="0.2">
      <c r="E252" s="90" t="str">
        <f t="shared" si="14"/>
        <v/>
      </c>
      <c r="K252" s="90" t="str">
        <f t="shared" si="15"/>
        <v/>
      </c>
    </row>
    <row r="253" spans="2:11" x14ac:dyDescent="0.2">
      <c r="E253" s="90" t="str">
        <f t="shared" si="14"/>
        <v/>
      </c>
      <c r="K253" s="90" t="str">
        <f t="shared" si="15"/>
        <v/>
      </c>
    </row>
    <row r="254" spans="2:11" x14ac:dyDescent="0.2">
      <c r="E254" s="90" t="str">
        <f t="shared" si="14"/>
        <v/>
      </c>
      <c r="K254" s="90" t="str">
        <f t="shared" si="15"/>
        <v/>
      </c>
    </row>
    <row r="255" spans="2:11" x14ac:dyDescent="0.2">
      <c r="E255" s="90" t="str">
        <f t="shared" si="14"/>
        <v/>
      </c>
      <c r="K255" s="90" t="str">
        <f t="shared" si="15"/>
        <v/>
      </c>
    </row>
    <row r="256" spans="2:11" x14ac:dyDescent="0.2">
      <c r="E256" s="90" t="str">
        <f t="shared" si="14"/>
        <v/>
      </c>
      <c r="K256" s="90" t="str">
        <f t="shared" si="15"/>
        <v/>
      </c>
    </row>
    <row r="257" spans="5:11" x14ac:dyDescent="0.2">
      <c r="E257" s="90" t="str">
        <f t="shared" si="14"/>
        <v/>
      </c>
      <c r="K257" s="90" t="str">
        <f t="shared" si="15"/>
        <v/>
      </c>
    </row>
    <row r="258" spans="5:11" x14ac:dyDescent="0.2">
      <c r="E258" s="90" t="str">
        <f t="shared" si="14"/>
        <v/>
      </c>
      <c r="K258" s="90" t="str">
        <f t="shared" si="15"/>
        <v/>
      </c>
    </row>
    <row r="259" spans="5:11" x14ac:dyDescent="0.2">
      <c r="E259" s="90" t="str">
        <f t="shared" si="14"/>
        <v/>
      </c>
      <c r="K259" s="90" t="str">
        <f t="shared" si="15"/>
        <v/>
      </c>
    </row>
    <row r="260" spans="5:11" x14ac:dyDescent="0.2">
      <c r="E260" s="90" t="str">
        <f t="shared" ref="E260:E323" si="18">IF(D260="","",D260+E259)</f>
        <v/>
      </c>
      <c r="K260" s="90" t="str">
        <f t="shared" ref="K260:K323" si="19">IF(J260="","",J260+K259)</f>
        <v/>
      </c>
    </row>
    <row r="261" spans="5:11" x14ac:dyDescent="0.2">
      <c r="E261" s="90" t="str">
        <f t="shared" si="18"/>
        <v/>
      </c>
      <c r="K261" s="90" t="str">
        <f t="shared" si="19"/>
        <v/>
      </c>
    </row>
    <row r="262" spans="5:11" x14ac:dyDescent="0.2">
      <c r="E262" s="90" t="str">
        <f t="shared" si="18"/>
        <v/>
      </c>
      <c r="K262" s="90" t="str">
        <f t="shared" si="19"/>
        <v/>
      </c>
    </row>
    <row r="263" spans="5:11" x14ac:dyDescent="0.2">
      <c r="E263" s="90" t="str">
        <f t="shared" si="18"/>
        <v/>
      </c>
      <c r="K263" s="90" t="str">
        <f t="shared" si="19"/>
        <v/>
      </c>
    </row>
    <row r="264" spans="5:11" x14ac:dyDescent="0.2">
      <c r="E264" s="90" t="str">
        <f t="shared" si="18"/>
        <v/>
      </c>
      <c r="K264" s="90" t="str">
        <f t="shared" si="19"/>
        <v/>
      </c>
    </row>
    <row r="265" spans="5:11" x14ac:dyDescent="0.2">
      <c r="E265" s="90" t="str">
        <f t="shared" si="18"/>
        <v/>
      </c>
      <c r="K265" s="90" t="str">
        <f t="shared" si="19"/>
        <v/>
      </c>
    </row>
    <row r="266" spans="5:11" x14ac:dyDescent="0.2">
      <c r="E266" s="90" t="str">
        <f t="shared" si="18"/>
        <v/>
      </c>
      <c r="K266" s="90" t="str">
        <f t="shared" si="19"/>
        <v/>
      </c>
    </row>
    <row r="267" spans="5:11" x14ac:dyDescent="0.2">
      <c r="E267" s="90" t="str">
        <f t="shared" si="18"/>
        <v/>
      </c>
      <c r="K267" s="90" t="str">
        <f t="shared" si="19"/>
        <v/>
      </c>
    </row>
    <row r="268" spans="5:11" x14ac:dyDescent="0.2">
      <c r="E268" s="90" t="str">
        <f t="shared" si="18"/>
        <v/>
      </c>
      <c r="K268" s="90" t="str">
        <f t="shared" si="19"/>
        <v/>
      </c>
    </row>
    <row r="269" spans="5:11" x14ac:dyDescent="0.2">
      <c r="E269" s="90" t="str">
        <f t="shared" si="18"/>
        <v/>
      </c>
      <c r="K269" s="90" t="str">
        <f t="shared" si="19"/>
        <v/>
      </c>
    </row>
    <row r="270" spans="5:11" x14ac:dyDescent="0.2">
      <c r="E270" s="90" t="str">
        <f t="shared" si="18"/>
        <v/>
      </c>
      <c r="K270" s="90" t="str">
        <f t="shared" si="19"/>
        <v/>
      </c>
    </row>
    <row r="271" spans="5:11" x14ac:dyDescent="0.2">
      <c r="E271" s="90" t="str">
        <f t="shared" si="18"/>
        <v/>
      </c>
      <c r="K271" s="90" t="str">
        <f t="shared" si="19"/>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si="18"/>
        <v/>
      </c>
      <c r="K278" s="90" t="str">
        <f t="shared" si="19"/>
        <v/>
      </c>
    </row>
    <row r="279" spans="5:11" x14ac:dyDescent="0.2">
      <c r="E279" s="90" t="str">
        <f t="shared" si="18"/>
        <v/>
      </c>
      <c r="K279" s="90" t="str">
        <f t="shared" si="19"/>
        <v/>
      </c>
    </row>
    <row r="280" spans="5:11" x14ac:dyDescent="0.2">
      <c r="E280" s="90" t="str">
        <f t="shared" si="18"/>
        <v/>
      </c>
      <c r="K280" s="90" t="str">
        <f t="shared" si="19"/>
        <v/>
      </c>
    </row>
    <row r="281" spans="5:11" x14ac:dyDescent="0.2">
      <c r="E281" s="90" t="str">
        <f t="shared" si="18"/>
        <v/>
      </c>
      <c r="K281" s="90" t="str">
        <f t="shared" si="19"/>
        <v/>
      </c>
    </row>
    <row r="282" spans="5:11" x14ac:dyDescent="0.2">
      <c r="E282" s="90" t="str">
        <f t="shared" si="18"/>
        <v/>
      </c>
      <c r="K282" s="90" t="str">
        <f t="shared" si="19"/>
        <v/>
      </c>
    </row>
    <row r="283" spans="5:11" x14ac:dyDescent="0.2">
      <c r="E283" s="90" t="str">
        <f t="shared" si="18"/>
        <v/>
      </c>
      <c r="K283" s="90" t="str">
        <f t="shared" si="19"/>
        <v/>
      </c>
    </row>
    <row r="284" spans="5:11" x14ac:dyDescent="0.2">
      <c r="E284" s="90" t="str">
        <f t="shared" si="18"/>
        <v/>
      </c>
      <c r="K284" s="90" t="str">
        <f t="shared" si="19"/>
        <v/>
      </c>
    </row>
    <row r="285" spans="5:11" x14ac:dyDescent="0.2">
      <c r="E285" s="90" t="str">
        <f t="shared" si="18"/>
        <v/>
      </c>
      <c r="K285" s="90" t="str">
        <f t="shared" si="19"/>
        <v/>
      </c>
    </row>
    <row r="286" spans="5:11" x14ac:dyDescent="0.2">
      <c r="E286" s="90" t="str">
        <f t="shared" si="18"/>
        <v/>
      </c>
      <c r="K286" s="90" t="str">
        <f t="shared" si="19"/>
        <v/>
      </c>
    </row>
    <row r="287" spans="5:11" x14ac:dyDescent="0.2">
      <c r="E287" s="90" t="str">
        <f t="shared" si="18"/>
        <v/>
      </c>
      <c r="K287" s="90" t="str">
        <f t="shared" si="19"/>
        <v/>
      </c>
    </row>
    <row r="288" spans="5:11" x14ac:dyDescent="0.2">
      <c r="E288" s="90" t="str">
        <f t="shared" si="18"/>
        <v/>
      </c>
      <c r="K288" s="90" t="str">
        <f t="shared" si="19"/>
        <v/>
      </c>
    </row>
    <row r="289" spans="5:11" x14ac:dyDescent="0.2">
      <c r="E289" s="90" t="str">
        <f t="shared" si="18"/>
        <v/>
      </c>
      <c r="K289" s="90" t="str">
        <f t="shared" si="19"/>
        <v/>
      </c>
    </row>
    <row r="290" spans="5:11" x14ac:dyDescent="0.2">
      <c r="E290" s="90" t="str">
        <f t="shared" si="18"/>
        <v/>
      </c>
      <c r="K290" s="90" t="str">
        <f t="shared" si="19"/>
        <v/>
      </c>
    </row>
    <row r="291" spans="5:11" x14ac:dyDescent="0.2">
      <c r="E291" s="90" t="str">
        <f t="shared" si="18"/>
        <v/>
      </c>
      <c r="K291" s="90" t="str">
        <f t="shared" si="19"/>
        <v/>
      </c>
    </row>
    <row r="292" spans="5:11" x14ac:dyDescent="0.2">
      <c r="E292" s="90" t="str">
        <f t="shared" si="18"/>
        <v/>
      </c>
      <c r="K292" s="90" t="str">
        <f t="shared" si="19"/>
        <v/>
      </c>
    </row>
    <row r="293" spans="5:11" x14ac:dyDescent="0.2">
      <c r="E293" s="90" t="str">
        <f t="shared" si="18"/>
        <v/>
      </c>
      <c r="K293" s="90" t="str">
        <f t="shared" si="19"/>
        <v/>
      </c>
    </row>
    <row r="294" spans="5:11" x14ac:dyDescent="0.2">
      <c r="E294" s="90" t="str">
        <f t="shared" si="18"/>
        <v/>
      </c>
      <c r="K294" s="90" t="str">
        <f t="shared" si="19"/>
        <v/>
      </c>
    </row>
    <row r="295" spans="5:11" x14ac:dyDescent="0.2">
      <c r="E295" s="90" t="str">
        <f t="shared" si="18"/>
        <v/>
      </c>
      <c r="K295" s="90" t="str">
        <f t="shared" si="19"/>
        <v/>
      </c>
    </row>
    <row r="296" spans="5:11" x14ac:dyDescent="0.2">
      <c r="E296" s="90" t="str">
        <f t="shared" si="18"/>
        <v/>
      </c>
      <c r="K296" s="90" t="str">
        <f t="shared" si="19"/>
        <v/>
      </c>
    </row>
    <row r="297" spans="5:11" x14ac:dyDescent="0.2">
      <c r="E297" s="90" t="str">
        <f t="shared" si="18"/>
        <v/>
      </c>
      <c r="K297" s="90" t="str">
        <f t="shared" si="19"/>
        <v/>
      </c>
    </row>
    <row r="298" spans="5:11" x14ac:dyDescent="0.2">
      <c r="E298" s="90" t="str">
        <f t="shared" si="18"/>
        <v/>
      </c>
      <c r="K298" s="90" t="str">
        <f t="shared" si="19"/>
        <v/>
      </c>
    </row>
    <row r="299" spans="5:11" x14ac:dyDescent="0.2">
      <c r="E299" s="90" t="str">
        <f t="shared" si="18"/>
        <v/>
      </c>
      <c r="K299" s="90" t="str">
        <f t="shared" si="19"/>
        <v/>
      </c>
    </row>
    <row r="300" spans="5:11" x14ac:dyDescent="0.2">
      <c r="E300" s="90" t="str">
        <f t="shared" si="18"/>
        <v/>
      </c>
      <c r="K300" s="90" t="str">
        <f t="shared" si="19"/>
        <v/>
      </c>
    </row>
    <row r="301" spans="5:11" x14ac:dyDescent="0.2">
      <c r="E301" s="90" t="str">
        <f t="shared" si="18"/>
        <v/>
      </c>
      <c r="K301" s="90" t="str">
        <f t="shared" si="19"/>
        <v/>
      </c>
    </row>
    <row r="302" spans="5:11" x14ac:dyDescent="0.2">
      <c r="E302" s="90" t="str">
        <f t="shared" si="18"/>
        <v/>
      </c>
      <c r="K302" s="90" t="str">
        <f t="shared" si="19"/>
        <v/>
      </c>
    </row>
    <row r="303" spans="5:11" x14ac:dyDescent="0.2">
      <c r="E303" s="90" t="str">
        <f t="shared" si="18"/>
        <v/>
      </c>
      <c r="K303" s="90" t="str">
        <f t="shared" si="19"/>
        <v/>
      </c>
    </row>
    <row r="304" spans="5:11" x14ac:dyDescent="0.2">
      <c r="E304" s="90" t="str">
        <f t="shared" si="18"/>
        <v/>
      </c>
      <c r="K304" s="90" t="str">
        <f t="shared" si="19"/>
        <v/>
      </c>
    </row>
    <row r="305" spans="5:11" x14ac:dyDescent="0.2">
      <c r="E305" s="90" t="str">
        <f t="shared" si="18"/>
        <v/>
      </c>
      <c r="K305" s="90" t="str">
        <f t="shared" si="19"/>
        <v/>
      </c>
    </row>
    <row r="306" spans="5:11" x14ac:dyDescent="0.2">
      <c r="E306" s="90" t="str">
        <f t="shared" si="18"/>
        <v/>
      </c>
      <c r="K306" s="90" t="str">
        <f t="shared" si="19"/>
        <v/>
      </c>
    </row>
    <row r="307" spans="5:11" x14ac:dyDescent="0.2">
      <c r="E307" s="90" t="str">
        <f t="shared" si="18"/>
        <v/>
      </c>
      <c r="K307" s="90" t="str">
        <f t="shared" si="19"/>
        <v/>
      </c>
    </row>
    <row r="308" spans="5:11" x14ac:dyDescent="0.2">
      <c r="E308" s="90" t="str">
        <f t="shared" si="18"/>
        <v/>
      </c>
      <c r="K308" s="90" t="str">
        <f t="shared" si="19"/>
        <v/>
      </c>
    </row>
    <row r="309" spans="5:11" x14ac:dyDescent="0.2">
      <c r="E309" s="90" t="str">
        <f t="shared" si="18"/>
        <v/>
      </c>
      <c r="K309" s="90" t="str">
        <f t="shared" si="19"/>
        <v/>
      </c>
    </row>
    <row r="310" spans="5:11" x14ac:dyDescent="0.2">
      <c r="E310" s="90" t="str">
        <f t="shared" si="18"/>
        <v/>
      </c>
      <c r="K310" s="90" t="str">
        <f t="shared" si="19"/>
        <v/>
      </c>
    </row>
    <row r="311" spans="5:11" x14ac:dyDescent="0.2">
      <c r="E311" s="90" t="str">
        <f t="shared" si="18"/>
        <v/>
      </c>
      <c r="K311" s="90" t="str">
        <f t="shared" si="19"/>
        <v/>
      </c>
    </row>
    <row r="312" spans="5:11" x14ac:dyDescent="0.2">
      <c r="E312" s="90" t="str">
        <f t="shared" si="18"/>
        <v/>
      </c>
      <c r="K312" s="90" t="str">
        <f t="shared" si="19"/>
        <v/>
      </c>
    </row>
    <row r="313" spans="5:11" x14ac:dyDescent="0.2">
      <c r="E313" s="90" t="str">
        <f t="shared" si="18"/>
        <v/>
      </c>
      <c r="K313" s="90" t="str">
        <f t="shared" si="19"/>
        <v/>
      </c>
    </row>
    <row r="314" spans="5:11" x14ac:dyDescent="0.2">
      <c r="E314" s="90" t="str">
        <f t="shared" si="18"/>
        <v/>
      </c>
      <c r="K314" s="90" t="str">
        <f t="shared" si="19"/>
        <v/>
      </c>
    </row>
    <row r="315" spans="5:11" x14ac:dyDescent="0.2">
      <c r="E315" s="90" t="str">
        <f t="shared" si="18"/>
        <v/>
      </c>
      <c r="K315" s="90" t="str">
        <f t="shared" si="19"/>
        <v/>
      </c>
    </row>
    <row r="316" spans="5:11" x14ac:dyDescent="0.2">
      <c r="E316" s="90" t="str">
        <f t="shared" si="18"/>
        <v/>
      </c>
      <c r="K316" s="90" t="str">
        <f t="shared" si="19"/>
        <v/>
      </c>
    </row>
    <row r="317" spans="5:11" x14ac:dyDescent="0.2">
      <c r="E317" s="90" t="str">
        <f t="shared" si="18"/>
        <v/>
      </c>
      <c r="K317" s="90" t="str">
        <f t="shared" si="19"/>
        <v/>
      </c>
    </row>
    <row r="318" spans="5:11" x14ac:dyDescent="0.2">
      <c r="E318" s="90" t="str">
        <f t="shared" si="18"/>
        <v/>
      </c>
      <c r="K318" s="90" t="str">
        <f t="shared" si="19"/>
        <v/>
      </c>
    </row>
    <row r="319" spans="5:11" x14ac:dyDescent="0.2">
      <c r="E319" s="90" t="str">
        <f t="shared" si="18"/>
        <v/>
      </c>
      <c r="K319" s="90" t="str">
        <f t="shared" si="19"/>
        <v/>
      </c>
    </row>
    <row r="320" spans="5:11" x14ac:dyDescent="0.2">
      <c r="E320" s="90" t="str">
        <f t="shared" si="18"/>
        <v/>
      </c>
      <c r="K320" s="90" t="str">
        <f t="shared" si="19"/>
        <v/>
      </c>
    </row>
    <row r="321" spans="5:11" x14ac:dyDescent="0.2">
      <c r="E321" s="90" t="str">
        <f t="shared" si="18"/>
        <v/>
      </c>
      <c r="K321" s="90" t="str">
        <f t="shared" si="19"/>
        <v/>
      </c>
    </row>
    <row r="322" spans="5:11" x14ac:dyDescent="0.2">
      <c r="E322" s="90" t="str">
        <f t="shared" si="18"/>
        <v/>
      </c>
      <c r="K322" s="90" t="str">
        <f t="shared" si="19"/>
        <v/>
      </c>
    </row>
    <row r="323" spans="5:11" x14ac:dyDescent="0.2">
      <c r="E323" s="90" t="str">
        <f t="shared" si="18"/>
        <v/>
      </c>
      <c r="K323" s="90" t="str">
        <f t="shared" si="19"/>
        <v/>
      </c>
    </row>
    <row r="324" spans="5:11" x14ac:dyDescent="0.2">
      <c r="E324" s="90" t="str">
        <f t="shared" ref="E324:E383" si="20">IF(D324="","",D324+E323)</f>
        <v/>
      </c>
      <c r="K324" s="90" t="str">
        <f t="shared" ref="K324:K387" si="21">IF(J324="","",J324+K323)</f>
        <v/>
      </c>
    </row>
    <row r="325" spans="5:11" x14ac:dyDescent="0.2">
      <c r="E325" s="90" t="str">
        <f t="shared" si="20"/>
        <v/>
      </c>
      <c r="K325" s="90" t="str">
        <f t="shared" si="21"/>
        <v/>
      </c>
    </row>
    <row r="326" spans="5:11" x14ac:dyDescent="0.2">
      <c r="E326" s="90" t="str">
        <f t="shared" si="20"/>
        <v/>
      </c>
      <c r="K326" s="90" t="str">
        <f t="shared" si="21"/>
        <v/>
      </c>
    </row>
    <row r="327" spans="5:11" x14ac:dyDescent="0.2">
      <c r="E327" s="90" t="str">
        <f t="shared" si="20"/>
        <v/>
      </c>
      <c r="K327" s="90" t="str">
        <f t="shared" si="21"/>
        <v/>
      </c>
    </row>
    <row r="328" spans="5:11" x14ac:dyDescent="0.2">
      <c r="E328" s="90" t="str">
        <f t="shared" si="20"/>
        <v/>
      </c>
      <c r="K328" s="90" t="str">
        <f t="shared" si="21"/>
        <v/>
      </c>
    </row>
    <row r="329" spans="5:11" x14ac:dyDescent="0.2">
      <c r="E329" s="90" t="str">
        <f t="shared" si="20"/>
        <v/>
      </c>
      <c r="K329" s="90" t="str">
        <f t="shared" si="21"/>
        <v/>
      </c>
    </row>
    <row r="330" spans="5:11" x14ac:dyDescent="0.2">
      <c r="E330" s="90" t="str">
        <f t="shared" si="20"/>
        <v/>
      </c>
      <c r="K330" s="90" t="str">
        <f t="shared" si="21"/>
        <v/>
      </c>
    </row>
    <row r="331" spans="5:11" x14ac:dyDescent="0.2">
      <c r="E331" s="90" t="str">
        <f t="shared" si="20"/>
        <v/>
      </c>
      <c r="K331" s="90" t="str">
        <f t="shared" si="21"/>
        <v/>
      </c>
    </row>
    <row r="332" spans="5:11" x14ac:dyDescent="0.2">
      <c r="E332" s="90" t="str">
        <f t="shared" si="20"/>
        <v/>
      </c>
      <c r="K332" s="90" t="str">
        <f t="shared" si="21"/>
        <v/>
      </c>
    </row>
    <row r="333" spans="5:11" x14ac:dyDescent="0.2">
      <c r="E333" s="90" t="str">
        <f t="shared" si="20"/>
        <v/>
      </c>
      <c r="K333" s="90" t="str">
        <f t="shared" si="21"/>
        <v/>
      </c>
    </row>
    <row r="334" spans="5:11" x14ac:dyDescent="0.2">
      <c r="E334" s="90" t="str">
        <f t="shared" si="20"/>
        <v/>
      </c>
      <c r="K334" s="90" t="str">
        <f t="shared" si="21"/>
        <v/>
      </c>
    </row>
    <row r="335" spans="5:11" x14ac:dyDescent="0.2">
      <c r="E335" s="90" t="str">
        <f t="shared" si="20"/>
        <v/>
      </c>
      <c r="K335" s="90" t="str">
        <f t="shared" si="21"/>
        <v/>
      </c>
    </row>
    <row r="336" spans="5:11" x14ac:dyDescent="0.2">
      <c r="E336" s="90" t="str">
        <f t="shared" si="20"/>
        <v/>
      </c>
      <c r="K336" s="90" t="str">
        <f t="shared" si="21"/>
        <v/>
      </c>
    </row>
    <row r="337" spans="5:11" x14ac:dyDescent="0.2">
      <c r="E337" s="90" t="str">
        <f t="shared" si="20"/>
        <v/>
      </c>
      <c r="K337" s="90" t="str">
        <f t="shared" si="21"/>
        <v/>
      </c>
    </row>
    <row r="338" spans="5:11" x14ac:dyDescent="0.2">
      <c r="E338" s="90" t="str">
        <f t="shared" si="20"/>
        <v/>
      </c>
      <c r="K338" s="90" t="str">
        <f t="shared" si="21"/>
        <v/>
      </c>
    </row>
    <row r="339" spans="5:11" x14ac:dyDescent="0.2">
      <c r="E339" s="90" t="str">
        <f t="shared" si="20"/>
        <v/>
      </c>
      <c r="K339" s="90" t="str">
        <f t="shared" si="21"/>
        <v/>
      </c>
    </row>
    <row r="340" spans="5:11" x14ac:dyDescent="0.2">
      <c r="E340" s="90" t="str">
        <f t="shared" si="20"/>
        <v/>
      </c>
      <c r="K340" s="90" t="str">
        <f t="shared" si="21"/>
        <v/>
      </c>
    </row>
    <row r="341" spans="5:11" x14ac:dyDescent="0.2">
      <c r="E341" s="90" t="str">
        <f t="shared" si="20"/>
        <v/>
      </c>
      <c r="K341" s="90" t="str">
        <f t="shared" si="21"/>
        <v/>
      </c>
    </row>
    <row r="342" spans="5:11" x14ac:dyDescent="0.2">
      <c r="E342" s="90" t="str">
        <f t="shared" si="20"/>
        <v/>
      </c>
      <c r="K342" s="90" t="str">
        <f t="shared" si="21"/>
        <v/>
      </c>
    </row>
    <row r="343" spans="5:11" x14ac:dyDescent="0.2">
      <c r="E343" s="90" t="str">
        <f t="shared" si="20"/>
        <v/>
      </c>
      <c r="K343" s="90" t="str">
        <f t="shared" si="21"/>
        <v/>
      </c>
    </row>
    <row r="344" spans="5:11" x14ac:dyDescent="0.2">
      <c r="E344" s="90" t="str">
        <f t="shared" si="20"/>
        <v/>
      </c>
      <c r="K344" s="90" t="str">
        <f t="shared" si="21"/>
        <v/>
      </c>
    </row>
    <row r="345" spans="5:11" x14ac:dyDescent="0.2">
      <c r="E345" s="90" t="str">
        <f t="shared" si="20"/>
        <v/>
      </c>
      <c r="K345" s="90" t="str">
        <f t="shared" si="21"/>
        <v/>
      </c>
    </row>
    <row r="346" spans="5:11" x14ac:dyDescent="0.2">
      <c r="E346" s="90" t="str">
        <f t="shared" si="20"/>
        <v/>
      </c>
      <c r="K346" s="90" t="str">
        <f t="shared" si="21"/>
        <v/>
      </c>
    </row>
    <row r="347" spans="5:11" x14ac:dyDescent="0.2">
      <c r="E347" s="90" t="str">
        <f t="shared" si="20"/>
        <v/>
      </c>
      <c r="K347" s="90" t="str">
        <f t="shared" si="21"/>
        <v/>
      </c>
    </row>
    <row r="348" spans="5:11" x14ac:dyDescent="0.2">
      <c r="E348" s="90" t="str">
        <f t="shared" si="20"/>
        <v/>
      </c>
      <c r="K348" s="90" t="str">
        <f t="shared" si="21"/>
        <v/>
      </c>
    </row>
    <row r="349" spans="5:11" x14ac:dyDescent="0.2">
      <c r="E349" s="90" t="str">
        <f t="shared" si="20"/>
        <v/>
      </c>
      <c r="K349" s="90" t="str">
        <f t="shared" si="21"/>
        <v/>
      </c>
    </row>
    <row r="350" spans="5:11" x14ac:dyDescent="0.2">
      <c r="E350" s="90" t="str">
        <f t="shared" si="20"/>
        <v/>
      </c>
      <c r="K350" s="90" t="str">
        <f t="shared" si="21"/>
        <v/>
      </c>
    </row>
    <row r="351" spans="5:11" x14ac:dyDescent="0.2">
      <c r="E351" s="90" t="str">
        <f t="shared" si="20"/>
        <v/>
      </c>
      <c r="K351" s="90" t="str">
        <f t="shared" si="21"/>
        <v/>
      </c>
    </row>
    <row r="352" spans="5:11" x14ac:dyDescent="0.2">
      <c r="E352" s="90" t="str">
        <f t="shared" si="20"/>
        <v/>
      </c>
      <c r="K352" s="90" t="str">
        <f t="shared" si="21"/>
        <v/>
      </c>
    </row>
    <row r="353" spans="5:11" x14ac:dyDescent="0.2">
      <c r="E353" s="90" t="str">
        <f t="shared" si="20"/>
        <v/>
      </c>
      <c r="K353" s="90" t="str">
        <f t="shared" si="21"/>
        <v/>
      </c>
    </row>
    <row r="354" spans="5:11" x14ac:dyDescent="0.2">
      <c r="E354" s="90" t="str">
        <f t="shared" si="20"/>
        <v/>
      </c>
      <c r="K354" s="90" t="str">
        <f t="shared" si="21"/>
        <v/>
      </c>
    </row>
    <row r="355" spans="5:11" x14ac:dyDescent="0.2">
      <c r="E355" s="90" t="str">
        <f t="shared" si="20"/>
        <v/>
      </c>
      <c r="K355" s="90" t="str">
        <f t="shared" si="21"/>
        <v/>
      </c>
    </row>
    <row r="356" spans="5:11" x14ac:dyDescent="0.2">
      <c r="E356" s="90" t="str">
        <f t="shared" si="20"/>
        <v/>
      </c>
      <c r="K356" s="90" t="str">
        <f t="shared" si="21"/>
        <v/>
      </c>
    </row>
    <row r="357" spans="5:11" x14ac:dyDescent="0.2">
      <c r="E357" s="90" t="str">
        <f t="shared" si="20"/>
        <v/>
      </c>
      <c r="K357" s="90" t="str">
        <f t="shared" si="21"/>
        <v/>
      </c>
    </row>
    <row r="358" spans="5:11" x14ac:dyDescent="0.2">
      <c r="E358" s="90" t="str">
        <f t="shared" si="20"/>
        <v/>
      </c>
      <c r="K358" s="90" t="str">
        <f t="shared" si="21"/>
        <v/>
      </c>
    </row>
    <row r="359" spans="5:11" x14ac:dyDescent="0.2">
      <c r="E359" s="90" t="str">
        <f t="shared" si="20"/>
        <v/>
      </c>
      <c r="K359" s="90" t="str">
        <f t="shared" si="21"/>
        <v/>
      </c>
    </row>
    <row r="360" spans="5:11" x14ac:dyDescent="0.2">
      <c r="E360" s="90" t="str">
        <f t="shared" si="20"/>
        <v/>
      </c>
      <c r="K360" s="90" t="str">
        <f t="shared" si="21"/>
        <v/>
      </c>
    </row>
    <row r="361" spans="5:11" x14ac:dyDescent="0.2">
      <c r="E361" s="90" t="str">
        <f t="shared" si="20"/>
        <v/>
      </c>
      <c r="K361" s="90" t="str">
        <f t="shared" si="21"/>
        <v/>
      </c>
    </row>
    <row r="362" spans="5:11" x14ac:dyDescent="0.2">
      <c r="E362" s="90" t="str">
        <f t="shared" si="20"/>
        <v/>
      </c>
      <c r="K362" s="90" t="str">
        <f t="shared" si="21"/>
        <v/>
      </c>
    </row>
    <row r="363" spans="5:11" x14ac:dyDescent="0.2">
      <c r="E363" s="90" t="str">
        <f t="shared" si="20"/>
        <v/>
      </c>
      <c r="K363" s="90" t="str">
        <f t="shared" si="21"/>
        <v/>
      </c>
    </row>
    <row r="364" spans="5:11" x14ac:dyDescent="0.2">
      <c r="E364" s="90" t="str">
        <f t="shared" si="20"/>
        <v/>
      </c>
      <c r="K364" s="90" t="str">
        <f t="shared" si="21"/>
        <v/>
      </c>
    </row>
    <row r="365" spans="5:11" x14ac:dyDescent="0.2">
      <c r="E365" s="90" t="str">
        <f t="shared" si="20"/>
        <v/>
      </c>
      <c r="K365" s="90" t="str">
        <f t="shared" si="21"/>
        <v/>
      </c>
    </row>
    <row r="366" spans="5:11" x14ac:dyDescent="0.2">
      <c r="E366" s="90" t="str">
        <f t="shared" si="20"/>
        <v/>
      </c>
      <c r="K366" s="90" t="str">
        <f t="shared" si="21"/>
        <v/>
      </c>
    </row>
    <row r="367" spans="5:11" x14ac:dyDescent="0.2">
      <c r="E367" s="90" t="str">
        <f t="shared" si="20"/>
        <v/>
      </c>
      <c r="K367" s="90" t="str">
        <f t="shared" si="21"/>
        <v/>
      </c>
    </row>
    <row r="368" spans="5:11" x14ac:dyDescent="0.2">
      <c r="E368" s="90" t="str">
        <f t="shared" si="20"/>
        <v/>
      </c>
      <c r="K368" s="90" t="str">
        <f t="shared" si="21"/>
        <v/>
      </c>
    </row>
    <row r="369" spans="5:11" x14ac:dyDescent="0.2">
      <c r="E369" s="90" t="str">
        <f t="shared" si="20"/>
        <v/>
      </c>
      <c r="K369" s="90" t="str">
        <f t="shared" si="21"/>
        <v/>
      </c>
    </row>
    <row r="370" spans="5:11" x14ac:dyDescent="0.2">
      <c r="E370" s="90" t="str">
        <f t="shared" si="20"/>
        <v/>
      </c>
      <c r="K370" s="90" t="str">
        <f t="shared" si="21"/>
        <v/>
      </c>
    </row>
    <row r="371" spans="5:11" x14ac:dyDescent="0.2">
      <c r="E371" s="90" t="str">
        <f t="shared" si="20"/>
        <v/>
      </c>
      <c r="K371" s="90" t="str">
        <f t="shared" si="21"/>
        <v/>
      </c>
    </row>
    <row r="372" spans="5:11" x14ac:dyDescent="0.2">
      <c r="E372" s="90" t="str">
        <f t="shared" si="20"/>
        <v/>
      </c>
      <c r="K372" s="90" t="str">
        <f t="shared" si="21"/>
        <v/>
      </c>
    </row>
    <row r="373" spans="5:11" x14ac:dyDescent="0.2">
      <c r="E373" s="90" t="str">
        <f t="shared" si="20"/>
        <v/>
      </c>
      <c r="K373" s="90" t="str">
        <f t="shared" si="21"/>
        <v/>
      </c>
    </row>
    <row r="374" spans="5:11" x14ac:dyDescent="0.2">
      <c r="E374" s="90" t="str">
        <f t="shared" si="20"/>
        <v/>
      </c>
      <c r="K374" s="90" t="str">
        <f t="shared" si="21"/>
        <v/>
      </c>
    </row>
    <row r="375" spans="5:11" x14ac:dyDescent="0.2">
      <c r="E375" s="90" t="str">
        <f t="shared" si="20"/>
        <v/>
      </c>
      <c r="K375" s="90" t="str">
        <f t="shared" si="21"/>
        <v/>
      </c>
    </row>
    <row r="376" spans="5:11" x14ac:dyDescent="0.2">
      <c r="E376" s="90" t="str">
        <f t="shared" si="20"/>
        <v/>
      </c>
      <c r="K376" s="90" t="str">
        <f t="shared" si="21"/>
        <v/>
      </c>
    </row>
    <row r="377" spans="5:11" x14ac:dyDescent="0.2">
      <c r="E377" s="90" t="str">
        <f t="shared" si="20"/>
        <v/>
      </c>
      <c r="K377" s="90" t="str">
        <f t="shared" si="21"/>
        <v/>
      </c>
    </row>
    <row r="378" spans="5:11" x14ac:dyDescent="0.2">
      <c r="E378" s="90" t="str">
        <f t="shared" si="20"/>
        <v/>
      </c>
      <c r="K378" s="90" t="str">
        <f t="shared" si="21"/>
        <v/>
      </c>
    </row>
    <row r="379" spans="5:11" x14ac:dyDescent="0.2">
      <c r="E379" s="90" t="str">
        <f t="shared" si="20"/>
        <v/>
      </c>
      <c r="K379" s="90" t="str">
        <f t="shared" si="21"/>
        <v/>
      </c>
    </row>
    <row r="380" spans="5:11" x14ac:dyDescent="0.2">
      <c r="E380" s="90" t="str">
        <f t="shared" si="20"/>
        <v/>
      </c>
      <c r="K380" s="90" t="str">
        <f t="shared" si="21"/>
        <v/>
      </c>
    </row>
    <row r="381" spans="5:11" x14ac:dyDescent="0.2">
      <c r="E381" s="90" t="str">
        <f t="shared" si="20"/>
        <v/>
      </c>
      <c r="K381" s="90" t="str">
        <f t="shared" si="21"/>
        <v/>
      </c>
    </row>
    <row r="382" spans="5:11" x14ac:dyDescent="0.2">
      <c r="E382" s="90" t="str">
        <f t="shared" si="20"/>
        <v/>
      </c>
      <c r="K382" s="90" t="str">
        <f t="shared" si="21"/>
        <v/>
      </c>
    </row>
    <row r="383" spans="5:11" x14ac:dyDescent="0.2">
      <c r="E383" s="90" t="str">
        <f t="shared" si="20"/>
        <v/>
      </c>
      <c r="K383" s="90" t="str">
        <f t="shared" si="21"/>
        <v/>
      </c>
    </row>
    <row r="384" spans="5:11" x14ac:dyDescent="0.2">
      <c r="K384" s="90" t="str">
        <f t="shared" si="21"/>
        <v/>
      </c>
    </row>
    <row r="385" spans="11:11" x14ac:dyDescent="0.2">
      <c r="K385" s="90" t="str">
        <f t="shared" si="21"/>
        <v/>
      </c>
    </row>
    <row r="386" spans="11:11" x14ac:dyDescent="0.2">
      <c r="K386" s="90" t="str">
        <f t="shared" si="21"/>
        <v/>
      </c>
    </row>
    <row r="387" spans="11:11" x14ac:dyDescent="0.2">
      <c r="K387" s="90" t="str">
        <f t="shared" si="21"/>
        <v/>
      </c>
    </row>
    <row r="388" spans="11:11" x14ac:dyDescent="0.2">
      <c r="K388" s="90" t="str">
        <f t="shared" ref="K388:K451" si="22">IF(J388="","",J388+K387)</f>
        <v/>
      </c>
    </row>
    <row r="389" spans="11:11" x14ac:dyDescent="0.2">
      <c r="K389" s="90" t="str">
        <f t="shared" si="22"/>
        <v/>
      </c>
    </row>
    <row r="390" spans="11:11" x14ac:dyDescent="0.2">
      <c r="K390" s="90" t="str">
        <f t="shared" si="22"/>
        <v/>
      </c>
    </row>
    <row r="391" spans="11:11" x14ac:dyDescent="0.2">
      <c r="K391" s="90" t="str">
        <f t="shared" si="22"/>
        <v/>
      </c>
    </row>
    <row r="392" spans="11:11" x14ac:dyDescent="0.2">
      <c r="K392" s="90" t="str">
        <f t="shared" si="22"/>
        <v/>
      </c>
    </row>
    <row r="393" spans="11:11" x14ac:dyDescent="0.2">
      <c r="K393" s="90" t="str">
        <f t="shared" si="22"/>
        <v/>
      </c>
    </row>
    <row r="394" spans="11:11" x14ac:dyDescent="0.2">
      <c r="K394" s="90" t="str">
        <f t="shared" si="22"/>
        <v/>
      </c>
    </row>
    <row r="395" spans="11:11" x14ac:dyDescent="0.2">
      <c r="K395" s="90" t="str">
        <f t="shared" si="22"/>
        <v/>
      </c>
    </row>
    <row r="396" spans="11:11" x14ac:dyDescent="0.2">
      <c r="K396" s="90" t="str">
        <f t="shared" si="22"/>
        <v/>
      </c>
    </row>
    <row r="397" spans="11:11" x14ac:dyDescent="0.2">
      <c r="K397" s="90" t="str">
        <f t="shared" si="22"/>
        <v/>
      </c>
    </row>
    <row r="398" spans="11:11" x14ac:dyDescent="0.2">
      <c r="K398" s="90" t="str">
        <f t="shared" si="22"/>
        <v/>
      </c>
    </row>
    <row r="399" spans="11:11" x14ac:dyDescent="0.2">
      <c r="K399" s="90" t="str">
        <f t="shared" si="22"/>
        <v/>
      </c>
    </row>
    <row r="400" spans="11:11" x14ac:dyDescent="0.2">
      <c r="K400" s="90" t="str">
        <f t="shared" si="22"/>
        <v/>
      </c>
    </row>
    <row r="401" spans="11:11" x14ac:dyDescent="0.2">
      <c r="K401" s="90" t="str">
        <f t="shared" si="22"/>
        <v/>
      </c>
    </row>
    <row r="402" spans="11:11" x14ac:dyDescent="0.2">
      <c r="K402" s="90" t="str">
        <f t="shared" si="22"/>
        <v/>
      </c>
    </row>
    <row r="403" spans="11:11" x14ac:dyDescent="0.2">
      <c r="K403" s="90" t="str">
        <f t="shared" si="22"/>
        <v/>
      </c>
    </row>
    <row r="404" spans="11:11" x14ac:dyDescent="0.2">
      <c r="K404" s="90" t="str">
        <f t="shared" si="22"/>
        <v/>
      </c>
    </row>
    <row r="405" spans="11:11" x14ac:dyDescent="0.2">
      <c r="K405" s="90" t="str">
        <f t="shared" si="22"/>
        <v/>
      </c>
    </row>
    <row r="406" spans="11:11" x14ac:dyDescent="0.2">
      <c r="K406" s="90" t="str">
        <f t="shared" si="22"/>
        <v/>
      </c>
    </row>
    <row r="407" spans="11:11" x14ac:dyDescent="0.2">
      <c r="K407" s="90" t="str">
        <f t="shared" si="22"/>
        <v/>
      </c>
    </row>
    <row r="408" spans="11:11" x14ac:dyDescent="0.2">
      <c r="K408" s="90" t="str">
        <f t="shared" si="22"/>
        <v/>
      </c>
    </row>
    <row r="409" spans="11:11" x14ac:dyDescent="0.2">
      <c r="K409" s="90" t="str">
        <f t="shared" si="22"/>
        <v/>
      </c>
    </row>
    <row r="410" spans="11:11" x14ac:dyDescent="0.2">
      <c r="K410" s="90" t="str">
        <f t="shared" si="22"/>
        <v/>
      </c>
    </row>
    <row r="411" spans="11:11" x14ac:dyDescent="0.2">
      <c r="K411" s="90" t="str">
        <f t="shared" si="22"/>
        <v/>
      </c>
    </row>
    <row r="412" spans="11:11" x14ac:dyDescent="0.2">
      <c r="K412" s="90" t="str">
        <f t="shared" si="22"/>
        <v/>
      </c>
    </row>
    <row r="413" spans="11:11" x14ac:dyDescent="0.2">
      <c r="K413" s="90" t="str">
        <f t="shared" si="22"/>
        <v/>
      </c>
    </row>
    <row r="414" spans="11:11" x14ac:dyDescent="0.2">
      <c r="K414" s="90" t="str">
        <f t="shared" si="22"/>
        <v/>
      </c>
    </row>
    <row r="415" spans="11:11" x14ac:dyDescent="0.2">
      <c r="K415" s="90" t="str">
        <f t="shared" si="22"/>
        <v/>
      </c>
    </row>
    <row r="416" spans="11:11" x14ac:dyDescent="0.2">
      <c r="K416" s="90" t="str">
        <f t="shared" si="22"/>
        <v/>
      </c>
    </row>
    <row r="417" spans="11:11" x14ac:dyDescent="0.2">
      <c r="K417" s="90" t="str">
        <f t="shared" si="22"/>
        <v/>
      </c>
    </row>
    <row r="418" spans="11:11" x14ac:dyDescent="0.2">
      <c r="K418" s="90" t="str">
        <f t="shared" si="22"/>
        <v/>
      </c>
    </row>
    <row r="419" spans="11:11" x14ac:dyDescent="0.2">
      <c r="K419" s="90" t="str">
        <f t="shared" si="22"/>
        <v/>
      </c>
    </row>
    <row r="420" spans="11:11" x14ac:dyDescent="0.2">
      <c r="K420" s="90" t="str">
        <f t="shared" si="22"/>
        <v/>
      </c>
    </row>
    <row r="421" spans="11:11" x14ac:dyDescent="0.2">
      <c r="K421" s="90" t="str">
        <f t="shared" si="22"/>
        <v/>
      </c>
    </row>
    <row r="422" spans="11:11" x14ac:dyDescent="0.2">
      <c r="K422" s="90" t="str">
        <f t="shared" si="22"/>
        <v/>
      </c>
    </row>
    <row r="423" spans="11:11" x14ac:dyDescent="0.2">
      <c r="K423" s="90" t="str">
        <f t="shared" si="22"/>
        <v/>
      </c>
    </row>
    <row r="424" spans="11:11" x14ac:dyDescent="0.2">
      <c r="K424" s="90" t="str">
        <f t="shared" si="22"/>
        <v/>
      </c>
    </row>
    <row r="425" spans="11:11" x14ac:dyDescent="0.2">
      <c r="K425" s="90" t="str">
        <f t="shared" si="22"/>
        <v/>
      </c>
    </row>
    <row r="426" spans="11:11" x14ac:dyDescent="0.2">
      <c r="K426" s="90" t="str">
        <f t="shared" si="22"/>
        <v/>
      </c>
    </row>
    <row r="427" spans="11:11" x14ac:dyDescent="0.2">
      <c r="K427" s="90" t="str">
        <f t="shared" si="22"/>
        <v/>
      </c>
    </row>
    <row r="428" spans="11:11" x14ac:dyDescent="0.2">
      <c r="K428" s="90" t="str">
        <f t="shared" si="22"/>
        <v/>
      </c>
    </row>
    <row r="429" spans="11:11" x14ac:dyDescent="0.2">
      <c r="K429" s="90" t="str">
        <f t="shared" si="22"/>
        <v/>
      </c>
    </row>
    <row r="430" spans="11:11" x14ac:dyDescent="0.2">
      <c r="K430" s="90" t="str">
        <f t="shared" si="22"/>
        <v/>
      </c>
    </row>
    <row r="431" spans="11:11" x14ac:dyDescent="0.2">
      <c r="K431" s="90" t="str">
        <f t="shared" si="22"/>
        <v/>
      </c>
    </row>
    <row r="432" spans="11:11" x14ac:dyDescent="0.2">
      <c r="K432" s="90" t="str">
        <f t="shared" si="22"/>
        <v/>
      </c>
    </row>
    <row r="433" spans="11:11" x14ac:dyDescent="0.2">
      <c r="K433" s="90" t="str">
        <f t="shared" si="22"/>
        <v/>
      </c>
    </row>
    <row r="434" spans="11:11" x14ac:dyDescent="0.2">
      <c r="K434" s="90" t="str">
        <f t="shared" si="22"/>
        <v/>
      </c>
    </row>
    <row r="435" spans="11:11" x14ac:dyDescent="0.2">
      <c r="K435" s="90" t="str">
        <f t="shared" si="22"/>
        <v/>
      </c>
    </row>
    <row r="436" spans="11:11" x14ac:dyDescent="0.2">
      <c r="K436" s="90" t="str">
        <f t="shared" si="22"/>
        <v/>
      </c>
    </row>
    <row r="437" spans="11:11" x14ac:dyDescent="0.2">
      <c r="K437" s="90" t="str">
        <f t="shared" si="22"/>
        <v/>
      </c>
    </row>
    <row r="438" spans="11:11" x14ac:dyDescent="0.2">
      <c r="K438" s="90" t="str">
        <f t="shared" si="22"/>
        <v/>
      </c>
    </row>
    <row r="439" spans="11:11" x14ac:dyDescent="0.2">
      <c r="K439" s="90" t="str">
        <f t="shared" si="22"/>
        <v/>
      </c>
    </row>
    <row r="440" spans="11:11" x14ac:dyDescent="0.2">
      <c r="K440" s="90" t="str">
        <f t="shared" si="22"/>
        <v/>
      </c>
    </row>
    <row r="441" spans="11:11" x14ac:dyDescent="0.2">
      <c r="K441" s="90" t="str">
        <f t="shared" si="22"/>
        <v/>
      </c>
    </row>
    <row r="442" spans="11:11" x14ac:dyDescent="0.2">
      <c r="K442" s="90" t="str">
        <f t="shared" si="22"/>
        <v/>
      </c>
    </row>
    <row r="443" spans="11:11" x14ac:dyDescent="0.2">
      <c r="K443" s="90" t="str">
        <f t="shared" si="22"/>
        <v/>
      </c>
    </row>
    <row r="444" spans="11:11" x14ac:dyDescent="0.2">
      <c r="K444" s="90" t="str">
        <f t="shared" si="22"/>
        <v/>
      </c>
    </row>
    <row r="445" spans="11:11" x14ac:dyDescent="0.2">
      <c r="K445" s="90" t="str">
        <f t="shared" si="22"/>
        <v/>
      </c>
    </row>
    <row r="446" spans="11:11" x14ac:dyDescent="0.2">
      <c r="K446" s="90" t="str">
        <f t="shared" si="22"/>
        <v/>
      </c>
    </row>
    <row r="447" spans="11:11" x14ac:dyDescent="0.2">
      <c r="K447" s="90" t="str">
        <f t="shared" si="22"/>
        <v/>
      </c>
    </row>
    <row r="448" spans="11:11" x14ac:dyDescent="0.2">
      <c r="K448" s="90" t="str">
        <f t="shared" si="22"/>
        <v/>
      </c>
    </row>
    <row r="449" spans="11:11" x14ac:dyDescent="0.2">
      <c r="K449" s="90" t="str">
        <f t="shared" si="22"/>
        <v/>
      </c>
    </row>
    <row r="450" spans="11:11" x14ac:dyDescent="0.2">
      <c r="K450" s="90" t="str">
        <f t="shared" si="22"/>
        <v/>
      </c>
    </row>
    <row r="451" spans="11:11" x14ac:dyDescent="0.2">
      <c r="K451" s="90" t="str">
        <f t="shared" si="22"/>
        <v/>
      </c>
    </row>
    <row r="452" spans="11:11" x14ac:dyDescent="0.2">
      <c r="K452" s="90" t="str">
        <f t="shared" ref="K452:K463" si="23">IF(J452="","",J452+K451)</f>
        <v/>
      </c>
    </row>
    <row r="453" spans="11:11" x14ac:dyDescent="0.2">
      <c r="K453" s="90" t="str">
        <f t="shared" si="23"/>
        <v/>
      </c>
    </row>
    <row r="454" spans="11:11" x14ac:dyDescent="0.2">
      <c r="K454" s="90" t="str">
        <f t="shared" si="23"/>
        <v/>
      </c>
    </row>
    <row r="455" spans="11:11" x14ac:dyDescent="0.2">
      <c r="K455" s="90" t="str">
        <f t="shared" si="23"/>
        <v/>
      </c>
    </row>
    <row r="456" spans="11:11" x14ac:dyDescent="0.2">
      <c r="K456" s="90" t="str">
        <f t="shared" si="23"/>
        <v/>
      </c>
    </row>
    <row r="457" spans="11:11" x14ac:dyDescent="0.2">
      <c r="K457" s="90" t="str">
        <f t="shared" si="23"/>
        <v/>
      </c>
    </row>
    <row r="458" spans="11:11" x14ac:dyDescent="0.2">
      <c r="K458" s="90" t="str">
        <f t="shared" si="23"/>
        <v/>
      </c>
    </row>
    <row r="459" spans="11:11" x14ac:dyDescent="0.2">
      <c r="K459" s="90" t="str">
        <f t="shared" si="23"/>
        <v/>
      </c>
    </row>
    <row r="460" spans="11:11" x14ac:dyDescent="0.2">
      <c r="K460" s="90" t="str">
        <f t="shared" si="23"/>
        <v/>
      </c>
    </row>
    <row r="461" spans="11:11" x14ac:dyDescent="0.2">
      <c r="K461" s="90" t="str">
        <f t="shared" si="23"/>
        <v/>
      </c>
    </row>
    <row r="462" spans="11:11" x14ac:dyDescent="0.2">
      <c r="K462" s="90" t="str">
        <f t="shared" si="23"/>
        <v/>
      </c>
    </row>
    <row r="463" spans="11:11" x14ac:dyDescent="0.2">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60"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280</v>
      </c>
      <c r="C2" s="754" t="s">
        <v>2463</v>
      </c>
      <c r="D2" s="2"/>
      <c r="E2"/>
      <c r="G2" s="652">
        <v>131</v>
      </c>
      <c r="H2" s="651" t="s">
        <v>2442</v>
      </c>
      <c r="J2"/>
      <c r="K2"/>
    </row>
    <row r="3" spans="1:14" x14ac:dyDescent="0.2">
      <c r="A3" s="725" t="s">
        <v>2443</v>
      </c>
      <c r="B3" s="726">
        <v>280</v>
      </c>
      <c r="C3" s="723"/>
      <c r="D3" s="2"/>
      <c r="E3"/>
      <c r="G3" s="652">
        <v>132</v>
      </c>
      <c r="H3" s="651" t="s">
        <v>2443</v>
      </c>
      <c r="J3"/>
      <c r="K3"/>
    </row>
    <row r="4" spans="1:14" x14ac:dyDescent="0.2">
      <c r="M4">
        <v>138</v>
      </c>
      <c r="N4">
        <v>139</v>
      </c>
    </row>
    <row r="5" spans="1:14" x14ac:dyDescent="0.2">
      <c r="A5" s="1434" t="s">
        <v>389</v>
      </c>
      <c r="B5" s="1435"/>
      <c r="C5" s="1435"/>
      <c r="D5" s="1435"/>
      <c r="E5" s="1436"/>
      <c r="G5" s="1437" t="s">
        <v>768</v>
      </c>
      <c r="H5" s="1438"/>
      <c r="I5" s="1438"/>
      <c r="J5" s="1438"/>
      <c r="K5" s="143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40589</v>
      </c>
      <c r="B8" t="s">
        <v>144</v>
      </c>
      <c r="C8" t="s">
        <v>691</v>
      </c>
      <c r="D8" s="90">
        <v>5000</v>
      </c>
      <c r="E8" s="90">
        <f>IF(D8="","",D8)</f>
        <v>5000</v>
      </c>
      <c r="K8" s="90" t="str">
        <f>IF(J8="","",J8)</f>
        <v/>
      </c>
    </row>
    <row r="9" spans="1:14" x14ac:dyDescent="0.2">
      <c r="A9" s="101">
        <v>40639</v>
      </c>
      <c r="B9" t="s">
        <v>41</v>
      </c>
      <c r="C9" t="s">
        <v>691</v>
      </c>
      <c r="D9" s="90">
        <v>20000</v>
      </c>
      <c r="E9" s="90">
        <f t="shared" ref="E9:E46" si="0">IF(D9="","",D9+E8)</f>
        <v>25000</v>
      </c>
      <c r="K9" s="90" t="str">
        <f t="shared" ref="K9:K46" si="1">IF(J9="","",J9+K8)</f>
        <v/>
      </c>
    </row>
    <row r="10" spans="1:14" x14ac:dyDescent="0.2">
      <c r="A10" s="101">
        <v>40648</v>
      </c>
      <c r="B10" t="s">
        <v>43</v>
      </c>
      <c r="C10" t="s">
        <v>691</v>
      </c>
      <c r="D10" s="90">
        <v>20000</v>
      </c>
      <c r="E10" s="90">
        <f t="shared" si="0"/>
        <v>45000</v>
      </c>
      <c r="K10" s="90" t="str">
        <f t="shared" si="1"/>
        <v/>
      </c>
    </row>
    <row r="11" spans="1:14" x14ac:dyDescent="0.2">
      <c r="A11" s="101">
        <v>40654</v>
      </c>
      <c r="B11" t="s">
        <v>692</v>
      </c>
      <c r="C11" t="s">
        <v>691</v>
      </c>
      <c r="D11" s="90">
        <v>20000</v>
      </c>
      <c r="E11" s="90">
        <f t="shared" si="0"/>
        <v>65000</v>
      </c>
      <c r="K11" s="90" t="str">
        <f t="shared" si="1"/>
        <v/>
      </c>
    </row>
    <row r="12" spans="1:14" x14ac:dyDescent="0.2">
      <c r="A12" s="101">
        <v>40658</v>
      </c>
      <c r="B12" t="s">
        <v>321</v>
      </c>
      <c r="C12" t="s">
        <v>691</v>
      </c>
      <c r="D12" s="90">
        <v>10000</v>
      </c>
      <c r="E12" s="90">
        <f t="shared" si="0"/>
        <v>75000</v>
      </c>
      <c r="K12" s="90" t="str">
        <f t="shared" si="1"/>
        <v/>
      </c>
    </row>
    <row r="13" spans="1:14" x14ac:dyDescent="0.2">
      <c r="A13" s="101">
        <v>40674</v>
      </c>
      <c r="B13" t="s">
        <v>49</v>
      </c>
      <c r="C13" t="s">
        <v>691</v>
      </c>
      <c r="D13" s="90">
        <v>90000</v>
      </c>
      <c r="E13" s="90">
        <f t="shared" si="0"/>
        <v>165000</v>
      </c>
      <c r="K13" s="90" t="str">
        <f t="shared" si="1"/>
        <v/>
      </c>
    </row>
    <row r="14" spans="1:14" x14ac:dyDescent="0.2">
      <c r="A14" s="101">
        <v>40694</v>
      </c>
      <c r="B14" t="s">
        <v>142</v>
      </c>
      <c r="C14" t="s">
        <v>691</v>
      </c>
      <c r="D14" s="90">
        <v>20000</v>
      </c>
      <c r="E14" s="90">
        <f t="shared" si="0"/>
        <v>185000</v>
      </c>
      <c r="K14" s="90" t="str">
        <f t="shared" si="1"/>
        <v/>
      </c>
    </row>
    <row r="15" spans="1:14" x14ac:dyDescent="0.2">
      <c r="A15" s="101">
        <v>40722</v>
      </c>
      <c r="B15" t="s">
        <v>55</v>
      </c>
      <c r="C15" t="s">
        <v>693</v>
      </c>
      <c r="D15" s="90">
        <v>30000</v>
      </c>
      <c r="E15" s="90">
        <f t="shared" si="0"/>
        <v>215000</v>
      </c>
      <c r="K15" s="90" t="str">
        <f t="shared" si="1"/>
        <v/>
      </c>
    </row>
    <row r="16" spans="1:14" x14ac:dyDescent="0.2">
      <c r="A16" s="101">
        <v>40737</v>
      </c>
      <c r="B16" t="s">
        <v>456</v>
      </c>
      <c r="C16" t="s">
        <v>693</v>
      </c>
      <c r="D16" s="90">
        <v>140000</v>
      </c>
      <c r="E16" s="90">
        <f t="shared" si="0"/>
        <v>355000</v>
      </c>
      <c r="K16" s="90" t="str">
        <f t="shared" si="1"/>
        <v/>
      </c>
    </row>
    <row r="17" spans="1:11" x14ac:dyDescent="0.2">
      <c r="A17" s="101">
        <v>40829</v>
      </c>
      <c r="B17" t="s">
        <v>77</v>
      </c>
      <c r="C17" t="s">
        <v>693</v>
      </c>
      <c r="D17" s="90">
        <v>40000</v>
      </c>
      <c r="E17" s="90">
        <f t="shared" si="0"/>
        <v>395000</v>
      </c>
      <c r="K17" s="90" t="str">
        <f t="shared" si="1"/>
        <v/>
      </c>
    </row>
    <row r="18" spans="1:11" x14ac:dyDescent="0.2">
      <c r="A18" s="101">
        <v>40848</v>
      </c>
      <c r="B18" t="s">
        <v>694</v>
      </c>
      <c r="C18" t="s">
        <v>693</v>
      </c>
      <c r="D18" s="90">
        <v>10000</v>
      </c>
      <c r="E18" s="90">
        <f t="shared" si="0"/>
        <v>405000</v>
      </c>
      <c r="K18" s="90" t="str">
        <f t="shared" si="1"/>
        <v/>
      </c>
    </row>
    <row r="19" spans="1:11" x14ac:dyDescent="0.2">
      <c r="A19" s="101">
        <v>40872</v>
      </c>
      <c r="B19" t="s">
        <v>146</v>
      </c>
      <c r="C19" t="s">
        <v>693</v>
      </c>
      <c r="D19" s="90">
        <v>20000</v>
      </c>
      <c r="E19" s="90">
        <f t="shared" si="0"/>
        <v>425000</v>
      </c>
      <c r="K19" s="90" t="str">
        <f t="shared" si="1"/>
        <v/>
      </c>
    </row>
    <row r="20" spans="1:11" x14ac:dyDescent="0.2">
      <c r="A20" s="101">
        <v>40879</v>
      </c>
      <c r="B20" t="s">
        <v>474</v>
      </c>
      <c r="C20" t="s">
        <v>693</v>
      </c>
      <c r="D20" s="90">
        <v>35000</v>
      </c>
      <c r="E20" s="90">
        <f t="shared" si="0"/>
        <v>460000</v>
      </c>
      <c r="K20" s="90" t="str">
        <f t="shared" si="1"/>
        <v/>
      </c>
    </row>
    <row r="21" spans="1:11" x14ac:dyDescent="0.2">
      <c r="A21" s="101">
        <v>40879</v>
      </c>
      <c r="B21" t="s">
        <v>419</v>
      </c>
      <c r="C21" t="s">
        <v>693</v>
      </c>
      <c r="D21" s="90">
        <v>40000</v>
      </c>
      <c r="E21" s="90">
        <f t="shared" si="0"/>
        <v>500000</v>
      </c>
      <c r="K21" s="90" t="str">
        <f t="shared" si="1"/>
        <v/>
      </c>
    </row>
    <row r="22" spans="1:11" x14ac:dyDescent="0.2">
      <c r="A22" s="101">
        <v>40896</v>
      </c>
      <c r="B22" t="s">
        <v>409</v>
      </c>
      <c r="C22" t="s">
        <v>693</v>
      </c>
      <c r="D22" s="90">
        <v>150000</v>
      </c>
      <c r="E22" s="90">
        <f t="shared" si="0"/>
        <v>650000</v>
      </c>
      <c r="K22" s="90" t="str">
        <f t="shared" si="1"/>
        <v/>
      </c>
    </row>
    <row r="23" spans="1:11" x14ac:dyDescent="0.2">
      <c r="A23" s="101">
        <v>40896</v>
      </c>
      <c r="B23" t="s">
        <v>695</v>
      </c>
      <c r="C23" t="s">
        <v>693</v>
      </c>
      <c r="D23" s="90">
        <v>20000</v>
      </c>
      <c r="E23" s="90">
        <f t="shared" si="0"/>
        <v>670000</v>
      </c>
      <c r="K23" s="90" t="str">
        <f t="shared" si="1"/>
        <v/>
      </c>
    </row>
    <row r="24" spans="1:11" x14ac:dyDescent="0.2">
      <c r="E24" s="90" t="str">
        <f t="shared" si="0"/>
        <v/>
      </c>
      <c r="K24" s="90" t="str">
        <f t="shared" si="1"/>
        <v/>
      </c>
    </row>
    <row r="25" spans="1:11" ht="13.5" thickBot="1" x14ac:dyDescent="0.25">
      <c r="A25" s="118"/>
      <c r="B25" s="117"/>
      <c r="C25" s="117"/>
      <c r="D25" s="114"/>
      <c r="E25" s="114" t="str">
        <f>IF(D25="","",D25+E24)</f>
        <v/>
      </c>
      <c r="F25" s="117"/>
      <c r="G25" s="118"/>
      <c r="H25" s="117"/>
      <c r="I25" s="117"/>
      <c r="J25" s="114"/>
      <c r="K25" s="114" t="str">
        <f>IF(J25="","",J25+K24)</f>
        <v/>
      </c>
    </row>
    <row r="26" spans="1:11" ht="13.5" thickTop="1" x14ac:dyDescent="0.2">
      <c r="A26" s="101" t="s">
        <v>468</v>
      </c>
      <c r="G26" s="101" t="s">
        <v>468</v>
      </c>
    </row>
    <row r="27" spans="1:11" x14ac:dyDescent="0.2">
      <c r="A27" s="101">
        <v>41008</v>
      </c>
      <c r="B27" t="s">
        <v>142</v>
      </c>
      <c r="C27" t="s">
        <v>143</v>
      </c>
      <c r="D27" s="90">
        <v>20000</v>
      </c>
      <c r="E27" s="90">
        <f>IF(D27="","",D27)</f>
        <v>20000</v>
      </c>
      <c r="G27" s="101">
        <v>40967</v>
      </c>
      <c r="H27" t="s">
        <v>703</v>
      </c>
      <c r="I27" t="s">
        <v>704</v>
      </c>
      <c r="J27" s="90">
        <v>35000</v>
      </c>
      <c r="K27" s="90">
        <f>IF(J27="","",J27)</f>
        <v>35000</v>
      </c>
    </row>
    <row r="28" spans="1:11" x14ac:dyDescent="0.2">
      <c r="A28" s="101">
        <v>41008</v>
      </c>
      <c r="B28" t="s">
        <v>144</v>
      </c>
      <c r="C28" t="s">
        <v>143</v>
      </c>
      <c r="D28" s="90">
        <v>5000</v>
      </c>
      <c r="E28" s="90">
        <f t="shared" si="0"/>
        <v>25000</v>
      </c>
      <c r="K28" s="90" t="str">
        <f t="shared" si="1"/>
        <v/>
      </c>
    </row>
    <row r="29" spans="1:11" x14ac:dyDescent="0.2">
      <c r="A29" s="101">
        <v>41011</v>
      </c>
      <c r="B29" t="s">
        <v>145</v>
      </c>
      <c r="C29" t="s">
        <v>143</v>
      </c>
      <c r="D29" s="90">
        <v>20000</v>
      </c>
      <c r="E29" s="90">
        <f t="shared" si="0"/>
        <v>45000</v>
      </c>
      <c r="K29" s="90" t="str">
        <f t="shared" si="1"/>
        <v/>
      </c>
    </row>
    <row r="30" spans="1:11" x14ac:dyDescent="0.2">
      <c r="A30" s="101">
        <v>41011</v>
      </c>
      <c r="B30" t="s">
        <v>146</v>
      </c>
      <c r="C30" t="s">
        <v>143</v>
      </c>
      <c r="D30" s="90">
        <v>20000</v>
      </c>
      <c r="E30" s="90">
        <f t="shared" si="0"/>
        <v>65000</v>
      </c>
      <c r="K30" s="90" t="str">
        <f t="shared" si="1"/>
        <v/>
      </c>
    </row>
    <row r="31" spans="1:11" x14ac:dyDescent="0.2">
      <c r="A31" s="101">
        <v>41015</v>
      </c>
      <c r="B31" t="s">
        <v>147</v>
      </c>
      <c r="C31" t="s">
        <v>143</v>
      </c>
      <c r="D31" s="90">
        <v>20000</v>
      </c>
      <c r="E31" s="90">
        <f t="shared" si="0"/>
        <v>85000</v>
      </c>
      <c r="K31" s="90" t="str">
        <f t="shared" si="1"/>
        <v/>
      </c>
    </row>
    <row r="32" spans="1:11" x14ac:dyDescent="0.2">
      <c r="A32" s="101">
        <v>41024</v>
      </c>
      <c r="B32" t="s">
        <v>321</v>
      </c>
      <c r="C32" t="s">
        <v>711</v>
      </c>
      <c r="D32" s="90">
        <v>10000</v>
      </c>
      <c r="E32" s="90">
        <f t="shared" si="0"/>
        <v>95000</v>
      </c>
      <c r="K32" s="90" t="str">
        <f t="shared" si="1"/>
        <v/>
      </c>
    </row>
    <row r="33" spans="1:11" x14ac:dyDescent="0.2">
      <c r="A33" s="101">
        <v>41037</v>
      </c>
      <c r="B33" t="s">
        <v>695</v>
      </c>
      <c r="C33" t="s">
        <v>143</v>
      </c>
      <c r="D33" s="90">
        <v>20000</v>
      </c>
      <c r="E33" s="90">
        <f t="shared" si="0"/>
        <v>115000</v>
      </c>
      <c r="K33" s="90" t="str">
        <f t="shared" si="1"/>
        <v/>
      </c>
    </row>
    <row r="34" spans="1:11" x14ac:dyDescent="0.2">
      <c r="A34" s="101">
        <v>41054</v>
      </c>
      <c r="B34" t="s">
        <v>712</v>
      </c>
      <c r="C34" t="s">
        <v>143</v>
      </c>
      <c r="D34" s="90">
        <v>40000</v>
      </c>
      <c r="E34" s="90">
        <f t="shared" si="0"/>
        <v>155000</v>
      </c>
      <c r="K34" s="90" t="str">
        <f t="shared" si="1"/>
        <v/>
      </c>
    </row>
    <row r="35" spans="1:11" x14ac:dyDescent="0.2">
      <c r="A35" s="101">
        <v>41149</v>
      </c>
      <c r="B35" t="s">
        <v>717</v>
      </c>
      <c r="C35" t="s">
        <v>143</v>
      </c>
      <c r="D35" s="90">
        <v>30000</v>
      </c>
      <c r="E35" s="90">
        <f t="shared" si="0"/>
        <v>185000</v>
      </c>
      <c r="K35" s="90" t="str">
        <f t="shared" si="1"/>
        <v/>
      </c>
    </row>
    <row r="36" spans="1:11" x14ac:dyDescent="0.2">
      <c r="A36" s="101">
        <v>41260</v>
      </c>
      <c r="B36" t="s">
        <v>409</v>
      </c>
      <c r="C36" t="s">
        <v>143</v>
      </c>
      <c r="D36" s="90">
        <v>150000</v>
      </c>
      <c r="E36" s="90">
        <f t="shared" si="0"/>
        <v>335000</v>
      </c>
      <c r="K36" s="90" t="str">
        <f t="shared" si="1"/>
        <v/>
      </c>
    </row>
    <row r="37" spans="1:11" x14ac:dyDescent="0.2">
      <c r="A37" s="101">
        <v>41260</v>
      </c>
      <c r="B37" t="s">
        <v>456</v>
      </c>
      <c r="C37" t="s">
        <v>143</v>
      </c>
      <c r="D37" s="90">
        <v>140000</v>
      </c>
      <c r="E37" s="90">
        <f t="shared" si="0"/>
        <v>475000</v>
      </c>
      <c r="K37" s="90" t="str">
        <f t="shared" si="1"/>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ht="13.5" thickBot="1" x14ac:dyDescent="0.25">
      <c r="A41" s="118"/>
      <c r="B41" s="117"/>
      <c r="C41" s="117"/>
      <c r="D41" s="114"/>
      <c r="E41" s="114" t="str">
        <f t="shared" si="0"/>
        <v/>
      </c>
      <c r="F41" s="117"/>
      <c r="G41" s="118"/>
      <c r="H41" s="117"/>
      <c r="I41" s="117"/>
      <c r="J41" s="114"/>
      <c r="K41" s="114" t="str">
        <f t="shared" si="1"/>
        <v/>
      </c>
    </row>
    <row r="42" spans="1:11" ht="13.5" thickTop="1" x14ac:dyDescent="0.2">
      <c r="A42" s="101" t="s">
        <v>492</v>
      </c>
      <c r="E42" s="90" t="str">
        <f t="shared" si="0"/>
        <v/>
      </c>
      <c r="G42" s="101" t="s">
        <v>492</v>
      </c>
      <c r="K42" s="90" t="str">
        <f t="shared" si="1"/>
        <v/>
      </c>
    </row>
    <row r="43" spans="1:11" x14ac:dyDescent="0.2">
      <c r="A43" s="101">
        <v>41374</v>
      </c>
      <c r="B43" t="s">
        <v>145</v>
      </c>
      <c r="C43" t="s">
        <v>801</v>
      </c>
      <c r="D43" s="90">
        <v>20000</v>
      </c>
      <c r="E43" s="90">
        <f>IF(D43="","",D43)</f>
        <v>20000</v>
      </c>
      <c r="G43" s="101">
        <v>41282</v>
      </c>
      <c r="H43" t="s">
        <v>94</v>
      </c>
      <c r="I43" t="s">
        <v>785</v>
      </c>
      <c r="J43" s="90">
        <v>90000</v>
      </c>
      <c r="K43" s="90">
        <f>IF(J43="","",J43)</f>
        <v>90000</v>
      </c>
    </row>
    <row r="44" spans="1:11" x14ac:dyDescent="0.2">
      <c r="A44" s="101">
        <v>41376</v>
      </c>
      <c r="B44" t="s">
        <v>146</v>
      </c>
      <c r="C44" t="s">
        <v>801</v>
      </c>
      <c r="D44" s="90">
        <v>20000</v>
      </c>
      <c r="E44" s="90">
        <f t="shared" si="0"/>
        <v>40000</v>
      </c>
      <c r="G44" s="101">
        <v>41283</v>
      </c>
      <c r="H44" t="s">
        <v>694</v>
      </c>
      <c r="I44" t="s">
        <v>786</v>
      </c>
      <c r="J44" s="90">
        <v>10000</v>
      </c>
      <c r="K44" s="90">
        <f t="shared" si="1"/>
        <v>100000</v>
      </c>
    </row>
    <row r="45" spans="1:11" x14ac:dyDescent="0.2">
      <c r="A45" s="101">
        <v>41380</v>
      </c>
      <c r="B45" t="s">
        <v>321</v>
      </c>
      <c r="C45" t="s">
        <v>801</v>
      </c>
      <c r="D45" s="90">
        <v>10000</v>
      </c>
      <c r="E45" s="90">
        <f t="shared" si="0"/>
        <v>50000</v>
      </c>
      <c r="G45" s="101">
        <v>41309</v>
      </c>
      <c r="H45" t="s">
        <v>474</v>
      </c>
      <c r="I45" t="s">
        <v>789</v>
      </c>
      <c r="J45" s="90">
        <v>35000</v>
      </c>
      <c r="K45" s="90">
        <f t="shared" si="1"/>
        <v>135000</v>
      </c>
    </row>
    <row r="46" spans="1:11" x14ac:dyDescent="0.2">
      <c r="A46" s="101">
        <v>41386</v>
      </c>
      <c r="B46" t="s">
        <v>142</v>
      </c>
      <c r="C46" t="s">
        <v>801</v>
      </c>
      <c r="D46" s="90">
        <v>20000</v>
      </c>
      <c r="E46" s="90">
        <f t="shared" si="0"/>
        <v>70000</v>
      </c>
      <c r="G46" s="101">
        <v>41323</v>
      </c>
      <c r="H46" t="s">
        <v>419</v>
      </c>
      <c r="I46" t="s">
        <v>785</v>
      </c>
      <c r="J46" s="90">
        <v>40000</v>
      </c>
      <c r="K46" s="90">
        <f t="shared" si="1"/>
        <v>175000</v>
      </c>
    </row>
    <row r="47" spans="1:11" x14ac:dyDescent="0.2">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2">
      <c r="A48" s="101">
        <v>41395</v>
      </c>
      <c r="B48" t="s">
        <v>695</v>
      </c>
      <c r="C48" t="s">
        <v>801</v>
      </c>
      <c r="D48" s="90">
        <v>20000</v>
      </c>
      <c r="E48" s="90">
        <f t="shared" si="2"/>
        <v>130000</v>
      </c>
      <c r="G48" s="101">
        <v>41344</v>
      </c>
      <c r="H48" t="s">
        <v>77</v>
      </c>
      <c r="I48" t="s">
        <v>794</v>
      </c>
      <c r="J48" s="90">
        <v>40000</v>
      </c>
      <c r="K48" s="90">
        <f t="shared" si="3"/>
        <v>250000</v>
      </c>
    </row>
    <row r="49" spans="1:11" x14ac:dyDescent="0.2">
      <c r="A49" s="101">
        <v>41395</v>
      </c>
      <c r="B49" t="s">
        <v>147</v>
      </c>
      <c r="C49" t="s">
        <v>801</v>
      </c>
      <c r="D49" s="90">
        <v>20000</v>
      </c>
      <c r="E49" s="90">
        <f t="shared" si="2"/>
        <v>150000</v>
      </c>
      <c r="G49" s="101">
        <v>41449</v>
      </c>
      <c r="H49" t="s">
        <v>692</v>
      </c>
      <c r="I49" t="s">
        <v>785</v>
      </c>
      <c r="J49" s="90">
        <v>20000</v>
      </c>
      <c r="K49" s="90">
        <f t="shared" si="3"/>
        <v>270000</v>
      </c>
    </row>
    <row r="50" spans="1:11" x14ac:dyDescent="0.2">
      <c r="A50" s="101">
        <v>41437</v>
      </c>
      <c r="B50" t="s">
        <v>712</v>
      </c>
      <c r="C50" t="s">
        <v>801</v>
      </c>
      <c r="D50" s="90">
        <v>40000</v>
      </c>
      <c r="E50" s="90">
        <f t="shared" si="2"/>
        <v>190000</v>
      </c>
      <c r="K50" s="90" t="str">
        <f t="shared" si="3"/>
        <v/>
      </c>
    </row>
    <row r="51" spans="1:11" x14ac:dyDescent="0.2">
      <c r="A51" s="101">
        <v>41449</v>
      </c>
      <c r="B51" t="s">
        <v>692</v>
      </c>
      <c r="C51" t="s">
        <v>801</v>
      </c>
      <c r="D51" s="90">
        <v>20000</v>
      </c>
      <c r="E51" s="90">
        <f t="shared" si="2"/>
        <v>210000</v>
      </c>
      <c r="K51" s="90" t="str">
        <f t="shared" si="3"/>
        <v/>
      </c>
    </row>
    <row r="52" spans="1:11" x14ac:dyDescent="0.2">
      <c r="A52" s="101">
        <v>41465</v>
      </c>
      <c r="B52" t="s">
        <v>456</v>
      </c>
      <c r="C52" t="s">
        <v>801</v>
      </c>
      <c r="D52" s="90">
        <v>140000</v>
      </c>
      <c r="E52" s="90">
        <f t="shared" si="2"/>
        <v>350000</v>
      </c>
      <c r="K52" s="90" t="str">
        <f t="shared" si="3"/>
        <v/>
      </c>
    </row>
    <row r="53" spans="1:11" x14ac:dyDescent="0.2">
      <c r="A53" s="101">
        <v>41487</v>
      </c>
      <c r="B53" t="s">
        <v>717</v>
      </c>
      <c r="C53" t="s">
        <v>801</v>
      </c>
      <c r="D53" s="90">
        <v>30000</v>
      </c>
      <c r="E53" s="90">
        <f t="shared" si="2"/>
        <v>380000</v>
      </c>
      <c r="K53" s="90" t="str">
        <f t="shared" si="3"/>
        <v/>
      </c>
    </row>
    <row r="54" spans="1:11" x14ac:dyDescent="0.2">
      <c r="A54" s="101">
        <v>41558</v>
      </c>
      <c r="B54" t="s">
        <v>694</v>
      </c>
      <c r="C54" t="s">
        <v>801</v>
      </c>
      <c r="D54" s="90">
        <v>10000</v>
      </c>
      <c r="E54" s="90">
        <f t="shared" si="2"/>
        <v>390000</v>
      </c>
      <c r="K54" s="90" t="str">
        <f t="shared" si="3"/>
        <v/>
      </c>
    </row>
    <row r="55" spans="1:11" x14ac:dyDescent="0.2">
      <c r="A55" s="101">
        <v>41633</v>
      </c>
      <c r="B55" t="s">
        <v>409</v>
      </c>
      <c r="C55" t="s">
        <v>801</v>
      </c>
      <c r="D55" s="90">
        <v>150000</v>
      </c>
      <c r="E55" s="90">
        <f t="shared" si="2"/>
        <v>540000</v>
      </c>
      <c r="K55" s="90" t="str">
        <f t="shared" si="3"/>
        <v/>
      </c>
    </row>
    <row r="56" spans="1:11" x14ac:dyDescent="0.2">
      <c r="A56" s="101">
        <v>42003</v>
      </c>
      <c r="B56" t="s">
        <v>144</v>
      </c>
      <c r="C56" t="s">
        <v>801</v>
      </c>
      <c r="D56" s="90">
        <v>5000</v>
      </c>
      <c r="E56" s="90">
        <f t="shared" si="2"/>
        <v>545000</v>
      </c>
      <c r="K56" s="90" t="str">
        <f t="shared" si="3"/>
        <v/>
      </c>
    </row>
    <row r="57" spans="1:11" x14ac:dyDescent="0.2">
      <c r="E57" s="90" t="str">
        <f t="shared" si="2"/>
        <v/>
      </c>
      <c r="K57" s="90" t="str">
        <f t="shared" si="3"/>
        <v/>
      </c>
    </row>
    <row r="58" spans="1:11" x14ac:dyDescent="0.2">
      <c r="E58" s="90" t="str">
        <f t="shared" si="2"/>
        <v/>
      </c>
      <c r="K58" s="90" t="str">
        <f t="shared" si="3"/>
        <v/>
      </c>
    </row>
    <row r="59" spans="1:11" x14ac:dyDescent="0.2">
      <c r="E59" s="90" t="str">
        <f t="shared" si="2"/>
        <v/>
      </c>
      <c r="K59" s="90" t="str">
        <f t="shared" si="3"/>
        <v/>
      </c>
    </row>
    <row r="60" spans="1:11" x14ac:dyDescent="0.2">
      <c r="E60" s="90" t="str">
        <f t="shared" si="2"/>
        <v/>
      </c>
      <c r="K60" s="90" t="str">
        <f t="shared" si="3"/>
        <v/>
      </c>
    </row>
    <row r="61" spans="1:11" ht="13.5" thickBot="1" x14ac:dyDescent="0.25">
      <c r="A61" s="118"/>
      <c r="B61" s="117"/>
      <c r="C61" s="117"/>
      <c r="D61" s="114"/>
      <c r="E61" s="114" t="str">
        <f t="shared" si="2"/>
        <v/>
      </c>
      <c r="F61" s="117"/>
      <c r="G61" s="118"/>
      <c r="H61" s="117"/>
      <c r="I61" s="117"/>
      <c r="J61" s="114"/>
      <c r="K61" s="114" t="str">
        <f t="shared" si="3"/>
        <v/>
      </c>
    </row>
    <row r="62" spans="1:11" ht="13.5" thickTop="1" x14ac:dyDescent="0.2">
      <c r="A62" s="101" t="s">
        <v>522</v>
      </c>
      <c r="E62" s="90" t="str">
        <f t="shared" si="2"/>
        <v/>
      </c>
      <c r="G62" s="101" t="s">
        <v>522</v>
      </c>
      <c r="K62" s="90" t="str">
        <f t="shared" si="3"/>
        <v/>
      </c>
    </row>
    <row r="63" spans="1:11" x14ac:dyDescent="0.2">
      <c r="A63" s="101">
        <v>41759</v>
      </c>
      <c r="B63" t="s">
        <v>145</v>
      </c>
      <c r="C63" t="s">
        <v>339</v>
      </c>
      <c r="D63" s="90">
        <v>20000</v>
      </c>
      <c r="E63" s="90">
        <f>IF(D63="","",D63)</f>
        <v>20000</v>
      </c>
      <c r="G63" s="101">
        <v>41646</v>
      </c>
      <c r="H63" t="s">
        <v>94</v>
      </c>
      <c r="I63" t="s">
        <v>839</v>
      </c>
      <c r="J63" s="90">
        <v>90000</v>
      </c>
      <c r="K63" s="90">
        <f>IF(J63="","",J63)</f>
        <v>90000</v>
      </c>
    </row>
    <row r="64" spans="1:11" x14ac:dyDescent="0.2">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2">
      <c r="A65" s="101">
        <v>41760</v>
      </c>
      <c r="B65" t="s">
        <v>146</v>
      </c>
      <c r="C65" t="s">
        <v>339</v>
      </c>
      <c r="D65" s="90">
        <v>20000</v>
      </c>
      <c r="E65" s="90">
        <f t="shared" si="2"/>
        <v>60000</v>
      </c>
      <c r="G65" s="101">
        <v>41726</v>
      </c>
      <c r="H65" t="s">
        <v>474</v>
      </c>
      <c r="I65" t="s">
        <v>801</v>
      </c>
      <c r="J65" s="90">
        <v>35000</v>
      </c>
      <c r="K65" s="90">
        <f t="shared" si="4"/>
        <v>160000</v>
      </c>
    </row>
    <row r="66" spans="1:11" x14ac:dyDescent="0.2">
      <c r="A66" s="101">
        <v>41760</v>
      </c>
      <c r="B66" t="s">
        <v>142</v>
      </c>
      <c r="C66" t="s">
        <v>339</v>
      </c>
      <c r="D66" s="90">
        <v>20000</v>
      </c>
      <c r="E66" s="90">
        <f t="shared" si="2"/>
        <v>80000</v>
      </c>
      <c r="G66" s="101">
        <v>41726</v>
      </c>
      <c r="H66" t="s">
        <v>419</v>
      </c>
      <c r="I66" t="s">
        <v>801</v>
      </c>
      <c r="J66" s="90">
        <v>40000</v>
      </c>
      <c r="K66" s="90">
        <f t="shared" si="4"/>
        <v>200000</v>
      </c>
    </row>
    <row r="67" spans="1:11" x14ac:dyDescent="0.2">
      <c r="A67" s="101">
        <v>41761</v>
      </c>
      <c r="B67" t="s">
        <v>321</v>
      </c>
      <c r="C67" t="s">
        <v>339</v>
      </c>
      <c r="D67" s="90">
        <v>10000</v>
      </c>
      <c r="E67" s="90">
        <f t="shared" si="2"/>
        <v>90000</v>
      </c>
      <c r="K67" s="90" t="str">
        <f t="shared" si="4"/>
        <v/>
      </c>
    </row>
    <row r="68" spans="1:11" x14ac:dyDescent="0.2">
      <c r="A68" s="101">
        <v>41767</v>
      </c>
      <c r="B68" t="s">
        <v>77</v>
      </c>
      <c r="C68" t="s">
        <v>339</v>
      </c>
      <c r="D68" s="90">
        <v>40000</v>
      </c>
      <c r="E68" s="90">
        <f t="shared" si="2"/>
        <v>130000</v>
      </c>
      <c r="K68" s="90" t="str">
        <f t="shared" si="4"/>
        <v/>
      </c>
    </row>
    <row r="69" spans="1:11" x14ac:dyDescent="0.2">
      <c r="A69" s="101">
        <v>41768</v>
      </c>
      <c r="B69" t="s">
        <v>712</v>
      </c>
      <c r="C69" t="s">
        <v>339</v>
      </c>
      <c r="D69" s="90">
        <v>40000</v>
      </c>
      <c r="E69" s="90">
        <f t="shared" si="2"/>
        <v>170000</v>
      </c>
      <c r="K69" s="90" t="str">
        <f t="shared" si="4"/>
        <v/>
      </c>
    </row>
    <row r="70" spans="1:11" x14ac:dyDescent="0.2">
      <c r="A70" s="101">
        <v>42145</v>
      </c>
      <c r="B70" t="s">
        <v>144</v>
      </c>
      <c r="C70" t="s">
        <v>339</v>
      </c>
      <c r="D70" s="90">
        <v>5000</v>
      </c>
      <c r="E70" s="90">
        <f t="shared" si="2"/>
        <v>175000</v>
      </c>
      <c r="K70" s="90" t="str">
        <f t="shared" si="4"/>
        <v/>
      </c>
    </row>
    <row r="71" spans="1:11" x14ac:dyDescent="0.2">
      <c r="A71" s="101">
        <v>41830</v>
      </c>
      <c r="B71" t="s">
        <v>456</v>
      </c>
      <c r="C71" t="s">
        <v>339</v>
      </c>
      <c r="D71" s="90">
        <v>140000</v>
      </c>
      <c r="E71" s="90">
        <f t="shared" si="2"/>
        <v>315000</v>
      </c>
      <c r="K71" s="90" t="str">
        <f t="shared" si="4"/>
        <v/>
      </c>
    </row>
    <row r="72" spans="1:11" x14ac:dyDescent="0.2">
      <c r="A72" s="101">
        <v>41985</v>
      </c>
      <c r="B72" t="s">
        <v>474</v>
      </c>
      <c r="C72" t="s">
        <v>339</v>
      </c>
      <c r="D72" s="90">
        <v>35000</v>
      </c>
      <c r="E72" s="90">
        <f t="shared" si="2"/>
        <v>350000</v>
      </c>
      <c r="K72" s="90" t="str">
        <f t="shared" si="4"/>
        <v/>
      </c>
    </row>
    <row r="73" spans="1:11" x14ac:dyDescent="0.2">
      <c r="A73" s="101">
        <v>41995</v>
      </c>
      <c r="B73" t="s">
        <v>694</v>
      </c>
      <c r="C73" t="s">
        <v>339</v>
      </c>
      <c r="D73" s="90">
        <v>10000</v>
      </c>
      <c r="E73" s="90">
        <f t="shared" si="2"/>
        <v>360000</v>
      </c>
      <c r="K73" s="90" t="str">
        <f t="shared" si="4"/>
        <v/>
      </c>
    </row>
    <row r="74" spans="1:11" x14ac:dyDescent="0.2">
      <c r="A74" s="101">
        <v>41995</v>
      </c>
      <c r="B74" t="s">
        <v>703</v>
      </c>
      <c r="C74" t="s">
        <v>339</v>
      </c>
      <c r="D74" s="90">
        <v>35000</v>
      </c>
      <c r="E74" s="90">
        <f t="shared" si="2"/>
        <v>395000</v>
      </c>
      <c r="K74" s="90" t="str">
        <f t="shared" si="4"/>
        <v/>
      </c>
    </row>
    <row r="75" spans="1:11" x14ac:dyDescent="0.2">
      <c r="A75" s="101">
        <v>41995</v>
      </c>
      <c r="B75" t="s">
        <v>409</v>
      </c>
      <c r="C75" t="s">
        <v>339</v>
      </c>
      <c r="D75" s="90">
        <v>150000</v>
      </c>
      <c r="E75" s="90">
        <f t="shared" si="2"/>
        <v>545000</v>
      </c>
      <c r="K75" s="90" t="str">
        <f t="shared" si="4"/>
        <v/>
      </c>
    </row>
    <row r="76" spans="1:11" x14ac:dyDescent="0.2">
      <c r="E76" s="90" t="str">
        <f t="shared" si="2"/>
        <v/>
      </c>
      <c r="K76" s="90" t="str">
        <f t="shared" si="4"/>
        <v/>
      </c>
    </row>
    <row r="77" spans="1:11" x14ac:dyDescent="0.2">
      <c r="E77" s="90" t="str">
        <f t="shared" si="2"/>
        <v/>
      </c>
      <c r="K77" s="90" t="str">
        <f t="shared" si="4"/>
        <v/>
      </c>
    </row>
    <row r="78" spans="1:11" x14ac:dyDescent="0.2">
      <c r="E78" s="90" t="str">
        <f t="shared" si="2"/>
        <v/>
      </c>
      <c r="K78" s="90" t="str">
        <f t="shared" si="4"/>
        <v/>
      </c>
    </row>
    <row r="79" spans="1:11" x14ac:dyDescent="0.2">
      <c r="E79" s="90" t="str">
        <f t="shared" si="2"/>
        <v/>
      </c>
      <c r="K79" s="90" t="str">
        <f t="shared" si="4"/>
        <v/>
      </c>
    </row>
    <row r="80" spans="1:11" ht="13.5" thickBot="1" x14ac:dyDescent="0.25">
      <c r="A80" s="118"/>
      <c r="B80" s="117"/>
      <c r="C80" s="117"/>
      <c r="D80" s="114"/>
      <c r="E80" s="114" t="str">
        <f t="shared" si="2"/>
        <v/>
      </c>
      <c r="F80" s="117"/>
      <c r="G80" s="118"/>
      <c r="H80" s="117"/>
      <c r="I80" s="117"/>
      <c r="J80" s="114"/>
      <c r="K80" s="114" t="str">
        <f t="shared" si="4"/>
        <v/>
      </c>
    </row>
    <row r="81" spans="1:11" ht="13.5" thickTop="1" x14ac:dyDescent="0.2">
      <c r="A81" s="101" t="s">
        <v>546</v>
      </c>
      <c r="E81" s="90" t="str">
        <f t="shared" si="2"/>
        <v/>
      </c>
      <c r="G81" s="101" t="s">
        <v>546</v>
      </c>
      <c r="K81" s="90" t="str">
        <f t="shared" si="4"/>
        <v/>
      </c>
    </row>
    <row r="82" spans="1:11" x14ac:dyDescent="0.2">
      <c r="A82" s="101">
        <v>42096</v>
      </c>
      <c r="B82" t="s">
        <v>142</v>
      </c>
      <c r="C82" t="s">
        <v>377</v>
      </c>
      <c r="D82" s="90">
        <v>20000</v>
      </c>
      <c r="E82" s="90">
        <f>IF(D82="","",D82)</f>
        <v>20000</v>
      </c>
      <c r="G82" s="101">
        <v>42026</v>
      </c>
      <c r="H82" t="s">
        <v>94</v>
      </c>
      <c r="I82" t="s">
        <v>339</v>
      </c>
      <c r="J82" s="90">
        <v>90000</v>
      </c>
      <c r="K82" s="90">
        <f>IF(J82="","",J82)</f>
        <v>90000</v>
      </c>
    </row>
    <row r="83" spans="1:11" x14ac:dyDescent="0.2">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2">
      <c r="A84" s="101">
        <v>42104</v>
      </c>
      <c r="B84" t="s">
        <v>145</v>
      </c>
      <c r="C84" t="s">
        <v>377</v>
      </c>
      <c r="D84" s="90">
        <v>20000</v>
      </c>
      <c r="E84" s="90">
        <f t="shared" si="2"/>
        <v>60000</v>
      </c>
      <c r="G84" s="101">
        <v>42110</v>
      </c>
      <c r="H84" t="s">
        <v>147</v>
      </c>
      <c r="I84" t="s">
        <v>339</v>
      </c>
      <c r="J84" s="90">
        <v>20000</v>
      </c>
      <c r="K84" s="90">
        <f t="shared" si="5"/>
        <v>150000</v>
      </c>
    </row>
    <row r="85" spans="1:11" x14ac:dyDescent="0.2">
      <c r="A85" s="101">
        <v>42110</v>
      </c>
      <c r="B85" t="s">
        <v>147</v>
      </c>
      <c r="C85" t="s">
        <v>377</v>
      </c>
      <c r="D85" s="90">
        <v>20000</v>
      </c>
      <c r="E85" s="90">
        <f t="shared" si="2"/>
        <v>80000</v>
      </c>
      <c r="G85" s="101">
        <v>42174</v>
      </c>
      <c r="H85" t="s">
        <v>717</v>
      </c>
      <c r="I85" t="s">
        <v>892</v>
      </c>
      <c r="J85" s="90">
        <v>30000</v>
      </c>
      <c r="K85" s="90">
        <f t="shared" si="5"/>
        <v>180000</v>
      </c>
    </row>
    <row r="86" spans="1:11" x14ac:dyDescent="0.2">
      <c r="A86" s="101">
        <v>42114</v>
      </c>
      <c r="B86" t="s">
        <v>321</v>
      </c>
      <c r="C86" t="s">
        <v>377</v>
      </c>
      <c r="D86" s="90">
        <v>10000</v>
      </c>
      <c r="E86" s="90">
        <f t="shared" si="2"/>
        <v>90000</v>
      </c>
      <c r="G86" s="101">
        <v>42177</v>
      </c>
      <c r="H86" t="s">
        <v>692</v>
      </c>
      <c r="I86" t="s">
        <v>339</v>
      </c>
      <c r="J86" s="90">
        <v>20000</v>
      </c>
      <c r="K86" s="90">
        <f t="shared" si="5"/>
        <v>200000</v>
      </c>
    </row>
    <row r="87" spans="1:11" x14ac:dyDescent="0.2">
      <c r="A87" s="120">
        <v>42131</v>
      </c>
      <c r="B87" s="2" t="s">
        <v>712</v>
      </c>
      <c r="C87" s="2" t="s">
        <v>377</v>
      </c>
      <c r="D87" s="113">
        <v>40000</v>
      </c>
      <c r="E87" s="113">
        <f t="shared" ref="E87:E92" si="6">IF(D87="","",D87+E86)</f>
        <v>130000</v>
      </c>
      <c r="F87" s="2"/>
      <c r="G87" s="120"/>
      <c r="H87" s="2"/>
      <c r="I87" s="2"/>
      <c r="J87" s="113"/>
      <c r="K87" s="113" t="str">
        <f t="shared" si="5"/>
        <v/>
      </c>
    </row>
    <row r="88" spans="1:11" x14ac:dyDescent="0.2">
      <c r="A88" s="120">
        <v>42136</v>
      </c>
      <c r="B88" s="2" t="s">
        <v>695</v>
      </c>
      <c r="C88" s="2" t="s">
        <v>377</v>
      </c>
      <c r="D88" s="113">
        <v>20000</v>
      </c>
      <c r="E88" s="113">
        <f t="shared" si="6"/>
        <v>150000</v>
      </c>
      <c r="F88" s="2"/>
      <c r="G88" s="121"/>
      <c r="H88" s="2"/>
      <c r="I88" s="2"/>
      <c r="J88" s="113"/>
      <c r="K88" s="113" t="str">
        <f t="shared" si="5"/>
        <v/>
      </c>
    </row>
    <row r="89" spans="1:11" x14ac:dyDescent="0.2">
      <c r="A89" s="101">
        <v>42177</v>
      </c>
      <c r="B89" t="s">
        <v>692</v>
      </c>
      <c r="C89" t="s">
        <v>377</v>
      </c>
      <c r="D89" s="90">
        <v>20000</v>
      </c>
      <c r="E89" s="113">
        <f t="shared" si="6"/>
        <v>170000</v>
      </c>
      <c r="K89" s="113" t="str">
        <f t="shared" si="5"/>
        <v/>
      </c>
    </row>
    <row r="90" spans="1:11" x14ac:dyDescent="0.2">
      <c r="A90" s="101">
        <v>42184</v>
      </c>
      <c r="B90" t="s">
        <v>94</v>
      </c>
      <c r="C90" t="s">
        <v>377</v>
      </c>
      <c r="D90" s="90">
        <v>90000</v>
      </c>
      <c r="E90" s="113">
        <f t="shared" si="6"/>
        <v>260000</v>
      </c>
      <c r="K90" s="113" t="str">
        <f t="shared" si="5"/>
        <v/>
      </c>
    </row>
    <row r="91" spans="1:11" x14ac:dyDescent="0.2">
      <c r="A91" s="101">
        <v>42187</v>
      </c>
      <c r="B91" t="s">
        <v>694</v>
      </c>
      <c r="C91" t="s">
        <v>377</v>
      </c>
      <c r="D91" s="90">
        <v>10000</v>
      </c>
      <c r="E91" s="113">
        <f t="shared" si="6"/>
        <v>270000</v>
      </c>
      <c r="K91" s="90" t="str">
        <f t="shared" si="5"/>
        <v/>
      </c>
    </row>
    <row r="92" spans="1:11" x14ac:dyDescent="0.2">
      <c r="A92" s="101">
        <v>42193</v>
      </c>
      <c r="B92" t="s">
        <v>717</v>
      </c>
      <c r="C92" t="s">
        <v>377</v>
      </c>
      <c r="D92" s="90">
        <v>30000</v>
      </c>
      <c r="E92" s="113">
        <f t="shared" si="6"/>
        <v>300000</v>
      </c>
      <c r="K92" s="90" t="str">
        <f t="shared" si="5"/>
        <v/>
      </c>
    </row>
    <row r="93" spans="1:11" x14ac:dyDescent="0.2">
      <c r="A93" s="101">
        <v>42198</v>
      </c>
      <c r="B93" t="s">
        <v>144</v>
      </c>
      <c r="C93" t="s">
        <v>377</v>
      </c>
      <c r="D93" s="90">
        <v>5000</v>
      </c>
      <c r="E93" s="90">
        <f t="shared" si="2"/>
        <v>305000</v>
      </c>
      <c r="K93" s="90" t="str">
        <f t="shared" si="5"/>
        <v/>
      </c>
    </row>
    <row r="94" spans="1:11" x14ac:dyDescent="0.2">
      <c r="A94" s="101">
        <v>42236</v>
      </c>
      <c r="B94" t="s">
        <v>456</v>
      </c>
      <c r="C94" t="s">
        <v>377</v>
      </c>
      <c r="D94" s="90">
        <v>140000</v>
      </c>
      <c r="E94" s="90">
        <f t="shared" si="2"/>
        <v>445000</v>
      </c>
      <c r="K94" s="90" t="str">
        <f t="shared" si="5"/>
        <v/>
      </c>
    </row>
    <row r="95" spans="1:11" x14ac:dyDescent="0.2">
      <c r="A95" s="101">
        <v>42347</v>
      </c>
      <c r="B95" t="s">
        <v>409</v>
      </c>
      <c r="C95" t="s">
        <v>377</v>
      </c>
      <c r="D95" s="90">
        <v>150000</v>
      </c>
      <c r="E95" s="90">
        <f t="shared" si="2"/>
        <v>595000</v>
      </c>
      <c r="K95" s="90" t="str">
        <f t="shared" si="5"/>
        <v/>
      </c>
    </row>
    <row r="96" spans="1:11" x14ac:dyDescent="0.2">
      <c r="A96" s="101">
        <v>42368</v>
      </c>
      <c r="B96" t="s">
        <v>474</v>
      </c>
      <c r="C96" t="s">
        <v>377</v>
      </c>
      <c r="D96" s="90">
        <v>35000</v>
      </c>
      <c r="E96" s="90">
        <f t="shared" si="2"/>
        <v>630000</v>
      </c>
      <c r="K96" s="90" t="str">
        <f t="shared" si="5"/>
        <v/>
      </c>
    </row>
    <row r="97" spans="1:11" x14ac:dyDescent="0.2">
      <c r="E97" s="90" t="str">
        <f t="shared" si="2"/>
        <v/>
      </c>
      <c r="K97" s="90" t="str">
        <f t="shared" si="5"/>
        <v/>
      </c>
    </row>
    <row r="98" spans="1:11" x14ac:dyDescent="0.2">
      <c r="E98" s="90" t="str">
        <f t="shared" si="2"/>
        <v/>
      </c>
      <c r="K98" s="90" t="str">
        <f t="shared" si="5"/>
        <v/>
      </c>
    </row>
    <row r="99" spans="1:11" x14ac:dyDescent="0.2">
      <c r="E99" s="90" t="str">
        <f t="shared" si="2"/>
        <v/>
      </c>
      <c r="K99" s="90" t="str">
        <f t="shared" si="5"/>
        <v/>
      </c>
    </row>
    <row r="100" spans="1:11" x14ac:dyDescent="0.2">
      <c r="E100" s="90" t="str">
        <f t="shared" si="2"/>
        <v/>
      </c>
      <c r="K100" s="90" t="str">
        <f t="shared" si="5"/>
        <v/>
      </c>
    </row>
    <row r="101" spans="1:11" ht="13.5" thickBot="1" x14ac:dyDescent="0.25">
      <c r="A101" s="118"/>
      <c r="B101" s="117"/>
      <c r="C101" s="117"/>
      <c r="D101" s="114"/>
      <c r="E101" s="114" t="str">
        <f>IF(D101="","",D101+E100)</f>
        <v/>
      </c>
      <c r="F101" s="117"/>
      <c r="G101" s="118"/>
      <c r="H101" s="117"/>
      <c r="I101" s="117"/>
      <c r="J101" s="114"/>
      <c r="K101" s="114" t="str">
        <f t="shared" si="5"/>
        <v/>
      </c>
    </row>
    <row r="102" spans="1:11" ht="13.5" thickTop="1" x14ac:dyDescent="0.2">
      <c r="A102" s="101" t="s">
        <v>1629</v>
      </c>
      <c r="E102" s="90" t="str">
        <f>IF(D102="","",D102+E101)</f>
        <v/>
      </c>
      <c r="G102" s="101" t="s">
        <v>1629</v>
      </c>
      <c r="K102" s="90" t="str">
        <f t="shared" si="5"/>
        <v/>
      </c>
    </row>
    <row r="103" spans="1:11" x14ac:dyDescent="0.2">
      <c r="A103" s="101">
        <v>42471</v>
      </c>
      <c r="B103" t="s">
        <v>94</v>
      </c>
      <c r="C103" t="s">
        <v>1695</v>
      </c>
      <c r="D103" s="90">
        <v>90000</v>
      </c>
      <c r="E103" s="90">
        <f>IF(D103="","",D103)</f>
        <v>90000</v>
      </c>
      <c r="G103" s="101">
        <v>42492</v>
      </c>
      <c r="H103" t="s">
        <v>703</v>
      </c>
      <c r="I103" t="s">
        <v>377</v>
      </c>
      <c r="J103" s="90">
        <v>35000</v>
      </c>
      <c r="K103" s="90">
        <f>IF(J103="","",J103)</f>
        <v>35000</v>
      </c>
    </row>
    <row r="104" spans="1:11" x14ac:dyDescent="0.2">
      <c r="A104" s="101">
        <v>42472</v>
      </c>
      <c r="B104" t="s">
        <v>145</v>
      </c>
      <c r="C104" t="s">
        <v>1695</v>
      </c>
      <c r="D104" s="90">
        <v>20000</v>
      </c>
      <c r="E104" s="90">
        <f t="shared" si="2"/>
        <v>110000</v>
      </c>
      <c r="G104" s="101">
        <v>42520</v>
      </c>
      <c r="H104" t="s">
        <v>419</v>
      </c>
      <c r="I104" t="s">
        <v>377</v>
      </c>
      <c r="J104" s="90">
        <v>40000</v>
      </c>
      <c r="K104" s="90">
        <f t="shared" si="5"/>
        <v>75000</v>
      </c>
    </row>
    <row r="105" spans="1:11" x14ac:dyDescent="0.2">
      <c r="A105" s="101">
        <v>42473</v>
      </c>
      <c r="B105" t="s">
        <v>321</v>
      </c>
      <c r="C105" t="s">
        <v>1695</v>
      </c>
      <c r="D105" s="90">
        <v>10000</v>
      </c>
      <c r="E105" s="90">
        <f t="shared" si="2"/>
        <v>120000</v>
      </c>
      <c r="G105" s="101">
        <v>42730</v>
      </c>
      <c r="H105" t="s">
        <v>77</v>
      </c>
      <c r="I105" t="s">
        <v>377</v>
      </c>
      <c r="J105" s="90">
        <v>40000</v>
      </c>
      <c r="K105" s="90">
        <f t="shared" si="5"/>
        <v>115000</v>
      </c>
    </row>
    <row r="106" spans="1:11" x14ac:dyDescent="0.2">
      <c r="A106" s="101">
        <v>42474</v>
      </c>
      <c r="B106" t="s">
        <v>142</v>
      </c>
      <c r="C106" t="s">
        <v>1695</v>
      </c>
      <c r="D106" s="90">
        <v>20000</v>
      </c>
      <c r="E106" s="90">
        <f t="shared" si="2"/>
        <v>140000</v>
      </c>
      <c r="K106" s="90" t="str">
        <f t="shared" si="5"/>
        <v/>
      </c>
    </row>
    <row r="107" spans="1:11" x14ac:dyDescent="0.2">
      <c r="A107" s="101">
        <v>42479</v>
      </c>
      <c r="B107" t="s">
        <v>147</v>
      </c>
      <c r="C107" t="s">
        <v>1695</v>
      </c>
      <c r="D107" s="90">
        <v>20000</v>
      </c>
      <c r="E107" s="90">
        <f t="shared" si="2"/>
        <v>160000</v>
      </c>
      <c r="K107" s="90" t="str">
        <f t="shared" si="5"/>
        <v/>
      </c>
    </row>
    <row r="108" spans="1:11" x14ac:dyDescent="0.2">
      <c r="A108" s="101">
        <v>42480</v>
      </c>
      <c r="B108" t="s">
        <v>146</v>
      </c>
      <c r="C108" t="s">
        <v>1695</v>
      </c>
      <c r="D108" s="90">
        <v>20000</v>
      </c>
      <c r="E108" s="90">
        <f t="shared" si="2"/>
        <v>180000</v>
      </c>
      <c r="K108" s="90" t="str">
        <f t="shared" si="5"/>
        <v/>
      </c>
    </row>
    <row r="109" spans="1:11" x14ac:dyDescent="0.2">
      <c r="A109" s="101">
        <v>42486</v>
      </c>
      <c r="B109" t="s">
        <v>77</v>
      </c>
      <c r="C109" t="s">
        <v>1695</v>
      </c>
      <c r="D109" s="90">
        <v>40000</v>
      </c>
      <c r="E109" s="90">
        <f t="shared" si="2"/>
        <v>220000</v>
      </c>
      <c r="K109" s="90" t="str">
        <f t="shared" si="5"/>
        <v/>
      </c>
    </row>
    <row r="110" spans="1:11" x14ac:dyDescent="0.2">
      <c r="A110" s="101">
        <v>42492</v>
      </c>
      <c r="B110" t="s">
        <v>703</v>
      </c>
      <c r="C110" t="s">
        <v>1695</v>
      </c>
      <c r="D110" s="90">
        <v>35000</v>
      </c>
      <c r="E110" s="90">
        <f t="shared" ref="E110:E119" si="7">IF(D110="","",D110+E109)</f>
        <v>255000</v>
      </c>
      <c r="K110" s="90" t="str">
        <f t="shared" ref="K110:K173" si="8">IF(J110="","",J110+K109)</f>
        <v/>
      </c>
    </row>
    <row r="111" spans="1:11" x14ac:dyDescent="0.2">
      <c r="A111" s="101">
        <v>42514</v>
      </c>
      <c r="B111" t="s">
        <v>694</v>
      </c>
      <c r="C111" t="s">
        <v>1695</v>
      </c>
      <c r="D111" s="90">
        <v>10000</v>
      </c>
      <c r="E111" s="90">
        <f t="shared" si="7"/>
        <v>265000</v>
      </c>
      <c r="K111" s="90" t="str">
        <f t="shared" si="8"/>
        <v/>
      </c>
    </row>
    <row r="112" spans="1:11" x14ac:dyDescent="0.2">
      <c r="A112" s="101">
        <v>42520</v>
      </c>
      <c r="B112" t="s">
        <v>419</v>
      </c>
      <c r="C112" t="s">
        <v>1695</v>
      </c>
      <c r="D112" s="90">
        <v>40000</v>
      </c>
      <c r="E112" s="90">
        <f t="shared" si="7"/>
        <v>305000</v>
      </c>
      <c r="K112" s="90" t="str">
        <f t="shared" si="8"/>
        <v/>
      </c>
    </row>
    <row r="113" spans="1:11" x14ac:dyDescent="0.2">
      <c r="A113" s="101">
        <v>42522</v>
      </c>
      <c r="B113" t="s">
        <v>717</v>
      </c>
      <c r="C113" t="s">
        <v>1695</v>
      </c>
      <c r="D113" s="90">
        <v>30000</v>
      </c>
      <c r="E113" s="90">
        <f t="shared" si="7"/>
        <v>335000</v>
      </c>
      <c r="K113" s="90" t="str">
        <f t="shared" si="8"/>
        <v/>
      </c>
    </row>
    <row r="114" spans="1:11" x14ac:dyDescent="0.2">
      <c r="A114" s="101">
        <v>42535</v>
      </c>
      <c r="B114" t="s">
        <v>456</v>
      </c>
      <c r="C114" t="s">
        <v>1695</v>
      </c>
      <c r="D114" s="90">
        <v>140000</v>
      </c>
      <c r="E114" s="90">
        <f t="shared" si="7"/>
        <v>475000</v>
      </c>
      <c r="K114" s="90" t="str">
        <f t="shared" si="8"/>
        <v/>
      </c>
    </row>
    <row r="115" spans="1:11" x14ac:dyDescent="0.2">
      <c r="A115" s="101">
        <v>42562</v>
      </c>
      <c r="B115" t="s">
        <v>712</v>
      </c>
      <c r="C115" t="s">
        <v>1695</v>
      </c>
      <c r="D115" s="90">
        <v>40000</v>
      </c>
      <c r="E115" s="90">
        <f t="shared" si="7"/>
        <v>515000</v>
      </c>
      <c r="K115" s="90" t="str">
        <f t="shared" si="8"/>
        <v/>
      </c>
    </row>
    <row r="116" spans="1:11" x14ac:dyDescent="0.2">
      <c r="A116" s="101">
        <v>42703</v>
      </c>
      <c r="B116" t="s">
        <v>409</v>
      </c>
      <c r="C116" t="s">
        <v>1695</v>
      </c>
      <c r="D116" s="90">
        <v>150000</v>
      </c>
      <c r="E116" s="90">
        <f t="shared" si="7"/>
        <v>665000</v>
      </c>
      <c r="K116" s="90" t="str">
        <f t="shared" si="8"/>
        <v/>
      </c>
    </row>
    <row r="117" spans="1:11" x14ac:dyDescent="0.2">
      <c r="E117" s="90" t="str">
        <f t="shared" si="7"/>
        <v/>
      </c>
      <c r="K117" s="90" t="str">
        <f t="shared" si="8"/>
        <v/>
      </c>
    </row>
    <row r="118" spans="1:11" x14ac:dyDescent="0.2">
      <c r="E118" s="90" t="str">
        <f t="shared" si="7"/>
        <v/>
      </c>
      <c r="K118" s="90" t="str">
        <f t="shared" si="8"/>
        <v/>
      </c>
    </row>
    <row r="119" spans="1:11" x14ac:dyDescent="0.2">
      <c r="E119" s="90" t="str">
        <f t="shared" si="7"/>
        <v/>
      </c>
      <c r="K119" s="90" t="str">
        <f t="shared" si="8"/>
        <v/>
      </c>
    </row>
    <row r="120" spans="1:11" ht="13.5" thickBot="1" x14ac:dyDescent="0.25">
      <c r="A120" s="118"/>
      <c r="B120" s="117"/>
      <c r="C120" s="117"/>
      <c r="D120" s="114"/>
      <c r="E120" s="114" t="str">
        <f>IF(D120="","",D120+E119)</f>
        <v/>
      </c>
      <c r="F120" s="117"/>
      <c r="G120" s="118"/>
      <c r="H120" s="117"/>
      <c r="I120" s="117"/>
      <c r="J120" s="114"/>
      <c r="K120" s="114" t="str">
        <f t="shared" si="8"/>
        <v/>
      </c>
    </row>
    <row r="121" spans="1:11" ht="13.5" thickTop="1" x14ac:dyDescent="0.2">
      <c r="A121" s="101" t="s">
        <v>1758</v>
      </c>
      <c r="E121" s="90" t="str">
        <f>IF(D121="","",D121+E120)</f>
        <v/>
      </c>
      <c r="K121" s="90" t="str">
        <f t="shared" si="8"/>
        <v/>
      </c>
    </row>
    <row r="122" spans="1:11" x14ac:dyDescent="0.2">
      <c r="A122" s="101">
        <v>42842</v>
      </c>
      <c r="B122" t="s">
        <v>145</v>
      </c>
      <c r="C122" t="s">
        <v>1984</v>
      </c>
      <c r="D122" s="90">
        <v>20000</v>
      </c>
      <c r="E122" s="90">
        <f>IF(D122="","",D122)</f>
        <v>20000</v>
      </c>
      <c r="G122" s="101">
        <v>42825</v>
      </c>
      <c r="H122" t="s">
        <v>474</v>
      </c>
      <c r="I122" t="s">
        <v>1695</v>
      </c>
      <c r="J122" s="90">
        <v>35000</v>
      </c>
      <c r="K122" s="90">
        <f>IF(J122="","",J122)</f>
        <v>35000</v>
      </c>
    </row>
    <row r="123" spans="1:11" x14ac:dyDescent="0.2">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2">
      <c r="A124" s="101">
        <v>42843</v>
      </c>
      <c r="B124" t="s">
        <v>142</v>
      </c>
      <c r="C124" t="s">
        <v>1984</v>
      </c>
      <c r="D124" s="90">
        <v>20000</v>
      </c>
      <c r="E124" s="90">
        <f t="shared" si="9"/>
        <v>60000</v>
      </c>
      <c r="G124" s="101">
        <v>42850</v>
      </c>
      <c r="H124" t="s">
        <v>692</v>
      </c>
      <c r="I124" t="s">
        <v>1695</v>
      </c>
      <c r="J124" s="90">
        <v>20000</v>
      </c>
      <c r="K124" s="90">
        <f t="shared" si="10"/>
        <v>60000</v>
      </c>
    </row>
    <row r="125" spans="1:11" x14ac:dyDescent="0.2">
      <c r="A125" s="101">
        <v>42845</v>
      </c>
      <c r="B125" t="s">
        <v>77</v>
      </c>
      <c r="C125" t="s">
        <v>1984</v>
      </c>
      <c r="D125" s="90">
        <v>40000</v>
      </c>
      <c r="E125" s="90">
        <f t="shared" si="9"/>
        <v>100000</v>
      </c>
      <c r="G125" s="101">
        <v>43021</v>
      </c>
      <c r="H125" t="s">
        <v>695</v>
      </c>
      <c r="I125" t="s">
        <v>1695</v>
      </c>
      <c r="J125" s="90">
        <v>20000</v>
      </c>
      <c r="K125" s="90">
        <f t="shared" si="10"/>
        <v>80000</v>
      </c>
    </row>
    <row r="126" spans="1:11" x14ac:dyDescent="0.2">
      <c r="A126" s="101">
        <v>42846</v>
      </c>
      <c r="B126" t="s">
        <v>694</v>
      </c>
      <c r="C126" t="s">
        <v>1984</v>
      </c>
      <c r="D126" s="90">
        <v>10000</v>
      </c>
      <c r="E126" s="90">
        <f t="shared" si="9"/>
        <v>110000</v>
      </c>
      <c r="K126" s="90" t="str">
        <f t="shared" si="10"/>
        <v/>
      </c>
    </row>
    <row r="127" spans="1:11" x14ac:dyDescent="0.2">
      <c r="A127" s="101">
        <v>42846</v>
      </c>
      <c r="B127" t="s">
        <v>712</v>
      </c>
      <c r="C127" t="s">
        <v>1984</v>
      </c>
      <c r="D127" s="90">
        <v>40000</v>
      </c>
      <c r="E127" s="90">
        <f t="shared" si="9"/>
        <v>150000</v>
      </c>
      <c r="K127" s="90" t="str">
        <f t="shared" si="10"/>
        <v/>
      </c>
    </row>
    <row r="128" spans="1:11" x14ac:dyDescent="0.2">
      <c r="A128" s="101">
        <v>42849</v>
      </c>
      <c r="B128" t="s">
        <v>147</v>
      </c>
      <c r="C128" t="s">
        <v>1984</v>
      </c>
      <c r="D128" s="90">
        <v>20000</v>
      </c>
      <c r="E128" s="90">
        <f t="shared" si="9"/>
        <v>170000</v>
      </c>
      <c r="K128" s="90" t="str">
        <f t="shared" si="10"/>
        <v/>
      </c>
    </row>
    <row r="129" spans="1:11" x14ac:dyDescent="0.2">
      <c r="A129" s="101">
        <v>42850</v>
      </c>
      <c r="B129" t="s">
        <v>692</v>
      </c>
      <c r="C129" t="s">
        <v>1984</v>
      </c>
      <c r="D129" s="90">
        <v>20000</v>
      </c>
      <c r="E129" s="90">
        <f t="shared" si="9"/>
        <v>190000</v>
      </c>
      <c r="K129" s="90" t="str">
        <f t="shared" si="8"/>
        <v/>
      </c>
    </row>
    <row r="130" spans="1:11" x14ac:dyDescent="0.2">
      <c r="A130" s="101">
        <v>42850</v>
      </c>
      <c r="B130" t="s">
        <v>703</v>
      </c>
      <c r="C130" t="s">
        <v>1984</v>
      </c>
      <c r="D130" s="90">
        <v>35000</v>
      </c>
      <c r="E130" s="90">
        <f t="shared" si="9"/>
        <v>225000</v>
      </c>
      <c r="K130" s="90" t="str">
        <f t="shared" si="8"/>
        <v/>
      </c>
    </row>
    <row r="131" spans="1:11" x14ac:dyDescent="0.2">
      <c r="A131" s="101">
        <v>42852</v>
      </c>
      <c r="B131" t="s">
        <v>717</v>
      </c>
      <c r="C131" t="s">
        <v>1984</v>
      </c>
      <c r="D131" s="90">
        <v>30000</v>
      </c>
      <c r="E131" s="90">
        <f t="shared" si="9"/>
        <v>255000</v>
      </c>
      <c r="K131" s="90" t="str">
        <f t="shared" si="8"/>
        <v/>
      </c>
    </row>
    <row r="132" spans="1:11" x14ac:dyDescent="0.2">
      <c r="A132" s="101">
        <v>42885</v>
      </c>
      <c r="B132" t="s">
        <v>321</v>
      </c>
      <c r="C132" t="s">
        <v>1984</v>
      </c>
      <c r="D132" s="90">
        <v>10000</v>
      </c>
      <c r="E132" s="90">
        <f t="shared" si="9"/>
        <v>265000</v>
      </c>
      <c r="K132" s="90" t="str">
        <f t="shared" si="8"/>
        <v/>
      </c>
    </row>
    <row r="133" spans="1:11" x14ac:dyDescent="0.2">
      <c r="A133" s="101">
        <v>42887</v>
      </c>
      <c r="B133" t="s">
        <v>456</v>
      </c>
      <c r="C133" t="s">
        <v>1984</v>
      </c>
      <c r="D133" s="90">
        <v>140000</v>
      </c>
      <c r="E133" s="90">
        <f t="shared" si="9"/>
        <v>405000</v>
      </c>
      <c r="K133" s="90" t="str">
        <f t="shared" si="8"/>
        <v/>
      </c>
    </row>
    <row r="134" spans="1:11" x14ac:dyDescent="0.2">
      <c r="A134" s="101">
        <v>42928</v>
      </c>
      <c r="B134" t="s">
        <v>144</v>
      </c>
      <c r="C134" t="s">
        <v>1984</v>
      </c>
      <c r="D134" s="90">
        <v>5000</v>
      </c>
      <c r="E134" s="90">
        <f t="shared" si="9"/>
        <v>410000</v>
      </c>
      <c r="K134" s="90" t="str">
        <f t="shared" si="8"/>
        <v/>
      </c>
    </row>
    <row r="135" spans="1:11" x14ac:dyDescent="0.2">
      <c r="A135" s="101">
        <v>43021</v>
      </c>
      <c r="B135" t="s">
        <v>695</v>
      </c>
      <c r="C135" t="s">
        <v>1984</v>
      </c>
      <c r="D135" s="90">
        <v>20000</v>
      </c>
      <c r="E135" s="90">
        <f t="shared" si="9"/>
        <v>430000</v>
      </c>
      <c r="K135" s="90" t="str">
        <f t="shared" si="8"/>
        <v/>
      </c>
    </row>
    <row r="136" spans="1:11" x14ac:dyDescent="0.2">
      <c r="A136" s="101">
        <v>43033</v>
      </c>
      <c r="B136" t="s">
        <v>409</v>
      </c>
      <c r="C136" t="s">
        <v>1984</v>
      </c>
      <c r="D136" s="90">
        <v>150000</v>
      </c>
      <c r="E136" s="90">
        <f t="shared" si="9"/>
        <v>580000</v>
      </c>
      <c r="K136" s="90" t="str">
        <f t="shared" si="8"/>
        <v/>
      </c>
    </row>
    <row r="137" spans="1:11" x14ac:dyDescent="0.2">
      <c r="E137" s="90" t="str">
        <f t="shared" si="9"/>
        <v/>
      </c>
      <c r="K137" s="90" t="str">
        <f t="shared" si="8"/>
        <v/>
      </c>
    </row>
    <row r="138" spans="1:11" x14ac:dyDescent="0.2">
      <c r="E138" s="90" t="str">
        <f t="shared" si="9"/>
        <v/>
      </c>
      <c r="K138" s="90" t="str">
        <f t="shared" si="8"/>
        <v/>
      </c>
    </row>
    <row r="139" spans="1:11" ht="13.5" thickBot="1" x14ac:dyDescent="0.25">
      <c r="A139" s="118"/>
      <c r="B139" s="117"/>
      <c r="C139" s="117"/>
      <c r="D139" s="114"/>
      <c r="E139" s="114" t="str">
        <f t="shared" si="9"/>
        <v/>
      </c>
      <c r="F139" s="117"/>
      <c r="G139" s="118"/>
      <c r="H139" s="117"/>
      <c r="I139" s="117"/>
      <c r="J139" s="114"/>
      <c r="K139" s="114" t="str">
        <f>IF(J139="","",J139+K138)</f>
        <v/>
      </c>
    </row>
    <row r="140" spans="1:11" ht="13.5" thickTop="1" x14ac:dyDescent="0.2">
      <c r="A140" s="101" t="s">
        <v>1759</v>
      </c>
      <c r="E140" s="90" t="str">
        <f t="shared" si="9"/>
        <v/>
      </c>
      <c r="K140" s="90" t="str">
        <f>IF(J140="","",J140+K139)</f>
        <v/>
      </c>
    </row>
    <row r="141" spans="1:11" x14ac:dyDescent="0.2">
      <c r="A141" s="101">
        <v>43217</v>
      </c>
      <c r="B141" t="s">
        <v>146</v>
      </c>
      <c r="C141" t="s">
        <v>2570</v>
      </c>
      <c r="D141" s="90">
        <v>20000</v>
      </c>
      <c r="E141" s="90">
        <f>IF(D141="","",D141)</f>
        <v>20000</v>
      </c>
      <c r="G141" s="101">
        <v>43161</v>
      </c>
      <c r="H141" t="s">
        <v>94</v>
      </c>
      <c r="I141" t="s">
        <v>1984</v>
      </c>
      <c r="J141" s="90">
        <v>90000</v>
      </c>
      <c r="K141" s="90">
        <f>IF(J141="","",J141)</f>
        <v>90000</v>
      </c>
    </row>
    <row r="142" spans="1:11" x14ac:dyDescent="0.2">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2">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2">
      <c r="A144" s="101">
        <v>43222</v>
      </c>
      <c r="B144" t="s">
        <v>717</v>
      </c>
      <c r="C144" t="s">
        <v>2570</v>
      </c>
      <c r="D144" s="90">
        <v>30000</v>
      </c>
      <c r="E144" s="90">
        <f t="shared" si="9"/>
        <v>110000</v>
      </c>
      <c r="K144" s="90" t="str">
        <f t="shared" si="11"/>
        <v/>
      </c>
    </row>
    <row r="145" spans="1:11" x14ac:dyDescent="0.2">
      <c r="A145" s="101">
        <v>43229</v>
      </c>
      <c r="B145" t="s">
        <v>321</v>
      </c>
      <c r="C145" t="s">
        <v>2570</v>
      </c>
      <c r="D145" s="90">
        <v>10000</v>
      </c>
      <c r="E145" s="90">
        <f t="shared" si="9"/>
        <v>120000</v>
      </c>
      <c r="K145" s="90" t="str">
        <f t="shared" si="11"/>
        <v/>
      </c>
    </row>
    <row r="146" spans="1:11" x14ac:dyDescent="0.2">
      <c r="A146" s="101">
        <v>43230</v>
      </c>
      <c r="B146" t="s">
        <v>142</v>
      </c>
      <c r="C146" t="s">
        <v>2570</v>
      </c>
      <c r="D146" s="90">
        <v>20000</v>
      </c>
      <c r="E146" s="90">
        <f t="shared" si="9"/>
        <v>140000</v>
      </c>
      <c r="K146" s="90" t="str">
        <f t="shared" si="11"/>
        <v/>
      </c>
    </row>
    <row r="147" spans="1:11" x14ac:dyDescent="0.2">
      <c r="A147" s="101">
        <v>43241</v>
      </c>
      <c r="B147" t="s">
        <v>77</v>
      </c>
      <c r="C147" t="s">
        <v>2570</v>
      </c>
      <c r="D147" s="90">
        <v>40000</v>
      </c>
      <c r="E147" s="90">
        <f t="shared" si="9"/>
        <v>180000</v>
      </c>
      <c r="K147" s="90" t="str">
        <f t="shared" si="11"/>
        <v/>
      </c>
    </row>
    <row r="148" spans="1:11" x14ac:dyDescent="0.2">
      <c r="A148" s="101">
        <v>43255</v>
      </c>
      <c r="B148" t="s">
        <v>692</v>
      </c>
      <c r="C148" t="s">
        <v>2570</v>
      </c>
      <c r="D148" s="90">
        <v>20000</v>
      </c>
      <c r="E148" s="90">
        <f t="shared" si="9"/>
        <v>200000</v>
      </c>
      <c r="K148" s="90" t="str">
        <f t="shared" si="8"/>
        <v/>
      </c>
    </row>
    <row r="149" spans="1:11" x14ac:dyDescent="0.2">
      <c r="A149" s="101">
        <v>43256</v>
      </c>
      <c r="B149" t="s">
        <v>703</v>
      </c>
      <c r="C149" t="s">
        <v>2570</v>
      </c>
      <c r="D149" s="90">
        <v>35000</v>
      </c>
      <c r="E149" s="90">
        <f t="shared" si="9"/>
        <v>235000</v>
      </c>
      <c r="K149" s="90" t="str">
        <f t="shared" si="8"/>
        <v/>
      </c>
    </row>
    <row r="150" spans="1:11" x14ac:dyDescent="0.2">
      <c r="A150" s="101">
        <v>43280</v>
      </c>
      <c r="B150" t="s">
        <v>147</v>
      </c>
      <c r="C150" t="s">
        <v>2570</v>
      </c>
      <c r="D150" s="90">
        <v>20000</v>
      </c>
      <c r="E150" s="90">
        <f t="shared" si="9"/>
        <v>255000</v>
      </c>
      <c r="K150" s="90" t="str">
        <f t="shared" si="8"/>
        <v/>
      </c>
    </row>
    <row r="151" spans="1:11" x14ac:dyDescent="0.2">
      <c r="A151" s="101">
        <v>43290</v>
      </c>
      <c r="B151" t="s">
        <v>456</v>
      </c>
      <c r="C151" t="s">
        <v>2570</v>
      </c>
      <c r="D151" s="90">
        <v>140000</v>
      </c>
      <c r="E151" s="90">
        <f t="shared" si="9"/>
        <v>395000</v>
      </c>
      <c r="K151" s="90" t="str">
        <f t="shared" si="8"/>
        <v/>
      </c>
    </row>
    <row r="152" spans="1:11" x14ac:dyDescent="0.2">
      <c r="A152" s="101">
        <v>43308</v>
      </c>
      <c r="B152" t="s">
        <v>474</v>
      </c>
      <c r="C152" t="s">
        <v>2570</v>
      </c>
      <c r="D152" s="90">
        <v>35000</v>
      </c>
      <c r="E152" s="90">
        <f t="shared" si="9"/>
        <v>430000</v>
      </c>
      <c r="K152" s="90" t="str">
        <f t="shared" si="8"/>
        <v/>
      </c>
    </row>
    <row r="153" spans="1:11" x14ac:dyDescent="0.2">
      <c r="A153" s="101">
        <v>43434</v>
      </c>
      <c r="B153" t="s">
        <v>2614</v>
      </c>
      <c r="C153" t="s">
        <v>2629</v>
      </c>
      <c r="D153" s="90">
        <v>150000</v>
      </c>
      <c r="E153" s="90">
        <f t="shared" si="9"/>
        <v>580000</v>
      </c>
      <c r="K153" s="90" t="str">
        <f t="shared" si="8"/>
        <v/>
      </c>
    </row>
    <row r="154" spans="1:11" x14ac:dyDescent="0.2">
      <c r="A154" s="101">
        <v>43453</v>
      </c>
      <c r="B154" t="s">
        <v>1675</v>
      </c>
      <c r="C154" t="s">
        <v>2717</v>
      </c>
      <c r="D154" s="90">
        <v>90000</v>
      </c>
      <c r="E154" s="90">
        <f t="shared" si="9"/>
        <v>670000</v>
      </c>
      <c r="K154" s="90" t="str">
        <f t="shared" si="8"/>
        <v/>
      </c>
    </row>
    <row r="155" spans="1:11" x14ac:dyDescent="0.2">
      <c r="E155" s="90" t="str">
        <f t="shared" si="9"/>
        <v/>
      </c>
      <c r="K155" s="90" t="str">
        <f t="shared" si="8"/>
        <v/>
      </c>
    </row>
    <row r="156" spans="1:11" x14ac:dyDescent="0.2">
      <c r="E156" s="90" t="str">
        <f t="shared" si="9"/>
        <v/>
      </c>
      <c r="K156" s="90" t="str">
        <f t="shared" si="8"/>
        <v/>
      </c>
    </row>
    <row r="157" spans="1:11" x14ac:dyDescent="0.2">
      <c r="A157" s="101" t="s">
        <v>3038</v>
      </c>
      <c r="E157" s="90" t="str">
        <f t="shared" si="9"/>
        <v/>
      </c>
      <c r="K157" s="90" t="str">
        <f t="shared" si="8"/>
        <v/>
      </c>
    </row>
    <row r="158" spans="1:11" x14ac:dyDescent="0.2">
      <c r="A158" s="101">
        <v>43563</v>
      </c>
      <c r="B158" t="s">
        <v>2973</v>
      </c>
      <c r="D158" s="90">
        <v>20000</v>
      </c>
      <c r="E158" s="90">
        <f>IF(D158="","",D158)</f>
        <v>20000</v>
      </c>
      <c r="G158" s="101">
        <v>43564</v>
      </c>
      <c r="H158" t="s">
        <v>2969</v>
      </c>
      <c r="J158" s="90">
        <v>40000</v>
      </c>
      <c r="K158" s="90">
        <f>IF(J158="","",J158)</f>
        <v>40000</v>
      </c>
    </row>
    <row r="159" spans="1:11" x14ac:dyDescent="0.2">
      <c r="A159" s="101">
        <v>43564</v>
      </c>
      <c r="B159" t="s">
        <v>2969</v>
      </c>
      <c r="D159" s="90">
        <v>40000</v>
      </c>
      <c r="E159" s="90">
        <f t="shared" si="9"/>
        <v>60000</v>
      </c>
      <c r="G159" s="101">
        <v>43570</v>
      </c>
      <c r="H159" t="s">
        <v>2976</v>
      </c>
      <c r="J159" s="90">
        <v>20000</v>
      </c>
      <c r="K159" s="90">
        <f t="shared" si="8"/>
        <v>60000</v>
      </c>
    </row>
    <row r="160" spans="1:11" x14ac:dyDescent="0.2">
      <c r="A160" s="101">
        <v>43564</v>
      </c>
      <c r="B160" t="s">
        <v>2963</v>
      </c>
      <c r="D160" s="90">
        <v>20000</v>
      </c>
      <c r="E160" s="90">
        <f t="shared" si="9"/>
        <v>80000</v>
      </c>
      <c r="G160" s="101">
        <v>43627</v>
      </c>
      <c r="H160" t="s">
        <v>2991</v>
      </c>
      <c r="J160" s="90">
        <v>10000</v>
      </c>
      <c r="K160" s="90">
        <f t="shared" si="8"/>
        <v>70000</v>
      </c>
    </row>
    <row r="161" spans="1:11" x14ac:dyDescent="0.2">
      <c r="A161" s="101">
        <v>43564</v>
      </c>
      <c r="B161" t="s">
        <v>2974</v>
      </c>
      <c r="D161" s="90">
        <v>20000</v>
      </c>
      <c r="E161" s="90">
        <f t="shared" si="9"/>
        <v>100000</v>
      </c>
      <c r="K161" s="90" t="str">
        <f t="shared" si="8"/>
        <v/>
      </c>
    </row>
    <row r="162" spans="1:11" x14ac:dyDescent="0.2">
      <c r="A162" s="101">
        <v>43570</v>
      </c>
      <c r="B162" t="s">
        <v>2976</v>
      </c>
      <c r="D162" s="90">
        <v>20000</v>
      </c>
      <c r="E162" s="90">
        <f t="shared" si="9"/>
        <v>120000</v>
      </c>
      <c r="K162" s="90" t="str">
        <f t="shared" si="8"/>
        <v/>
      </c>
    </row>
    <row r="163" spans="1:11" x14ac:dyDescent="0.2">
      <c r="A163" s="101">
        <v>43570</v>
      </c>
      <c r="B163" t="s">
        <v>2977</v>
      </c>
      <c r="D163" s="90">
        <v>20000</v>
      </c>
      <c r="E163" s="90">
        <f t="shared" si="9"/>
        <v>140000</v>
      </c>
      <c r="K163" s="90" t="str">
        <f t="shared" si="8"/>
        <v/>
      </c>
    </row>
    <row r="164" spans="1:11" x14ac:dyDescent="0.2">
      <c r="A164" s="101">
        <v>43572</v>
      </c>
      <c r="B164" t="s">
        <v>2980</v>
      </c>
      <c r="D164" s="90">
        <v>10000</v>
      </c>
      <c r="E164" s="90">
        <f t="shared" si="9"/>
        <v>150000</v>
      </c>
      <c r="K164" s="90" t="str">
        <f t="shared" si="8"/>
        <v/>
      </c>
    </row>
    <row r="165" spans="1:11" x14ac:dyDescent="0.2">
      <c r="A165" s="101">
        <v>43573</v>
      </c>
      <c r="B165" t="s">
        <v>2981</v>
      </c>
      <c r="D165" s="90">
        <v>20000</v>
      </c>
      <c r="E165" s="90">
        <f t="shared" si="9"/>
        <v>170000</v>
      </c>
      <c r="K165" s="90" t="str">
        <f t="shared" si="8"/>
        <v/>
      </c>
    </row>
    <row r="166" spans="1:11" x14ac:dyDescent="0.2">
      <c r="A166" s="101">
        <v>43573</v>
      </c>
      <c r="B166" t="s">
        <v>2982</v>
      </c>
      <c r="D166" s="90">
        <v>30000</v>
      </c>
      <c r="E166" s="90">
        <f t="shared" si="9"/>
        <v>200000</v>
      </c>
      <c r="K166" s="90" t="str">
        <f t="shared" si="8"/>
        <v/>
      </c>
    </row>
    <row r="167" spans="1:11" x14ac:dyDescent="0.2">
      <c r="A167" s="101">
        <v>43577</v>
      </c>
      <c r="B167" t="s">
        <v>2984</v>
      </c>
      <c r="D167" s="90">
        <v>40000</v>
      </c>
      <c r="E167" s="90">
        <f t="shared" si="9"/>
        <v>240000</v>
      </c>
      <c r="K167" s="90" t="str">
        <f t="shared" si="8"/>
        <v/>
      </c>
    </row>
    <row r="168" spans="1:11" x14ac:dyDescent="0.2">
      <c r="A168" s="101">
        <v>43593</v>
      </c>
      <c r="B168" t="s">
        <v>2964</v>
      </c>
      <c r="D168" s="90">
        <v>90000</v>
      </c>
      <c r="E168" s="90">
        <f t="shared" si="9"/>
        <v>330000</v>
      </c>
      <c r="K168" s="90" t="str">
        <f t="shared" si="8"/>
        <v/>
      </c>
    </row>
    <row r="169" spans="1:11" x14ac:dyDescent="0.2">
      <c r="A169" s="101">
        <v>43595</v>
      </c>
      <c r="B169" t="s">
        <v>2985</v>
      </c>
      <c r="D169" s="90">
        <v>35000</v>
      </c>
      <c r="E169" s="90">
        <f t="shared" si="9"/>
        <v>365000</v>
      </c>
      <c r="K169" s="90" t="str">
        <f t="shared" si="8"/>
        <v/>
      </c>
    </row>
    <row r="170" spans="1:11" x14ac:dyDescent="0.2">
      <c r="A170" s="101">
        <v>43605</v>
      </c>
      <c r="B170" t="s">
        <v>2986</v>
      </c>
      <c r="D170" s="90">
        <v>40000</v>
      </c>
      <c r="E170" s="90">
        <f t="shared" si="9"/>
        <v>405000</v>
      </c>
      <c r="K170" s="90" t="str">
        <f t="shared" si="8"/>
        <v/>
      </c>
    </row>
    <row r="171" spans="1:11" x14ac:dyDescent="0.2">
      <c r="A171" s="101">
        <v>43627</v>
      </c>
      <c r="B171" t="s">
        <v>2991</v>
      </c>
      <c r="D171" s="90">
        <v>10000</v>
      </c>
      <c r="E171" s="90">
        <f>IF(D171="","",D171+E170)</f>
        <v>415000</v>
      </c>
      <c r="K171" s="90" t="str">
        <f t="shared" si="8"/>
        <v/>
      </c>
    </row>
    <row r="172" spans="1:11" x14ac:dyDescent="0.2">
      <c r="A172" s="101">
        <v>43711</v>
      </c>
      <c r="B172" t="s">
        <v>2993</v>
      </c>
      <c r="D172" s="90">
        <v>140000</v>
      </c>
      <c r="E172" s="90">
        <f>IF(D172="","",D172+E171)</f>
        <v>555000</v>
      </c>
      <c r="K172" s="90" t="str">
        <f t="shared" si="8"/>
        <v/>
      </c>
    </row>
    <row r="173" spans="1:11" x14ac:dyDescent="0.2">
      <c r="A173" s="101">
        <v>43769</v>
      </c>
      <c r="B173" t="s">
        <v>3001</v>
      </c>
      <c r="D173" s="90">
        <v>35000</v>
      </c>
      <c r="E173" s="90">
        <f>IF(D173="","",D173+E172)</f>
        <v>590000</v>
      </c>
      <c r="K173" s="90" t="str">
        <f t="shared" si="8"/>
        <v/>
      </c>
    </row>
    <row r="174" spans="1:11" x14ac:dyDescent="0.2">
      <c r="A174" s="101">
        <v>43774</v>
      </c>
      <c r="B174" t="s">
        <v>3002</v>
      </c>
      <c r="D174" s="90">
        <v>5000</v>
      </c>
      <c r="E174" s="90">
        <f t="shared" ref="E174:E236" si="12">IF(D174="","",D174+E173)</f>
        <v>595000</v>
      </c>
      <c r="K174" s="90" t="str">
        <f t="shared" ref="K174:K236" si="13">IF(J174="","",J174+K173)</f>
        <v/>
      </c>
    </row>
    <row r="175" spans="1:11" x14ac:dyDescent="0.2">
      <c r="A175" s="101">
        <v>43809</v>
      </c>
      <c r="B175" t="s">
        <v>409</v>
      </c>
      <c r="D175" s="90">
        <v>150000</v>
      </c>
      <c r="E175" s="90">
        <f t="shared" si="12"/>
        <v>745000</v>
      </c>
      <c r="K175" s="90" t="str">
        <f t="shared" si="13"/>
        <v/>
      </c>
    </row>
    <row r="176" spans="1:11" x14ac:dyDescent="0.2">
      <c r="E176" s="90" t="str">
        <f t="shared" si="12"/>
        <v/>
      </c>
      <c r="K176" s="90" t="str">
        <f t="shared" si="13"/>
        <v/>
      </c>
    </row>
    <row r="177" spans="1:11" x14ac:dyDescent="0.2">
      <c r="E177" s="90" t="str">
        <f t="shared" si="12"/>
        <v/>
      </c>
      <c r="K177" s="90" t="str">
        <f t="shared" si="13"/>
        <v/>
      </c>
    </row>
    <row r="178" spans="1:11" x14ac:dyDescent="0.2">
      <c r="A178" s="101" t="s">
        <v>2896</v>
      </c>
      <c r="E178" s="90" t="str">
        <f t="shared" si="12"/>
        <v/>
      </c>
      <c r="K178" s="90" t="str">
        <f t="shared" si="13"/>
        <v/>
      </c>
    </row>
    <row r="179" spans="1:11" x14ac:dyDescent="0.2">
      <c r="A179" s="101">
        <v>44055</v>
      </c>
      <c r="B179" t="s">
        <v>3098</v>
      </c>
      <c r="D179" s="90">
        <v>35000</v>
      </c>
      <c r="E179" s="90">
        <f>IF(D179="","",D179)</f>
        <v>35000</v>
      </c>
      <c r="G179" s="101">
        <v>44224</v>
      </c>
      <c r="H179" t="s">
        <v>3327</v>
      </c>
      <c r="J179" s="90">
        <v>90000</v>
      </c>
      <c r="K179" s="90">
        <f>IF(J179="","",J179)</f>
        <v>90000</v>
      </c>
    </row>
    <row r="180" spans="1:11" x14ac:dyDescent="0.2">
      <c r="A180" s="101">
        <v>44055</v>
      </c>
      <c r="B180" t="s">
        <v>3099</v>
      </c>
      <c r="D180" s="90">
        <v>20000</v>
      </c>
      <c r="E180" s="90">
        <f t="shared" si="12"/>
        <v>55000</v>
      </c>
      <c r="G180" s="101">
        <v>44251</v>
      </c>
      <c r="H180" t="s">
        <v>3328</v>
      </c>
      <c r="J180" s="90">
        <v>40000</v>
      </c>
      <c r="K180" s="90">
        <f t="shared" si="13"/>
        <v>130000</v>
      </c>
    </row>
    <row r="181" spans="1:11" x14ac:dyDescent="0.2">
      <c r="A181" s="101">
        <v>44055</v>
      </c>
      <c r="B181" t="s">
        <v>3082</v>
      </c>
      <c r="D181" s="90">
        <v>20000</v>
      </c>
      <c r="E181" s="90">
        <f t="shared" si="12"/>
        <v>75000</v>
      </c>
      <c r="K181" s="90" t="str">
        <f t="shared" si="13"/>
        <v/>
      </c>
    </row>
    <row r="182" spans="1:11" x14ac:dyDescent="0.2">
      <c r="A182" s="101">
        <v>44056</v>
      </c>
      <c r="B182" t="s">
        <v>147</v>
      </c>
      <c r="D182" s="90">
        <v>20000</v>
      </c>
      <c r="E182" s="90">
        <f t="shared" si="12"/>
        <v>95000</v>
      </c>
      <c r="K182" s="90" t="str">
        <f t="shared" si="13"/>
        <v/>
      </c>
    </row>
    <row r="183" spans="1:11" x14ac:dyDescent="0.2">
      <c r="A183" s="101">
        <v>44061</v>
      </c>
      <c r="B183" t="s">
        <v>717</v>
      </c>
      <c r="D183" s="90">
        <v>30000</v>
      </c>
      <c r="E183" s="90">
        <f t="shared" si="12"/>
        <v>125000</v>
      </c>
      <c r="K183" s="90" t="str">
        <f t="shared" si="13"/>
        <v/>
      </c>
    </row>
    <row r="184" spans="1:11" x14ac:dyDescent="0.2">
      <c r="A184" s="101">
        <v>44064</v>
      </c>
      <c r="B184" t="s">
        <v>456</v>
      </c>
      <c r="D184" s="90">
        <v>140000</v>
      </c>
      <c r="E184" s="90">
        <f t="shared" si="12"/>
        <v>265000</v>
      </c>
      <c r="K184" s="90" t="str">
        <f t="shared" si="13"/>
        <v/>
      </c>
    </row>
    <row r="185" spans="1:11" x14ac:dyDescent="0.2">
      <c r="A185" s="101">
        <v>44064</v>
      </c>
      <c r="B185" t="s">
        <v>77</v>
      </c>
      <c r="D185" s="90">
        <v>40000</v>
      </c>
      <c r="E185" s="90">
        <f t="shared" si="12"/>
        <v>305000</v>
      </c>
      <c r="K185" s="90" t="str">
        <f t="shared" si="13"/>
        <v/>
      </c>
    </row>
    <row r="186" spans="1:11" x14ac:dyDescent="0.2">
      <c r="A186" s="101">
        <v>44076</v>
      </c>
      <c r="B186" t="s">
        <v>712</v>
      </c>
      <c r="D186" s="90">
        <v>40000</v>
      </c>
      <c r="E186" s="90">
        <f t="shared" si="12"/>
        <v>345000</v>
      </c>
      <c r="K186" s="90" t="str">
        <f t="shared" si="13"/>
        <v/>
      </c>
    </row>
    <row r="187" spans="1:11" x14ac:dyDescent="0.2">
      <c r="A187" s="101">
        <v>44076</v>
      </c>
      <c r="B187" t="s">
        <v>146</v>
      </c>
      <c r="D187" s="90">
        <v>20000</v>
      </c>
      <c r="E187" s="90">
        <f t="shared" si="12"/>
        <v>365000</v>
      </c>
      <c r="K187" s="90" t="str">
        <f t="shared" si="13"/>
        <v/>
      </c>
    </row>
    <row r="188" spans="1:11" x14ac:dyDescent="0.2">
      <c r="A188" s="101">
        <v>44087</v>
      </c>
      <c r="B188" t="s">
        <v>321</v>
      </c>
      <c r="D188" s="90">
        <v>10000</v>
      </c>
      <c r="E188" s="90">
        <f t="shared" si="12"/>
        <v>375000</v>
      </c>
      <c r="K188" s="90" t="str">
        <f t="shared" si="13"/>
        <v/>
      </c>
    </row>
    <row r="189" spans="1:11" x14ac:dyDescent="0.2">
      <c r="A189" s="101">
        <v>44124</v>
      </c>
      <c r="B189" t="s">
        <v>409</v>
      </c>
      <c r="D189" s="90">
        <v>100000</v>
      </c>
      <c r="E189" s="90">
        <f t="shared" si="12"/>
        <v>475000</v>
      </c>
      <c r="K189" s="90" t="str">
        <f t="shared" si="13"/>
        <v/>
      </c>
    </row>
    <row r="190" spans="1:11" x14ac:dyDescent="0.2">
      <c r="A190" s="101">
        <v>44153</v>
      </c>
      <c r="B190" t="s">
        <v>694</v>
      </c>
      <c r="D190" s="90">
        <v>10000</v>
      </c>
      <c r="E190" s="90">
        <f t="shared" si="12"/>
        <v>485000</v>
      </c>
      <c r="K190" s="90" t="str">
        <f t="shared" si="13"/>
        <v/>
      </c>
    </row>
    <row r="191" spans="1:11" x14ac:dyDescent="0.2">
      <c r="A191" s="101">
        <v>44162</v>
      </c>
      <c r="B191" t="s">
        <v>695</v>
      </c>
      <c r="D191" s="90">
        <v>20000</v>
      </c>
      <c r="E191" s="90">
        <f t="shared" si="12"/>
        <v>505000</v>
      </c>
      <c r="K191" s="90" t="str">
        <f t="shared" si="13"/>
        <v/>
      </c>
    </row>
    <row r="192" spans="1:11" x14ac:dyDescent="0.2">
      <c r="A192" s="101">
        <v>44180</v>
      </c>
      <c r="B192" t="s">
        <v>144</v>
      </c>
      <c r="D192" s="90">
        <v>5000</v>
      </c>
      <c r="E192" s="90">
        <f t="shared" si="12"/>
        <v>510000</v>
      </c>
      <c r="K192" s="90" t="str">
        <f t="shared" si="13"/>
        <v/>
      </c>
    </row>
    <row r="193" spans="1:11" x14ac:dyDescent="0.2">
      <c r="A193" s="101">
        <v>44180</v>
      </c>
      <c r="B193" t="s">
        <v>703</v>
      </c>
      <c r="D193" s="90">
        <v>35000</v>
      </c>
      <c r="E193" s="90">
        <f t="shared" si="12"/>
        <v>545000</v>
      </c>
      <c r="K193" s="90" t="str">
        <f t="shared" si="13"/>
        <v/>
      </c>
    </row>
    <row r="194" spans="1:11" x14ac:dyDescent="0.2">
      <c r="A194" s="101">
        <v>44185</v>
      </c>
      <c r="B194" t="s">
        <v>692</v>
      </c>
      <c r="D194" s="90">
        <v>20000</v>
      </c>
      <c r="E194" s="90">
        <f t="shared" si="12"/>
        <v>565000</v>
      </c>
      <c r="K194" s="90" t="str">
        <f t="shared" si="13"/>
        <v/>
      </c>
    </row>
    <row r="195" spans="1:11" x14ac:dyDescent="0.2">
      <c r="A195" s="101">
        <v>44189</v>
      </c>
      <c r="B195" t="s">
        <v>409</v>
      </c>
      <c r="C195" t="s">
        <v>3094</v>
      </c>
      <c r="D195" s="90">
        <v>50000</v>
      </c>
      <c r="E195" s="90">
        <f t="shared" si="12"/>
        <v>615000</v>
      </c>
      <c r="K195" s="90" t="str">
        <f t="shared" si="13"/>
        <v/>
      </c>
    </row>
    <row r="196" spans="1:11" x14ac:dyDescent="0.2">
      <c r="E196" s="90" t="str">
        <f t="shared" si="12"/>
        <v/>
      </c>
      <c r="K196" s="90" t="str">
        <f t="shared" si="13"/>
        <v/>
      </c>
    </row>
    <row r="197" spans="1:11" x14ac:dyDescent="0.2">
      <c r="E197" s="90" t="str">
        <f t="shared" si="12"/>
        <v/>
      </c>
      <c r="K197" s="90" t="str">
        <f t="shared" si="13"/>
        <v/>
      </c>
    </row>
    <row r="198" spans="1:11" x14ac:dyDescent="0.2">
      <c r="A198" s="101" t="s">
        <v>2898</v>
      </c>
      <c r="E198" s="90" t="str">
        <f t="shared" si="12"/>
        <v/>
      </c>
      <c r="K198" s="90" t="str">
        <f t="shared" si="13"/>
        <v/>
      </c>
    </row>
    <row r="199" spans="1:11" x14ac:dyDescent="0.2">
      <c r="A199" s="101">
        <v>44342</v>
      </c>
      <c r="B199" t="s">
        <v>144</v>
      </c>
      <c r="D199" s="90">
        <v>5000</v>
      </c>
      <c r="E199" s="90">
        <f>IF(D199="","",D199)</f>
        <v>5000</v>
      </c>
      <c r="K199" s="90" t="str">
        <f>IF(J199="","",J199)</f>
        <v/>
      </c>
    </row>
    <row r="200" spans="1:11" x14ac:dyDescent="0.2">
      <c r="A200" s="101">
        <v>44342</v>
      </c>
      <c r="B200" t="s">
        <v>145</v>
      </c>
      <c r="D200" s="90">
        <v>20000</v>
      </c>
      <c r="E200" s="90">
        <f t="shared" si="12"/>
        <v>25000</v>
      </c>
      <c r="K200" s="90" t="str">
        <f t="shared" si="13"/>
        <v/>
      </c>
    </row>
    <row r="201" spans="1:11" x14ac:dyDescent="0.2">
      <c r="A201" s="101">
        <v>44345</v>
      </c>
      <c r="B201" t="s">
        <v>321</v>
      </c>
      <c r="D201" s="90">
        <v>10000</v>
      </c>
      <c r="E201" s="90">
        <f t="shared" si="12"/>
        <v>35000</v>
      </c>
      <c r="K201" s="90" t="str">
        <f t="shared" si="13"/>
        <v/>
      </c>
    </row>
    <row r="202" spans="1:11" x14ac:dyDescent="0.2">
      <c r="A202" s="101">
        <v>44347</v>
      </c>
      <c r="B202" t="s">
        <v>142</v>
      </c>
      <c r="D202" s="90">
        <v>20000</v>
      </c>
      <c r="E202" s="90">
        <f t="shared" si="12"/>
        <v>55000</v>
      </c>
      <c r="K202" s="90" t="str">
        <f t="shared" si="13"/>
        <v/>
      </c>
    </row>
    <row r="203" spans="1:11" x14ac:dyDescent="0.2">
      <c r="A203" s="101">
        <v>44349</v>
      </c>
      <c r="B203" t="s">
        <v>147</v>
      </c>
      <c r="D203" s="90">
        <v>20000</v>
      </c>
      <c r="E203" s="90">
        <f t="shared" si="12"/>
        <v>75000</v>
      </c>
      <c r="K203" s="90" t="str">
        <f t="shared" si="13"/>
        <v/>
      </c>
    </row>
    <row r="204" spans="1:11" x14ac:dyDescent="0.2">
      <c r="A204" s="101">
        <v>44351</v>
      </c>
      <c r="B204" t="s">
        <v>146</v>
      </c>
      <c r="D204" s="90">
        <v>20000</v>
      </c>
      <c r="E204" s="90">
        <f t="shared" si="12"/>
        <v>95000</v>
      </c>
      <c r="K204" s="90" t="str">
        <f t="shared" si="13"/>
        <v/>
      </c>
    </row>
    <row r="205" spans="1:11" x14ac:dyDescent="0.2">
      <c r="A205" s="101">
        <v>44354</v>
      </c>
      <c r="B205" t="s">
        <v>712</v>
      </c>
      <c r="D205" s="90">
        <v>40000</v>
      </c>
      <c r="E205" s="90">
        <f t="shared" si="12"/>
        <v>135000</v>
      </c>
      <c r="K205" s="90" t="str">
        <f t="shared" si="13"/>
        <v/>
      </c>
    </row>
    <row r="206" spans="1:11" x14ac:dyDescent="0.2">
      <c r="A206" s="101">
        <v>44354</v>
      </c>
      <c r="B206" t="s">
        <v>409</v>
      </c>
      <c r="D206" s="90">
        <v>150000</v>
      </c>
      <c r="E206" s="90">
        <f t="shared" si="12"/>
        <v>285000</v>
      </c>
      <c r="K206" s="90" t="str">
        <f t="shared" si="13"/>
        <v/>
      </c>
    </row>
    <row r="207" spans="1:11" x14ac:dyDescent="0.2">
      <c r="A207" s="101">
        <v>44358</v>
      </c>
      <c r="B207" t="s">
        <v>695</v>
      </c>
      <c r="D207" s="90">
        <v>20000</v>
      </c>
      <c r="E207" s="90">
        <f t="shared" si="12"/>
        <v>305000</v>
      </c>
      <c r="K207" s="90" t="str">
        <f t="shared" si="13"/>
        <v/>
      </c>
    </row>
    <row r="208" spans="1:11" x14ac:dyDescent="0.2">
      <c r="A208" s="101">
        <v>44363</v>
      </c>
      <c r="B208" t="s">
        <v>717</v>
      </c>
      <c r="D208" s="90">
        <v>30000</v>
      </c>
      <c r="E208" s="90">
        <f t="shared" si="12"/>
        <v>335000</v>
      </c>
      <c r="K208" s="90" t="str">
        <f t="shared" si="13"/>
        <v/>
      </c>
    </row>
    <row r="209" spans="1:11" x14ac:dyDescent="0.2">
      <c r="A209" s="101">
        <v>44365</v>
      </c>
      <c r="B209" t="s">
        <v>703</v>
      </c>
      <c r="D209" s="90">
        <v>35000</v>
      </c>
      <c r="E209" s="90">
        <f t="shared" si="12"/>
        <v>370000</v>
      </c>
      <c r="K209" s="90" t="str">
        <f t="shared" si="13"/>
        <v/>
      </c>
    </row>
    <row r="210" spans="1:11" x14ac:dyDescent="0.2">
      <c r="A210" s="101">
        <v>44389</v>
      </c>
      <c r="B210" t="s">
        <v>419</v>
      </c>
      <c r="D210" s="90">
        <v>40000</v>
      </c>
      <c r="E210" s="90">
        <f t="shared" si="12"/>
        <v>410000</v>
      </c>
      <c r="K210" s="90" t="str">
        <f t="shared" si="13"/>
        <v/>
      </c>
    </row>
    <row r="211" spans="1:11" x14ac:dyDescent="0.2">
      <c r="A211" s="101">
        <v>44422</v>
      </c>
      <c r="B211" t="s">
        <v>694</v>
      </c>
      <c r="D211" s="90">
        <v>10000</v>
      </c>
      <c r="E211" s="90">
        <f t="shared" si="12"/>
        <v>420000</v>
      </c>
      <c r="K211" s="90" t="str">
        <f t="shared" si="13"/>
        <v/>
      </c>
    </row>
    <row r="212" spans="1:11" x14ac:dyDescent="0.2">
      <c r="A212" s="101">
        <v>44494</v>
      </c>
      <c r="B212" t="s">
        <v>692</v>
      </c>
      <c r="D212" s="90">
        <v>20000</v>
      </c>
      <c r="E212" s="90">
        <f t="shared" si="12"/>
        <v>440000</v>
      </c>
      <c r="K212" s="90" t="str">
        <f t="shared" si="13"/>
        <v/>
      </c>
    </row>
    <row r="213" spans="1:11" x14ac:dyDescent="0.2">
      <c r="A213" s="101">
        <v>44519</v>
      </c>
      <c r="B213" t="s">
        <v>456</v>
      </c>
      <c r="D213" s="90">
        <v>140000</v>
      </c>
      <c r="E213" s="90">
        <f t="shared" si="12"/>
        <v>580000</v>
      </c>
      <c r="K213" s="90" t="str">
        <f t="shared" si="13"/>
        <v/>
      </c>
    </row>
    <row r="214" spans="1:11" x14ac:dyDescent="0.2">
      <c r="K214" s="90" t="str">
        <f t="shared" si="13"/>
        <v/>
      </c>
    </row>
    <row r="215" spans="1:11" x14ac:dyDescent="0.2">
      <c r="E215" s="90" t="str">
        <f t="shared" si="12"/>
        <v/>
      </c>
      <c r="K215" s="90" t="str">
        <f t="shared" si="13"/>
        <v/>
      </c>
    </row>
    <row r="216" spans="1:11" x14ac:dyDescent="0.2">
      <c r="A216" s="101" t="s">
        <v>3339</v>
      </c>
      <c r="E216" s="90" t="str">
        <f t="shared" si="12"/>
        <v/>
      </c>
      <c r="K216" s="90" t="str">
        <f t="shared" si="13"/>
        <v/>
      </c>
    </row>
    <row r="217" spans="1:11" x14ac:dyDescent="0.2">
      <c r="A217" s="101">
        <v>44688</v>
      </c>
      <c r="B217" t="s">
        <v>1562</v>
      </c>
      <c r="D217" s="90">
        <v>10000</v>
      </c>
      <c r="E217" s="90">
        <f>IF(D217="","",D217)</f>
        <v>10000</v>
      </c>
      <c r="G217" s="101">
        <v>44693</v>
      </c>
      <c r="H217" t="s">
        <v>3471</v>
      </c>
      <c r="J217" s="90">
        <v>35000</v>
      </c>
      <c r="K217" s="90">
        <f>IF(J217="","",J217)</f>
        <v>35000</v>
      </c>
    </row>
    <row r="218" spans="1:11" x14ac:dyDescent="0.2">
      <c r="A218" s="101">
        <v>44688</v>
      </c>
      <c r="B218" t="s">
        <v>3191</v>
      </c>
      <c r="D218" s="90">
        <v>150000</v>
      </c>
      <c r="E218" s="90">
        <f t="shared" si="12"/>
        <v>160000</v>
      </c>
      <c r="G218" s="101">
        <v>44701</v>
      </c>
      <c r="H218" t="s">
        <v>1509</v>
      </c>
      <c r="J218" s="90">
        <v>40000</v>
      </c>
      <c r="K218" s="90">
        <f t="shared" si="13"/>
        <v>75000</v>
      </c>
    </row>
    <row r="219" spans="1:11" x14ac:dyDescent="0.2">
      <c r="A219" s="101">
        <v>44691</v>
      </c>
      <c r="B219" t="s">
        <v>1520</v>
      </c>
      <c r="D219" s="90">
        <v>20000</v>
      </c>
      <c r="E219" s="90">
        <f t="shared" si="12"/>
        <v>180000</v>
      </c>
      <c r="G219" s="101">
        <v>44984</v>
      </c>
      <c r="H219" t="s">
        <v>3327</v>
      </c>
      <c r="J219" s="90">
        <v>90000</v>
      </c>
      <c r="K219" s="90">
        <f t="shared" si="13"/>
        <v>165000</v>
      </c>
    </row>
    <row r="220" spans="1:11" x14ac:dyDescent="0.2">
      <c r="A220" s="101">
        <v>44692</v>
      </c>
      <c r="B220" t="s">
        <v>3470</v>
      </c>
      <c r="D220" s="90">
        <v>10000</v>
      </c>
      <c r="E220" s="90">
        <f t="shared" si="12"/>
        <v>190000</v>
      </c>
      <c r="K220" s="90" t="str">
        <f t="shared" si="13"/>
        <v/>
      </c>
    </row>
    <row r="221" spans="1:11" x14ac:dyDescent="0.2">
      <c r="A221" s="101">
        <v>44693</v>
      </c>
      <c r="B221" t="s">
        <v>3471</v>
      </c>
      <c r="D221" s="90">
        <v>35000</v>
      </c>
      <c r="E221" s="90">
        <f t="shared" si="12"/>
        <v>225000</v>
      </c>
      <c r="K221" s="90" t="str">
        <f t="shared" si="13"/>
        <v/>
      </c>
    </row>
    <row r="222" spans="1:11" x14ac:dyDescent="0.2">
      <c r="A222" s="101">
        <v>44697</v>
      </c>
      <c r="B222" t="s">
        <v>3472</v>
      </c>
      <c r="D222" s="90">
        <v>40000</v>
      </c>
      <c r="E222" s="90">
        <f t="shared" si="12"/>
        <v>265000</v>
      </c>
      <c r="K222" s="90" t="str">
        <f t="shared" si="13"/>
        <v/>
      </c>
    </row>
    <row r="223" spans="1:11" x14ac:dyDescent="0.2">
      <c r="A223" s="101">
        <v>44699</v>
      </c>
      <c r="B223" t="s">
        <v>3473</v>
      </c>
      <c r="D223" s="90">
        <v>20000</v>
      </c>
      <c r="E223" s="90">
        <f t="shared" si="12"/>
        <v>285000</v>
      </c>
      <c r="K223" s="90" t="str">
        <f t="shared" si="13"/>
        <v/>
      </c>
    </row>
    <row r="224" spans="1:11" x14ac:dyDescent="0.2">
      <c r="A224" s="101">
        <v>44700</v>
      </c>
      <c r="B224" t="s">
        <v>3474</v>
      </c>
      <c r="D224" s="90">
        <v>20000</v>
      </c>
      <c r="E224" s="90">
        <f t="shared" si="12"/>
        <v>305000</v>
      </c>
      <c r="K224" s="90" t="str">
        <f t="shared" si="13"/>
        <v/>
      </c>
    </row>
    <row r="225" spans="1:11" x14ac:dyDescent="0.2">
      <c r="A225" s="101">
        <v>44701</v>
      </c>
      <c r="B225" t="s">
        <v>1509</v>
      </c>
      <c r="D225" s="90">
        <v>40000</v>
      </c>
      <c r="E225" s="90">
        <f t="shared" si="12"/>
        <v>345000</v>
      </c>
      <c r="K225" s="90" t="str">
        <f t="shared" si="13"/>
        <v/>
      </c>
    </row>
    <row r="226" spans="1:11" x14ac:dyDescent="0.2">
      <c r="A226" s="101">
        <v>44740</v>
      </c>
      <c r="B226" t="s">
        <v>3475</v>
      </c>
      <c r="D226" s="90">
        <v>20000</v>
      </c>
      <c r="E226" s="90">
        <f t="shared" si="12"/>
        <v>365000</v>
      </c>
      <c r="K226" s="90" t="str">
        <f t="shared" si="13"/>
        <v/>
      </c>
    </row>
    <row r="227" spans="1:11" x14ac:dyDescent="0.2">
      <c r="A227" s="101">
        <v>44860</v>
      </c>
      <c r="B227" t="s">
        <v>3476</v>
      </c>
      <c r="D227" s="90">
        <v>35000</v>
      </c>
      <c r="E227" s="90">
        <f t="shared" si="12"/>
        <v>400000</v>
      </c>
      <c r="K227" s="90" t="str">
        <f t="shared" si="13"/>
        <v/>
      </c>
    </row>
    <row r="228" spans="1:11" x14ac:dyDescent="0.2">
      <c r="A228" s="101">
        <v>44867</v>
      </c>
      <c r="B228" t="s">
        <v>3477</v>
      </c>
      <c r="D228" s="90">
        <v>20000</v>
      </c>
      <c r="E228" s="90">
        <f t="shared" si="12"/>
        <v>420000</v>
      </c>
      <c r="K228" s="90" t="str">
        <f t="shared" si="13"/>
        <v/>
      </c>
    </row>
    <row r="229" spans="1:11" x14ac:dyDescent="0.2">
      <c r="A229" s="101">
        <v>44873</v>
      </c>
      <c r="B229" t="s">
        <v>1488</v>
      </c>
      <c r="D229" s="90">
        <v>5000</v>
      </c>
      <c r="E229" s="90">
        <f t="shared" si="12"/>
        <v>425000</v>
      </c>
      <c r="K229" s="90" t="str">
        <f t="shared" si="13"/>
        <v/>
      </c>
    </row>
    <row r="230" spans="1:11" x14ac:dyDescent="0.2">
      <c r="A230" s="101">
        <v>44879</v>
      </c>
      <c r="B230" t="s">
        <v>3478</v>
      </c>
      <c r="D230" s="90">
        <v>30000</v>
      </c>
      <c r="E230" s="90">
        <f t="shared" si="12"/>
        <v>455000</v>
      </c>
      <c r="K230" s="90" t="str">
        <f t="shared" si="13"/>
        <v/>
      </c>
    </row>
    <row r="231" spans="1:11" x14ac:dyDescent="0.2">
      <c r="A231" s="101">
        <v>44886</v>
      </c>
      <c r="B231" t="s">
        <v>3479</v>
      </c>
      <c r="D231" s="90">
        <v>20000</v>
      </c>
      <c r="E231" s="90">
        <f t="shared" si="12"/>
        <v>475000</v>
      </c>
      <c r="K231" s="90" t="str">
        <f t="shared" si="13"/>
        <v/>
      </c>
    </row>
    <row r="232" spans="1:11" x14ac:dyDescent="0.2">
      <c r="A232" s="101">
        <v>44971</v>
      </c>
      <c r="B232" t="s">
        <v>3215</v>
      </c>
      <c r="D232" s="90">
        <v>140000</v>
      </c>
      <c r="E232" s="90">
        <f t="shared" si="12"/>
        <v>615000</v>
      </c>
      <c r="K232" s="90" t="str">
        <f t="shared" si="13"/>
        <v/>
      </c>
    </row>
    <row r="233" spans="1:11" x14ac:dyDescent="0.2">
      <c r="A233" s="101">
        <v>44986</v>
      </c>
      <c r="B233" t="s">
        <v>2298</v>
      </c>
      <c r="D233" s="90">
        <v>40000</v>
      </c>
      <c r="E233" s="90">
        <f t="shared" si="12"/>
        <v>655000</v>
      </c>
      <c r="K233" s="90" t="str">
        <f t="shared" si="13"/>
        <v/>
      </c>
    </row>
    <row r="234" spans="1:11" x14ac:dyDescent="0.2">
      <c r="E234" s="90" t="str">
        <f t="shared" si="12"/>
        <v/>
      </c>
      <c r="K234" s="90" t="str">
        <f t="shared" si="13"/>
        <v/>
      </c>
    </row>
    <row r="235" spans="1:11" x14ac:dyDescent="0.2">
      <c r="E235" s="90" t="str">
        <f t="shared" si="12"/>
        <v/>
      </c>
      <c r="K235" s="90" t="str">
        <f t="shared" si="13"/>
        <v/>
      </c>
    </row>
    <row r="236" spans="1:11" x14ac:dyDescent="0.2">
      <c r="A236" s="101" t="s">
        <v>3534</v>
      </c>
      <c r="E236" s="90" t="str">
        <f t="shared" si="12"/>
        <v/>
      </c>
      <c r="K236" s="90" t="str">
        <f t="shared" si="13"/>
        <v/>
      </c>
    </row>
    <row r="237" spans="1:11" x14ac:dyDescent="0.2">
      <c r="A237" s="101">
        <v>45053</v>
      </c>
      <c r="B237" t="s">
        <v>142</v>
      </c>
      <c r="D237" s="90">
        <v>20000</v>
      </c>
      <c r="E237" s="90">
        <f>IF(D237="","",D237)</f>
        <v>20000</v>
      </c>
      <c r="G237" s="101">
        <v>45117</v>
      </c>
      <c r="H237" t="s">
        <v>94</v>
      </c>
      <c r="J237" s="90">
        <v>90000</v>
      </c>
      <c r="K237" s="90">
        <f>IF(J237="","",J237)</f>
        <v>90000</v>
      </c>
    </row>
    <row r="238" spans="1:11" x14ac:dyDescent="0.2">
      <c r="A238" s="101">
        <v>45054</v>
      </c>
      <c r="B238" t="s">
        <v>321</v>
      </c>
      <c r="D238" s="90">
        <v>10000</v>
      </c>
      <c r="E238" s="90">
        <f t="shared" ref="E238:E301" si="14">IF(D238="","",D238+E237)</f>
        <v>30000</v>
      </c>
      <c r="K238" s="90" t="str">
        <f t="shared" ref="K238:K301" si="15">IF(J238="","",J238+K237)</f>
        <v/>
      </c>
    </row>
    <row r="239" spans="1:11" x14ac:dyDescent="0.2">
      <c r="A239" s="101">
        <v>45054</v>
      </c>
      <c r="B239" t="s">
        <v>703</v>
      </c>
      <c r="D239" s="90">
        <v>35000</v>
      </c>
      <c r="E239" s="90">
        <f t="shared" si="14"/>
        <v>65000</v>
      </c>
      <c r="K239" s="90" t="str">
        <f t="shared" si="15"/>
        <v/>
      </c>
    </row>
    <row r="240" spans="1:11" x14ac:dyDescent="0.2">
      <c r="A240" s="101">
        <v>45055</v>
      </c>
      <c r="B240" t="s">
        <v>147</v>
      </c>
      <c r="D240" s="90">
        <v>20000</v>
      </c>
      <c r="E240" s="90">
        <f t="shared" si="14"/>
        <v>85000</v>
      </c>
      <c r="K240" s="90" t="str">
        <f t="shared" si="15"/>
        <v/>
      </c>
    </row>
    <row r="241" spans="1:11" x14ac:dyDescent="0.2">
      <c r="A241" s="101">
        <v>45057</v>
      </c>
      <c r="B241" t="s">
        <v>145</v>
      </c>
      <c r="D241" s="90">
        <v>20000</v>
      </c>
      <c r="E241" s="90">
        <f t="shared" si="14"/>
        <v>105000</v>
      </c>
      <c r="K241" s="90" t="str">
        <f t="shared" si="15"/>
        <v/>
      </c>
    </row>
    <row r="242" spans="1:11" x14ac:dyDescent="0.2">
      <c r="A242" s="101">
        <v>45071</v>
      </c>
      <c r="B242" t="s">
        <v>77</v>
      </c>
      <c r="D242" s="90">
        <v>40000</v>
      </c>
      <c r="E242" s="90">
        <f t="shared" si="14"/>
        <v>145000</v>
      </c>
      <c r="K242" s="90" t="str">
        <f t="shared" si="15"/>
        <v/>
      </c>
    </row>
    <row r="243" spans="1:11" x14ac:dyDescent="0.2">
      <c r="A243" s="101">
        <v>45071</v>
      </c>
      <c r="B243" t="s">
        <v>695</v>
      </c>
      <c r="D243" s="90">
        <v>20000</v>
      </c>
      <c r="E243" s="90">
        <f t="shared" si="14"/>
        <v>165000</v>
      </c>
      <c r="K243" s="90" t="str">
        <f t="shared" si="15"/>
        <v/>
      </c>
    </row>
    <row r="244" spans="1:11" x14ac:dyDescent="0.2">
      <c r="A244" s="101">
        <v>45071</v>
      </c>
      <c r="B244" t="s">
        <v>692</v>
      </c>
      <c r="D244" s="90">
        <v>20000</v>
      </c>
      <c r="E244" s="90">
        <f t="shared" si="14"/>
        <v>185000</v>
      </c>
      <c r="K244" s="90" t="str">
        <f t="shared" si="15"/>
        <v/>
      </c>
    </row>
    <row r="245" spans="1:11" x14ac:dyDescent="0.2">
      <c r="A245" s="101">
        <v>45075</v>
      </c>
      <c r="B245" t="s">
        <v>146</v>
      </c>
      <c r="D245" s="90">
        <v>20000</v>
      </c>
      <c r="E245" s="90">
        <f t="shared" si="14"/>
        <v>205000</v>
      </c>
      <c r="K245" s="90" t="str">
        <f t="shared" si="15"/>
        <v/>
      </c>
    </row>
    <row r="246" spans="1:11" x14ac:dyDescent="0.2">
      <c r="A246" s="101">
        <v>45077</v>
      </c>
      <c r="B246" t="s">
        <v>409</v>
      </c>
      <c r="D246" s="90">
        <v>150000</v>
      </c>
      <c r="E246" s="90">
        <f t="shared" si="14"/>
        <v>355000</v>
      </c>
      <c r="K246" s="90" t="str">
        <f t="shared" si="15"/>
        <v/>
      </c>
    </row>
    <row r="247" spans="1:11" x14ac:dyDescent="0.2">
      <c r="A247" s="101">
        <v>45090</v>
      </c>
      <c r="B247" t="s">
        <v>474</v>
      </c>
      <c r="D247" s="90">
        <v>35000</v>
      </c>
      <c r="E247" s="90">
        <f t="shared" si="14"/>
        <v>390000</v>
      </c>
      <c r="K247" s="90" t="str">
        <f t="shared" si="15"/>
        <v/>
      </c>
    </row>
    <row r="248" spans="1:11" x14ac:dyDescent="0.2">
      <c r="A248" s="101">
        <v>45090</v>
      </c>
      <c r="B248" t="s">
        <v>712</v>
      </c>
      <c r="D248" s="90">
        <v>40000</v>
      </c>
      <c r="E248" s="90">
        <f t="shared" si="14"/>
        <v>430000</v>
      </c>
      <c r="K248" s="90" t="str">
        <f t="shared" si="15"/>
        <v/>
      </c>
    </row>
    <row r="249" spans="1:11" x14ac:dyDescent="0.2">
      <c r="A249" s="101">
        <v>45117</v>
      </c>
      <c r="B249" t="s">
        <v>94</v>
      </c>
      <c r="D249" s="90">
        <v>90000</v>
      </c>
      <c r="E249" s="90">
        <f t="shared" si="14"/>
        <v>520000</v>
      </c>
      <c r="K249" s="90" t="str">
        <f t="shared" si="15"/>
        <v/>
      </c>
    </row>
    <row r="250" spans="1:11" x14ac:dyDescent="0.2">
      <c r="A250" s="101">
        <v>45174</v>
      </c>
      <c r="B250" t="s">
        <v>456</v>
      </c>
      <c r="D250" s="90">
        <v>140000</v>
      </c>
      <c r="E250" s="90">
        <f t="shared" si="14"/>
        <v>660000</v>
      </c>
      <c r="K250" s="90" t="str">
        <f t="shared" si="15"/>
        <v/>
      </c>
    </row>
    <row r="251" spans="1:11" x14ac:dyDescent="0.2">
      <c r="A251" s="101">
        <v>45204</v>
      </c>
      <c r="B251" t="s">
        <v>717</v>
      </c>
      <c r="D251" s="90">
        <v>30000</v>
      </c>
      <c r="E251" s="90">
        <f t="shared" si="14"/>
        <v>690000</v>
      </c>
      <c r="K251" s="90" t="str">
        <f t="shared" si="15"/>
        <v/>
      </c>
    </row>
    <row r="252" spans="1:11" x14ac:dyDescent="0.2">
      <c r="A252" s="101">
        <v>45209</v>
      </c>
      <c r="B252" t="s">
        <v>144</v>
      </c>
      <c r="D252" s="90">
        <v>5000</v>
      </c>
      <c r="E252" s="90">
        <f t="shared" si="14"/>
        <v>695000</v>
      </c>
      <c r="K252" s="90" t="str">
        <f t="shared" si="15"/>
        <v/>
      </c>
    </row>
    <row r="253" spans="1:11" x14ac:dyDescent="0.2">
      <c r="A253" s="101">
        <v>45224</v>
      </c>
      <c r="B253" t="s">
        <v>419</v>
      </c>
      <c r="D253" s="90">
        <v>40000</v>
      </c>
      <c r="E253" s="90">
        <f t="shared" si="14"/>
        <v>735000</v>
      </c>
      <c r="K253" s="90" t="str">
        <f t="shared" si="15"/>
        <v/>
      </c>
    </row>
    <row r="254" spans="1:11" x14ac:dyDescent="0.2">
      <c r="A254" s="101">
        <v>45343</v>
      </c>
      <c r="B254" t="s">
        <v>694</v>
      </c>
      <c r="D254" s="90">
        <v>10000</v>
      </c>
      <c r="E254" s="90">
        <f t="shared" si="14"/>
        <v>745000</v>
      </c>
      <c r="K254" s="90" t="str">
        <f t="shared" si="15"/>
        <v/>
      </c>
    </row>
    <row r="255" spans="1:11" x14ac:dyDescent="0.2">
      <c r="A255" s="101">
        <v>45343</v>
      </c>
      <c r="B255" t="s">
        <v>694</v>
      </c>
      <c r="C255" t="s">
        <v>3661</v>
      </c>
      <c r="D255" s="90">
        <v>5000</v>
      </c>
      <c r="E255" s="90">
        <f t="shared" si="14"/>
        <v>750000</v>
      </c>
      <c r="K255" s="90" t="str">
        <f t="shared" si="15"/>
        <v/>
      </c>
    </row>
    <row r="256" spans="1:11" x14ac:dyDescent="0.2">
      <c r="E256" s="90" t="str">
        <f t="shared" si="14"/>
        <v/>
      </c>
      <c r="K256" s="90" t="str">
        <f t="shared" si="15"/>
        <v/>
      </c>
    </row>
    <row r="257" spans="1:11" x14ac:dyDescent="0.2">
      <c r="E257" s="90" t="str">
        <f t="shared" si="14"/>
        <v/>
      </c>
      <c r="K257" s="90" t="str">
        <f t="shared" si="15"/>
        <v/>
      </c>
    </row>
    <row r="258" spans="1:11" x14ac:dyDescent="0.2">
      <c r="A258" s="101" t="s">
        <v>3679</v>
      </c>
      <c r="E258" s="90" t="str">
        <f t="shared" si="14"/>
        <v/>
      </c>
      <c r="K258" s="90" t="str">
        <f t="shared" si="15"/>
        <v/>
      </c>
    </row>
    <row r="259" spans="1:11" x14ac:dyDescent="0.2">
      <c r="A259" s="101">
        <v>45385</v>
      </c>
      <c r="B259" t="s">
        <v>321</v>
      </c>
      <c r="D259" s="90">
        <v>5000</v>
      </c>
      <c r="E259" s="90">
        <v>5000</v>
      </c>
      <c r="K259" s="90" t="str">
        <f t="shared" si="15"/>
        <v/>
      </c>
    </row>
    <row r="260" spans="1:11" x14ac:dyDescent="0.2">
      <c r="A260" s="101">
        <v>45391</v>
      </c>
      <c r="B260" t="s">
        <v>692</v>
      </c>
      <c r="D260" s="90">
        <v>10000</v>
      </c>
      <c r="E260" s="90">
        <f t="shared" si="14"/>
        <v>15000</v>
      </c>
      <c r="K260" s="90" t="str">
        <f t="shared" si="15"/>
        <v/>
      </c>
    </row>
    <row r="261" spans="1:11" x14ac:dyDescent="0.2">
      <c r="A261" s="101">
        <v>45391</v>
      </c>
      <c r="B261" t="s">
        <v>717</v>
      </c>
      <c r="D261" s="90">
        <v>15000</v>
      </c>
      <c r="E261" s="90">
        <f t="shared" si="14"/>
        <v>30000</v>
      </c>
      <c r="K261" s="90" t="str">
        <f t="shared" si="15"/>
        <v/>
      </c>
    </row>
    <row r="262" spans="1:11" x14ac:dyDescent="0.2">
      <c r="A262" s="101">
        <v>45393</v>
      </c>
      <c r="B262" t="s">
        <v>144</v>
      </c>
      <c r="D262" s="90">
        <v>2500</v>
      </c>
      <c r="E262" s="90">
        <f t="shared" si="14"/>
        <v>32500</v>
      </c>
      <c r="K262" s="90" t="str">
        <f t="shared" si="15"/>
        <v/>
      </c>
    </row>
    <row r="263" spans="1:11" x14ac:dyDescent="0.2">
      <c r="A263" s="101">
        <v>45393</v>
      </c>
      <c r="B263" t="s">
        <v>144</v>
      </c>
      <c r="C263" t="s">
        <v>3817</v>
      </c>
      <c r="D263" s="90">
        <v>2500</v>
      </c>
      <c r="E263" s="90">
        <f t="shared" si="14"/>
        <v>35000</v>
      </c>
      <c r="K263" s="90" t="str">
        <f t="shared" si="15"/>
        <v/>
      </c>
    </row>
    <row r="264" spans="1:11" x14ac:dyDescent="0.2">
      <c r="A264" s="101">
        <v>45393</v>
      </c>
      <c r="B264" t="s">
        <v>145</v>
      </c>
      <c r="D264" s="90">
        <v>10000</v>
      </c>
      <c r="E264" s="90">
        <f t="shared" si="14"/>
        <v>45000</v>
      </c>
      <c r="K264" s="90" t="str">
        <f t="shared" si="15"/>
        <v/>
      </c>
    </row>
    <row r="265" spans="1:11" x14ac:dyDescent="0.2">
      <c r="A265" s="101">
        <v>45398</v>
      </c>
      <c r="B265" t="s">
        <v>147</v>
      </c>
      <c r="D265" s="90">
        <v>10000</v>
      </c>
      <c r="E265" s="90">
        <f t="shared" si="14"/>
        <v>55000</v>
      </c>
      <c r="K265" s="90" t="str">
        <f t="shared" si="15"/>
        <v/>
      </c>
    </row>
    <row r="266" spans="1:11" x14ac:dyDescent="0.2">
      <c r="A266" s="101">
        <v>45404</v>
      </c>
      <c r="B266" t="s">
        <v>703</v>
      </c>
      <c r="D266" s="90">
        <v>17500</v>
      </c>
      <c r="E266" s="90">
        <f t="shared" si="14"/>
        <v>72500</v>
      </c>
      <c r="K266" s="90" t="str">
        <f t="shared" si="15"/>
        <v/>
      </c>
    </row>
    <row r="267" spans="1:11" x14ac:dyDescent="0.2">
      <c r="A267" s="101">
        <v>45407</v>
      </c>
      <c r="B267" t="s">
        <v>77</v>
      </c>
      <c r="D267" s="90">
        <v>20000</v>
      </c>
      <c r="E267" s="90">
        <f t="shared" si="14"/>
        <v>92500</v>
      </c>
      <c r="K267" s="90" t="str">
        <f t="shared" si="15"/>
        <v/>
      </c>
    </row>
    <row r="268" spans="1:11" x14ac:dyDescent="0.2">
      <c r="A268" s="101">
        <v>45439</v>
      </c>
      <c r="B268" t="s">
        <v>712</v>
      </c>
      <c r="D268" s="90">
        <v>20000</v>
      </c>
      <c r="E268" s="90">
        <f t="shared" si="14"/>
        <v>112500</v>
      </c>
      <c r="K268" s="90" t="str">
        <f t="shared" si="15"/>
        <v/>
      </c>
    </row>
    <row r="269" spans="1:11" x14ac:dyDescent="0.2">
      <c r="A269" s="101">
        <v>45442</v>
      </c>
      <c r="B269" t="s">
        <v>409</v>
      </c>
      <c r="D269" s="90">
        <v>75000</v>
      </c>
      <c r="E269" s="90">
        <f t="shared" si="14"/>
        <v>187500</v>
      </c>
      <c r="K269" s="90" t="str">
        <f t="shared" si="15"/>
        <v/>
      </c>
    </row>
    <row r="270" spans="1:11" x14ac:dyDescent="0.2">
      <c r="A270" s="101">
        <v>45443</v>
      </c>
      <c r="B270" t="s">
        <v>695</v>
      </c>
      <c r="D270" s="90">
        <v>10000</v>
      </c>
      <c r="E270" s="90">
        <f t="shared" si="14"/>
        <v>197500</v>
      </c>
      <c r="K270" s="90" t="str">
        <f t="shared" si="15"/>
        <v/>
      </c>
    </row>
    <row r="271" spans="1:11" x14ac:dyDescent="0.2">
      <c r="A271" s="101">
        <v>45448</v>
      </c>
      <c r="B271" t="s">
        <v>94</v>
      </c>
      <c r="D271" s="90">
        <v>45000</v>
      </c>
      <c r="E271" s="90">
        <f t="shared" si="14"/>
        <v>242500</v>
      </c>
      <c r="K271" s="90" t="str">
        <f t="shared" si="15"/>
        <v/>
      </c>
    </row>
    <row r="272" spans="1:11" x14ac:dyDescent="0.2">
      <c r="A272" s="101">
        <v>45454</v>
      </c>
      <c r="B272" t="s">
        <v>474</v>
      </c>
      <c r="D272" s="90">
        <v>17500</v>
      </c>
      <c r="E272" s="90">
        <f t="shared" si="14"/>
        <v>260000</v>
      </c>
      <c r="K272" s="90" t="str">
        <f t="shared" si="15"/>
        <v/>
      </c>
    </row>
    <row r="273" spans="1:11" x14ac:dyDescent="0.2">
      <c r="A273" s="101">
        <v>45469</v>
      </c>
      <c r="B273" t="s">
        <v>142</v>
      </c>
      <c r="D273" s="90">
        <v>10000</v>
      </c>
      <c r="E273" s="90">
        <f t="shared" si="14"/>
        <v>270000</v>
      </c>
      <c r="K273" s="90" t="str">
        <f t="shared" si="15"/>
        <v/>
      </c>
    </row>
    <row r="274" spans="1:11" x14ac:dyDescent="0.2">
      <c r="A274" s="101">
        <v>45523</v>
      </c>
      <c r="B274" t="s">
        <v>419</v>
      </c>
      <c r="D274" s="90">
        <v>20000</v>
      </c>
      <c r="E274" s="90">
        <f t="shared" si="14"/>
        <v>290000</v>
      </c>
      <c r="K274" s="90" t="str">
        <f t="shared" si="15"/>
        <v/>
      </c>
    </row>
    <row r="275" spans="1:11" x14ac:dyDescent="0.2">
      <c r="A275" s="101">
        <v>45544</v>
      </c>
      <c r="B275" t="s">
        <v>146</v>
      </c>
      <c r="D275" s="90">
        <v>10000</v>
      </c>
      <c r="E275" s="90">
        <f t="shared" si="14"/>
        <v>300000</v>
      </c>
      <c r="K275" s="90" t="str">
        <f t="shared" si="15"/>
        <v/>
      </c>
    </row>
    <row r="276" spans="1:11" x14ac:dyDescent="0.2">
      <c r="A276" s="101">
        <v>45545</v>
      </c>
      <c r="B276" t="s">
        <v>456</v>
      </c>
      <c r="D276" s="90">
        <v>70000</v>
      </c>
      <c r="E276" s="90">
        <f t="shared" si="14"/>
        <v>370000</v>
      </c>
      <c r="K276" s="90" t="str">
        <f t="shared" si="15"/>
        <v/>
      </c>
    </row>
    <row r="277" spans="1:11" x14ac:dyDescent="0.2">
      <c r="E277" s="90" t="str">
        <f t="shared" si="14"/>
        <v/>
      </c>
      <c r="K277" s="90" t="str">
        <f t="shared" si="15"/>
        <v/>
      </c>
    </row>
    <row r="278" spans="1:11" x14ac:dyDescent="0.2">
      <c r="E278" s="90" t="str">
        <f t="shared" si="14"/>
        <v/>
      </c>
      <c r="K278" s="90" t="str">
        <f t="shared" si="15"/>
        <v/>
      </c>
    </row>
    <row r="279" spans="1:11" x14ac:dyDescent="0.2">
      <c r="A279" s="101" t="s">
        <v>3829</v>
      </c>
      <c r="E279" s="90" t="str">
        <f t="shared" si="14"/>
        <v/>
      </c>
      <c r="K279" s="90" t="str">
        <f t="shared" si="15"/>
        <v/>
      </c>
    </row>
    <row r="280" spans="1:11" x14ac:dyDescent="0.2">
      <c r="E280" s="90" t="str">
        <f t="shared" si="14"/>
        <v/>
      </c>
      <c r="K280" s="90" t="str">
        <f t="shared" si="15"/>
        <v/>
      </c>
    </row>
    <row r="281" spans="1:11" x14ac:dyDescent="0.2">
      <c r="E281" s="90" t="str">
        <f t="shared" si="14"/>
        <v/>
      </c>
      <c r="K281" s="90" t="str">
        <f t="shared" si="15"/>
        <v/>
      </c>
    </row>
    <row r="282" spans="1:11" x14ac:dyDescent="0.2">
      <c r="E282" s="90" t="str">
        <f t="shared" si="14"/>
        <v/>
      </c>
      <c r="K282" s="90" t="str">
        <f t="shared" si="15"/>
        <v/>
      </c>
    </row>
    <row r="283" spans="1:11" x14ac:dyDescent="0.2">
      <c r="E283" s="90" t="str">
        <f t="shared" si="14"/>
        <v/>
      </c>
      <c r="K283" s="90" t="str">
        <f t="shared" si="15"/>
        <v/>
      </c>
    </row>
    <row r="284" spans="1:11" x14ac:dyDescent="0.2">
      <c r="E284" s="90" t="str">
        <f t="shared" si="14"/>
        <v/>
      </c>
      <c r="K284" s="90" t="str">
        <f t="shared" si="15"/>
        <v/>
      </c>
    </row>
    <row r="285" spans="1:11" x14ac:dyDescent="0.2">
      <c r="E285" s="90" t="str">
        <f t="shared" si="14"/>
        <v/>
      </c>
      <c r="K285" s="90" t="str">
        <f t="shared" si="15"/>
        <v/>
      </c>
    </row>
    <row r="286" spans="1:11" x14ac:dyDescent="0.2">
      <c r="E286" s="90" t="str">
        <f t="shared" si="14"/>
        <v/>
      </c>
      <c r="K286" s="90" t="str">
        <f t="shared" si="15"/>
        <v/>
      </c>
    </row>
    <row r="287" spans="1:11" x14ac:dyDescent="0.2">
      <c r="E287" s="90" t="str">
        <f t="shared" si="14"/>
        <v/>
      </c>
      <c r="K287" s="90" t="str">
        <f t="shared" si="15"/>
        <v/>
      </c>
    </row>
    <row r="288" spans="1:11" x14ac:dyDescent="0.2">
      <c r="E288" s="90" t="str">
        <f t="shared" si="14"/>
        <v/>
      </c>
      <c r="K288" s="90" t="str">
        <f t="shared" si="15"/>
        <v/>
      </c>
    </row>
    <row r="289" spans="5:11" x14ac:dyDescent="0.2">
      <c r="E289" s="90" t="str">
        <f t="shared" si="14"/>
        <v/>
      </c>
      <c r="K289" s="90" t="str">
        <f t="shared" si="15"/>
        <v/>
      </c>
    </row>
    <row r="290" spans="5:11" x14ac:dyDescent="0.2">
      <c r="E290" s="90" t="str">
        <f t="shared" si="14"/>
        <v/>
      </c>
      <c r="K290" s="90" t="str">
        <f t="shared" si="15"/>
        <v/>
      </c>
    </row>
    <row r="291" spans="5:11" x14ac:dyDescent="0.2">
      <c r="E291" s="90" t="str">
        <f t="shared" si="14"/>
        <v/>
      </c>
      <c r="K291" s="90" t="str">
        <f t="shared" si="15"/>
        <v/>
      </c>
    </row>
    <row r="292" spans="5:11" x14ac:dyDescent="0.2">
      <c r="E292" s="90" t="str">
        <f t="shared" si="14"/>
        <v/>
      </c>
      <c r="K292" s="90" t="str">
        <f t="shared" si="15"/>
        <v/>
      </c>
    </row>
    <row r="293" spans="5:11" x14ac:dyDescent="0.2">
      <c r="E293" s="90" t="str">
        <f t="shared" si="14"/>
        <v/>
      </c>
      <c r="K293" s="90" t="str">
        <f t="shared" si="15"/>
        <v/>
      </c>
    </row>
    <row r="294" spans="5:11" x14ac:dyDescent="0.2">
      <c r="E294" s="90" t="str">
        <f t="shared" si="14"/>
        <v/>
      </c>
      <c r="K294" s="90" t="str">
        <f t="shared" si="15"/>
        <v/>
      </c>
    </row>
    <row r="295" spans="5:11" x14ac:dyDescent="0.2">
      <c r="E295" s="90" t="str">
        <f t="shared" si="14"/>
        <v/>
      </c>
      <c r="K295" s="90" t="str">
        <f t="shared" si="15"/>
        <v/>
      </c>
    </row>
    <row r="296" spans="5:11" x14ac:dyDescent="0.2">
      <c r="E296" s="90" t="str">
        <f t="shared" si="14"/>
        <v/>
      </c>
      <c r="K296" s="90" t="str">
        <f t="shared" si="15"/>
        <v/>
      </c>
    </row>
    <row r="297" spans="5:11" x14ac:dyDescent="0.2">
      <c r="E297" s="90" t="str">
        <f t="shared" si="14"/>
        <v/>
      </c>
      <c r="K297" s="90" t="str">
        <f t="shared" si="15"/>
        <v/>
      </c>
    </row>
    <row r="298" spans="5:11" x14ac:dyDescent="0.2">
      <c r="E298" s="90" t="str">
        <f t="shared" si="14"/>
        <v/>
      </c>
      <c r="K298" s="90" t="str">
        <f t="shared" si="15"/>
        <v/>
      </c>
    </row>
    <row r="299" spans="5:11" x14ac:dyDescent="0.2">
      <c r="E299" s="90" t="str">
        <f t="shared" si="14"/>
        <v/>
      </c>
      <c r="K299" s="90" t="str">
        <f t="shared" si="15"/>
        <v/>
      </c>
    </row>
    <row r="300" spans="5:11" x14ac:dyDescent="0.2">
      <c r="E300" s="90" t="str">
        <f t="shared" si="14"/>
        <v/>
      </c>
      <c r="K300" s="90" t="str">
        <f t="shared" si="15"/>
        <v/>
      </c>
    </row>
    <row r="301" spans="5:11" x14ac:dyDescent="0.2">
      <c r="E301" s="90" t="str">
        <f t="shared" si="14"/>
        <v/>
      </c>
      <c r="K301" s="90" t="str">
        <f t="shared" si="15"/>
        <v/>
      </c>
    </row>
    <row r="302" spans="5:11" x14ac:dyDescent="0.2">
      <c r="E302" s="90" t="str">
        <f t="shared" ref="E302:E361" si="16">IF(D302="","",D302+E301)</f>
        <v/>
      </c>
      <c r="K302" s="90" t="str">
        <f t="shared" ref="K302:K365" si="17">IF(J302="","",J302+K301)</f>
        <v/>
      </c>
    </row>
    <row r="303" spans="5:11" x14ac:dyDescent="0.2">
      <c r="E303" s="90" t="str">
        <f t="shared" si="16"/>
        <v/>
      </c>
      <c r="K303" s="90" t="str">
        <f t="shared" si="17"/>
        <v/>
      </c>
    </row>
    <row r="304" spans="5:11" x14ac:dyDescent="0.2">
      <c r="E304" s="90" t="str">
        <f t="shared" si="16"/>
        <v/>
      </c>
      <c r="K304" s="90" t="str">
        <f t="shared" si="17"/>
        <v/>
      </c>
    </row>
    <row r="305" spans="5:11" x14ac:dyDescent="0.2">
      <c r="E305" s="90" t="str">
        <f t="shared" si="16"/>
        <v/>
      </c>
      <c r="K305" s="90" t="str">
        <f t="shared" si="17"/>
        <v/>
      </c>
    </row>
    <row r="306" spans="5:11" x14ac:dyDescent="0.2">
      <c r="E306" s="90" t="str">
        <f t="shared" si="16"/>
        <v/>
      </c>
      <c r="K306" s="90" t="str">
        <f t="shared" si="17"/>
        <v/>
      </c>
    </row>
    <row r="307" spans="5:11" x14ac:dyDescent="0.2">
      <c r="E307" s="90" t="str">
        <f t="shared" si="16"/>
        <v/>
      </c>
      <c r="K307" s="90" t="str">
        <f t="shared" si="17"/>
        <v/>
      </c>
    </row>
    <row r="308" spans="5:11" x14ac:dyDescent="0.2">
      <c r="E308" s="90" t="str">
        <f t="shared" si="16"/>
        <v/>
      </c>
      <c r="K308" s="90" t="str">
        <f t="shared" si="17"/>
        <v/>
      </c>
    </row>
    <row r="309" spans="5:11" x14ac:dyDescent="0.2">
      <c r="E309" s="90" t="str">
        <f t="shared" si="16"/>
        <v/>
      </c>
      <c r="K309" s="90" t="str">
        <f t="shared" si="17"/>
        <v/>
      </c>
    </row>
    <row r="310" spans="5:11" x14ac:dyDescent="0.2">
      <c r="E310" s="90" t="str">
        <f t="shared" si="16"/>
        <v/>
      </c>
      <c r="K310" s="90" t="str">
        <f t="shared" si="17"/>
        <v/>
      </c>
    </row>
    <row r="311" spans="5:11" x14ac:dyDescent="0.2">
      <c r="E311" s="90" t="str">
        <f t="shared" si="16"/>
        <v/>
      </c>
      <c r="K311" s="90" t="str">
        <f t="shared" si="17"/>
        <v/>
      </c>
    </row>
    <row r="312" spans="5:11" x14ac:dyDescent="0.2">
      <c r="E312" s="90" t="str">
        <f t="shared" si="16"/>
        <v/>
      </c>
      <c r="K312" s="90" t="str">
        <f t="shared" si="17"/>
        <v/>
      </c>
    </row>
    <row r="313" spans="5:11" x14ac:dyDescent="0.2">
      <c r="E313" s="90" t="str">
        <f t="shared" si="16"/>
        <v/>
      </c>
      <c r="K313" s="90" t="str">
        <f t="shared" si="17"/>
        <v/>
      </c>
    </row>
    <row r="314" spans="5:11" x14ac:dyDescent="0.2">
      <c r="E314" s="90" t="str">
        <f t="shared" si="16"/>
        <v/>
      </c>
      <c r="K314" s="90" t="str">
        <f t="shared" si="17"/>
        <v/>
      </c>
    </row>
    <row r="315" spans="5:11" x14ac:dyDescent="0.2">
      <c r="E315" s="90" t="str">
        <f t="shared" si="16"/>
        <v/>
      </c>
      <c r="K315" s="90" t="str">
        <f t="shared" si="17"/>
        <v/>
      </c>
    </row>
    <row r="316" spans="5:11" x14ac:dyDescent="0.2">
      <c r="E316" s="90" t="str">
        <f t="shared" si="16"/>
        <v/>
      </c>
      <c r="K316" s="90" t="str">
        <f t="shared" si="17"/>
        <v/>
      </c>
    </row>
    <row r="317" spans="5:11" x14ac:dyDescent="0.2">
      <c r="E317" s="90" t="str">
        <f t="shared" si="16"/>
        <v/>
      </c>
      <c r="K317" s="90" t="str">
        <f t="shared" si="17"/>
        <v/>
      </c>
    </row>
    <row r="318" spans="5:11" x14ac:dyDescent="0.2">
      <c r="E318" s="90" t="str">
        <f t="shared" si="16"/>
        <v/>
      </c>
      <c r="K318" s="90" t="str">
        <f t="shared" si="17"/>
        <v/>
      </c>
    </row>
    <row r="319" spans="5:11" x14ac:dyDescent="0.2">
      <c r="E319" s="90" t="str">
        <f t="shared" si="16"/>
        <v/>
      </c>
      <c r="K319" s="90" t="str">
        <f t="shared" si="17"/>
        <v/>
      </c>
    </row>
    <row r="320" spans="5:11" x14ac:dyDescent="0.2">
      <c r="E320" s="90" t="str">
        <f t="shared" si="16"/>
        <v/>
      </c>
      <c r="K320" s="90" t="str">
        <f t="shared" si="17"/>
        <v/>
      </c>
    </row>
    <row r="321" spans="5:11" x14ac:dyDescent="0.2">
      <c r="E321" s="90" t="str">
        <f t="shared" si="16"/>
        <v/>
      </c>
      <c r="K321" s="90" t="str">
        <f t="shared" si="17"/>
        <v/>
      </c>
    </row>
    <row r="322" spans="5:11" x14ac:dyDescent="0.2">
      <c r="E322" s="90" t="str">
        <f t="shared" si="16"/>
        <v/>
      </c>
      <c r="K322" s="90" t="str">
        <f t="shared" si="17"/>
        <v/>
      </c>
    </row>
    <row r="323" spans="5:11" x14ac:dyDescent="0.2">
      <c r="E323" s="90" t="str">
        <f t="shared" si="16"/>
        <v/>
      </c>
      <c r="K323" s="90" t="str">
        <f t="shared" si="17"/>
        <v/>
      </c>
    </row>
    <row r="324" spans="5:11" x14ac:dyDescent="0.2">
      <c r="E324" s="90" t="str">
        <f t="shared" si="16"/>
        <v/>
      </c>
      <c r="K324" s="90" t="str">
        <f t="shared" si="17"/>
        <v/>
      </c>
    </row>
    <row r="325" spans="5:11" x14ac:dyDescent="0.2">
      <c r="E325" s="90" t="str">
        <f t="shared" si="16"/>
        <v/>
      </c>
      <c r="K325" s="90" t="str">
        <f t="shared" si="17"/>
        <v/>
      </c>
    </row>
    <row r="326" spans="5:11" x14ac:dyDescent="0.2">
      <c r="E326" s="90" t="str">
        <f t="shared" si="16"/>
        <v/>
      </c>
      <c r="K326" s="90" t="str">
        <f t="shared" si="17"/>
        <v/>
      </c>
    </row>
    <row r="327" spans="5:11" x14ac:dyDescent="0.2">
      <c r="E327" s="90" t="str">
        <f t="shared" si="16"/>
        <v/>
      </c>
      <c r="K327" s="90" t="str">
        <f t="shared" si="17"/>
        <v/>
      </c>
    </row>
    <row r="328" spans="5:11" x14ac:dyDescent="0.2">
      <c r="E328" s="90" t="str">
        <f t="shared" si="16"/>
        <v/>
      </c>
      <c r="K328" s="90" t="str">
        <f t="shared" si="17"/>
        <v/>
      </c>
    </row>
    <row r="329" spans="5:11" x14ac:dyDescent="0.2">
      <c r="E329" s="90" t="str">
        <f t="shared" si="16"/>
        <v/>
      </c>
      <c r="K329" s="90" t="str">
        <f t="shared" si="17"/>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K362" s="90" t="str">
        <f t="shared" si="17"/>
        <v/>
      </c>
    </row>
    <row r="363" spans="5:11" x14ac:dyDescent="0.2">
      <c r="K363" s="90" t="str">
        <f t="shared" si="17"/>
        <v/>
      </c>
    </row>
    <row r="364" spans="5:11" x14ac:dyDescent="0.2">
      <c r="K364" s="90" t="str">
        <f t="shared" si="17"/>
        <v/>
      </c>
    </row>
    <row r="365" spans="5:11" x14ac:dyDescent="0.2">
      <c r="K365" s="90" t="str">
        <f t="shared" si="17"/>
        <v/>
      </c>
    </row>
    <row r="366" spans="5:11" x14ac:dyDescent="0.2">
      <c r="K366" s="90" t="str">
        <f t="shared" ref="K366:K429" si="18">IF(J366="","",J366+K365)</f>
        <v/>
      </c>
    </row>
    <row r="367" spans="5:11" x14ac:dyDescent="0.2">
      <c r="K367" s="90" t="str">
        <f t="shared" si="18"/>
        <v/>
      </c>
    </row>
    <row r="368" spans="5:11" x14ac:dyDescent="0.2">
      <c r="K368" s="90" t="str">
        <f t="shared" si="18"/>
        <v/>
      </c>
    </row>
    <row r="369" spans="11:11" x14ac:dyDescent="0.2">
      <c r="K369" s="90" t="str">
        <f t="shared" si="18"/>
        <v/>
      </c>
    </row>
    <row r="370" spans="11:11" x14ac:dyDescent="0.2">
      <c r="K370" s="90" t="str">
        <f t="shared" si="18"/>
        <v/>
      </c>
    </row>
    <row r="371" spans="11:11" x14ac:dyDescent="0.2">
      <c r="K371" s="90" t="str">
        <f t="shared" si="18"/>
        <v/>
      </c>
    </row>
    <row r="372" spans="11:11" x14ac:dyDescent="0.2">
      <c r="K372" s="90" t="str">
        <f t="shared" si="18"/>
        <v/>
      </c>
    </row>
    <row r="373" spans="11:11" x14ac:dyDescent="0.2">
      <c r="K373" s="90" t="str">
        <f t="shared" si="18"/>
        <v/>
      </c>
    </row>
    <row r="374" spans="11:11" x14ac:dyDescent="0.2">
      <c r="K374" s="90" t="str">
        <f t="shared" si="18"/>
        <v/>
      </c>
    </row>
    <row r="375" spans="11:11" x14ac:dyDescent="0.2">
      <c r="K375" s="90" t="str">
        <f t="shared" si="18"/>
        <v/>
      </c>
    </row>
    <row r="376" spans="11:11" x14ac:dyDescent="0.2">
      <c r="K376" s="90" t="str">
        <f t="shared" si="18"/>
        <v/>
      </c>
    </row>
    <row r="377" spans="11:11" x14ac:dyDescent="0.2">
      <c r="K377" s="90" t="str">
        <f t="shared" si="18"/>
        <v/>
      </c>
    </row>
    <row r="378" spans="11:11" x14ac:dyDescent="0.2">
      <c r="K378" s="90" t="str">
        <f t="shared" si="18"/>
        <v/>
      </c>
    </row>
    <row r="379" spans="11:11" x14ac:dyDescent="0.2">
      <c r="K379" s="90" t="str">
        <f t="shared" si="18"/>
        <v/>
      </c>
    </row>
    <row r="380" spans="11:11" x14ac:dyDescent="0.2">
      <c r="K380" s="90" t="str">
        <f t="shared" si="18"/>
        <v/>
      </c>
    </row>
    <row r="381" spans="11:11" x14ac:dyDescent="0.2">
      <c r="K381" s="90" t="str">
        <f t="shared" si="18"/>
        <v/>
      </c>
    </row>
    <row r="382" spans="11:11" x14ac:dyDescent="0.2">
      <c r="K382" s="90" t="str">
        <f t="shared" si="18"/>
        <v/>
      </c>
    </row>
    <row r="383" spans="11:11" x14ac:dyDescent="0.2">
      <c r="K383" s="90" t="str">
        <f t="shared" si="18"/>
        <v/>
      </c>
    </row>
    <row r="384" spans="11:11" x14ac:dyDescent="0.2">
      <c r="K384" s="90" t="str">
        <f t="shared" si="18"/>
        <v/>
      </c>
    </row>
    <row r="385" spans="11:11" x14ac:dyDescent="0.2">
      <c r="K385" s="90" t="str">
        <f t="shared" si="18"/>
        <v/>
      </c>
    </row>
    <row r="386" spans="11:11" x14ac:dyDescent="0.2">
      <c r="K386" s="90" t="str">
        <f t="shared" si="18"/>
        <v/>
      </c>
    </row>
    <row r="387" spans="11:11" x14ac:dyDescent="0.2">
      <c r="K387" s="90" t="str">
        <f t="shared" si="18"/>
        <v/>
      </c>
    </row>
    <row r="388" spans="11:11" x14ac:dyDescent="0.2">
      <c r="K388" s="90" t="str">
        <f t="shared" si="18"/>
        <v/>
      </c>
    </row>
    <row r="389" spans="11:11" x14ac:dyDescent="0.2">
      <c r="K389" s="90" t="str">
        <f t="shared" si="18"/>
        <v/>
      </c>
    </row>
    <row r="390" spans="11:11" x14ac:dyDescent="0.2">
      <c r="K390" s="90" t="str">
        <f t="shared" si="18"/>
        <v/>
      </c>
    </row>
    <row r="391" spans="11:11" x14ac:dyDescent="0.2">
      <c r="K391" s="90" t="str">
        <f t="shared" si="18"/>
        <v/>
      </c>
    </row>
    <row r="392" spans="11:11" x14ac:dyDescent="0.2">
      <c r="K392" s="90" t="str">
        <f t="shared" si="18"/>
        <v/>
      </c>
    </row>
    <row r="393" spans="11:11" x14ac:dyDescent="0.2">
      <c r="K393" s="90" t="str">
        <f t="shared" si="18"/>
        <v/>
      </c>
    </row>
    <row r="394" spans="11:11" x14ac:dyDescent="0.2">
      <c r="K394" s="90" t="str">
        <f t="shared" si="18"/>
        <v/>
      </c>
    </row>
    <row r="395" spans="11:11" x14ac:dyDescent="0.2">
      <c r="K395" s="90" t="str">
        <f t="shared" si="18"/>
        <v/>
      </c>
    </row>
    <row r="396" spans="11:11" x14ac:dyDescent="0.2">
      <c r="K396" s="90" t="str">
        <f t="shared" si="18"/>
        <v/>
      </c>
    </row>
    <row r="397" spans="11:11" x14ac:dyDescent="0.2">
      <c r="K397" s="90" t="str">
        <f t="shared" si="18"/>
        <v/>
      </c>
    </row>
    <row r="398" spans="11:11" x14ac:dyDescent="0.2">
      <c r="K398" s="90" t="str">
        <f t="shared" si="18"/>
        <v/>
      </c>
    </row>
    <row r="399" spans="11:11" x14ac:dyDescent="0.2">
      <c r="K399" s="90" t="str">
        <f t="shared" si="18"/>
        <v/>
      </c>
    </row>
    <row r="400" spans="11: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ref="K430:K441" si="19">IF(J430="","",J430+K429)</f>
        <v/>
      </c>
    </row>
    <row r="431" spans="11:11" x14ac:dyDescent="0.2">
      <c r="K431" s="90" t="str">
        <f t="shared" si="19"/>
        <v/>
      </c>
    </row>
    <row r="432" spans="11:11" x14ac:dyDescent="0.2">
      <c r="K432" s="90" t="str">
        <f t="shared" si="19"/>
        <v/>
      </c>
    </row>
    <row r="433" spans="11:11" x14ac:dyDescent="0.2">
      <c r="K433" s="90" t="str">
        <f t="shared" si="19"/>
        <v/>
      </c>
    </row>
    <row r="434" spans="11:11" x14ac:dyDescent="0.2">
      <c r="K434" s="90" t="str">
        <f t="shared" si="19"/>
        <v/>
      </c>
    </row>
    <row r="435" spans="11:11" x14ac:dyDescent="0.2">
      <c r="K435" s="90" t="str">
        <f t="shared" si="19"/>
        <v/>
      </c>
    </row>
    <row r="436" spans="11:11" x14ac:dyDescent="0.2">
      <c r="K436" s="90" t="str">
        <f t="shared" si="19"/>
        <v/>
      </c>
    </row>
    <row r="437" spans="11:11" x14ac:dyDescent="0.2">
      <c r="K437" s="90" t="str">
        <f t="shared" si="19"/>
        <v/>
      </c>
    </row>
    <row r="438" spans="11:11" x14ac:dyDescent="0.2">
      <c r="K438" s="90" t="str">
        <f t="shared" si="19"/>
        <v/>
      </c>
    </row>
    <row r="439" spans="11:11" x14ac:dyDescent="0.2">
      <c r="K439" s="90" t="str">
        <f t="shared" si="19"/>
        <v/>
      </c>
    </row>
    <row r="440" spans="11:11" x14ac:dyDescent="0.2">
      <c r="K440" s="90" t="str">
        <f t="shared" si="19"/>
        <v/>
      </c>
    </row>
    <row r="441" spans="11:11" x14ac:dyDescent="0.2">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414" activePane="bottomLeft" state="frozen"/>
      <selection pane="bottomLeft" activeCell="B4" sqref="B4"/>
    </sheetView>
  </sheetViews>
  <sheetFormatPr defaultColWidth="9" defaultRowHeight="24" customHeight="1"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ht="13" x14ac:dyDescent="0.2">
      <c r="A1"/>
      <c r="B1" s="565" t="s">
        <v>2444</v>
      </c>
      <c r="C1" s="723"/>
      <c r="D1" s="2"/>
      <c r="E1"/>
      <c r="G1" s="565" t="s">
        <v>2436</v>
      </c>
      <c r="J1"/>
      <c r="K1"/>
    </row>
    <row r="2" spans="1:14" ht="14" x14ac:dyDescent="0.2">
      <c r="A2" s="725" t="s">
        <v>2459</v>
      </c>
      <c r="B2" s="726">
        <v>429</v>
      </c>
      <c r="C2" s="754" t="s">
        <v>2464</v>
      </c>
      <c r="D2" s="2"/>
      <c r="E2"/>
      <c r="G2" s="652">
        <v>141</v>
      </c>
      <c r="H2" s="651" t="s">
        <v>2453</v>
      </c>
      <c r="J2"/>
      <c r="K2"/>
    </row>
    <row r="3" spans="1:14" ht="13" x14ac:dyDescent="0.2">
      <c r="A3" s="725" t="s">
        <v>2460</v>
      </c>
      <c r="B3" s="726">
        <v>429</v>
      </c>
      <c r="C3" s="723"/>
      <c r="D3" s="2"/>
      <c r="E3"/>
      <c r="G3" s="652">
        <v>241</v>
      </c>
      <c r="H3" s="651" t="s">
        <v>2454</v>
      </c>
      <c r="J3"/>
      <c r="K3"/>
    </row>
    <row r="4" spans="1:14" ht="13" x14ac:dyDescent="0.2">
      <c r="M4">
        <v>245</v>
      </c>
      <c r="N4">
        <v>244</v>
      </c>
    </row>
    <row r="5" spans="1:14" ht="13" x14ac:dyDescent="0.2">
      <c r="A5" s="1434" t="s">
        <v>760</v>
      </c>
      <c r="B5" s="1435"/>
      <c r="C5" s="1435"/>
      <c r="D5" s="1435"/>
      <c r="E5" s="1436"/>
      <c r="G5" s="1437" t="s">
        <v>761</v>
      </c>
      <c r="H5" s="1438"/>
      <c r="I5" s="1438"/>
      <c r="J5" s="1438"/>
      <c r="K5" s="1439"/>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ht="13" x14ac:dyDescent="0.2">
      <c r="A8" s="101">
        <v>40722</v>
      </c>
      <c r="B8" t="s">
        <v>55</v>
      </c>
      <c r="C8" t="s">
        <v>673</v>
      </c>
      <c r="D8" s="90">
        <v>10000</v>
      </c>
      <c r="E8" s="90">
        <f>IF(D8="","",D8)</f>
        <v>10000</v>
      </c>
      <c r="G8" s="101">
        <v>40875</v>
      </c>
      <c r="H8" t="s">
        <v>729</v>
      </c>
      <c r="I8" t="s">
        <v>754</v>
      </c>
      <c r="J8" s="90">
        <v>340000</v>
      </c>
      <c r="K8" s="90">
        <f>IF(J8="","",J8)</f>
        <v>340000</v>
      </c>
    </row>
    <row r="9" spans="1:14" ht="13" x14ac:dyDescent="0.2">
      <c r="A9" s="101">
        <v>40722</v>
      </c>
      <c r="B9" t="s">
        <v>59</v>
      </c>
      <c r="C9" t="s">
        <v>674</v>
      </c>
      <c r="D9" s="90">
        <v>10000</v>
      </c>
      <c r="E9" s="90">
        <f t="shared" ref="E9:E69" si="0">IF(D9="","",D9+E8)</f>
        <v>20000</v>
      </c>
      <c r="K9" s="90" t="str">
        <f t="shared" ref="K9:K72" si="1">IF(J9="","",J9+K8)</f>
        <v/>
      </c>
    </row>
    <row r="10" spans="1:14" ht="13" x14ac:dyDescent="0.2">
      <c r="A10" s="101">
        <v>40784</v>
      </c>
      <c r="B10" t="s">
        <v>66</v>
      </c>
      <c r="C10" t="s">
        <v>431</v>
      </c>
      <c r="D10" s="90">
        <v>10000</v>
      </c>
      <c r="E10" s="90">
        <f t="shared" si="0"/>
        <v>30000</v>
      </c>
      <c r="K10" s="90" t="str">
        <f t="shared" si="1"/>
        <v/>
      </c>
    </row>
    <row r="11" spans="1:14" ht="13" x14ac:dyDescent="0.2">
      <c r="A11" s="101">
        <v>40808</v>
      </c>
      <c r="B11" t="s">
        <v>142</v>
      </c>
      <c r="C11" t="s">
        <v>432</v>
      </c>
      <c r="D11" s="90">
        <v>30000</v>
      </c>
      <c r="E11" s="90">
        <f t="shared" si="0"/>
        <v>60000</v>
      </c>
      <c r="K11" s="90" t="str">
        <f t="shared" si="1"/>
        <v/>
      </c>
    </row>
    <row r="12" spans="1:14" ht="13" x14ac:dyDescent="0.2">
      <c r="A12" s="101">
        <v>40815</v>
      </c>
      <c r="B12" t="s">
        <v>94</v>
      </c>
      <c r="C12" t="s">
        <v>675</v>
      </c>
      <c r="D12" s="90">
        <v>30000</v>
      </c>
      <c r="E12" s="90">
        <f t="shared" si="0"/>
        <v>90000</v>
      </c>
      <c r="K12" s="90" t="str">
        <f t="shared" si="1"/>
        <v/>
      </c>
    </row>
    <row r="13" spans="1:14" ht="13" x14ac:dyDescent="0.2">
      <c r="A13" s="101">
        <v>40829</v>
      </c>
      <c r="B13" t="s">
        <v>77</v>
      </c>
      <c r="C13" t="s">
        <v>748</v>
      </c>
      <c r="D13" s="90">
        <v>30000</v>
      </c>
      <c r="E13" s="90">
        <f t="shared" si="0"/>
        <v>120000</v>
      </c>
      <c r="K13" s="90" t="str">
        <f t="shared" si="1"/>
        <v/>
      </c>
    </row>
    <row r="14" spans="1:14" ht="13" x14ac:dyDescent="0.2">
      <c r="A14" s="101">
        <v>40829</v>
      </c>
      <c r="B14" t="s">
        <v>77</v>
      </c>
      <c r="C14" t="s">
        <v>749</v>
      </c>
      <c r="D14" s="90">
        <v>10000</v>
      </c>
      <c r="E14" s="90">
        <f t="shared" si="0"/>
        <v>130000</v>
      </c>
      <c r="K14" s="90" t="str">
        <f t="shared" si="1"/>
        <v/>
      </c>
    </row>
    <row r="15" spans="1:14" ht="13" x14ac:dyDescent="0.2">
      <c r="A15" s="101">
        <v>40829</v>
      </c>
      <c r="B15" t="s">
        <v>77</v>
      </c>
      <c r="C15" t="s">
        <v>437</v>
      </c>
      <c r="D15" s="90">
        <v>30000</v>
      </c>
      <c r="E15" s="90">
        <f t="shared" si="0"/>
        <v>160000</v>
      </c>
      <c r="K15" s="90" t="str">
        <f t="shared" si="1"/>
        <v/>
      </c>
    </row>
    <row r="16" spans="1:14" ht="13" x14ac:dyDescent="0.2">
      <c r="A16" s="101">
        <v>40829</v>
      </c>
      <c r="B16" t="s">
        <v>77</v>
      </c>
      <c r="C16" t="s">
        <v>678</v>
      </c>
      <c r="D16" s="90">
        <v>10000</v>
      </c>
      <c r="E16" s="90">
        <f t="shared" si="0"/>
        <v>170000</v>
      </c>
      <c r="K16" s="90" t="str">
        <f t="shared" si="1"/>
        <v/>
      </c>
    </row>
    <row r="17" spans="1:11" ht="13" x14ac:dyDescent="0.2">
      <c r="A17" s="101">
        <v>40829</v>
      </c>
      <c r="B17" t="s">
        <v>77</v>
      </c>
      <c r="C17" t="s">
        <v>750</v>
      </c>
      <c r="D17" s="90">
        <v>10000</v>
      </c>
      <c r="E17" s="90">
        <f t="shared" si="0"/>
        <v>180000</v>
      </c>
      <c r="K17" s="90" t="str">
        <f t="shared" si="1"/>
        <v/>
      </c>
    </row>
    <row r="18" spans="1:11" ht="13" x14ac:dyDescent="0.2">
      <c r="A18" s="101">
        <v>40829</v>
      </c>
      <c r="B18" t="s">
        <v>77</v>
      </c>
      <c r="C18" t="s">
        <v>680</v>
      </c>
      <c r="D18" s="90">
        <v>10000</v>
      </c>
      <c r="E18" s="90">
        <f t="shared" si="0"/>
        <v>190000</v>
      </c>
      <c r="K18" s="90" t="str">
        <f t="shared" si="1"/>
        <v/>
      </c>
    </row>
    <row r="19" spans="1:11" ht="13" x14ac:dyDescent="0.2">
      <c r="A19" s="101">
        <v>40829</v>
      </c>
      <c r="B19" t="s">
        <v>77</v>
      </c>
      <c r="C19" t="s">
        <v>751</v>
      </c>
      <c r="D19" s="90">
        <v>10000</v>
      </c>
      <c r="E19" s="90">
        <f t="shared" si="0"/>
        <v>200000</v>
      </c>
      <c r="K19" s="90" t="str">
        <f t="shared" si="1"/>
        <v/>
      </c>
    </row>
    <row r="20" spans="1:11" ht="13" x14ac:dyDescent="0.2">
      <c r="A20" s="101">
        <v>40841</v>
      </c>
      <c r="B20" t="s">
        <v>142</v>
      </c>
      <c r="C20" t="s">
        <v>682</v>
      </c>
      <c r="D20" s="90">
        <v>10000</v>
      </c>
      <c r="E20" s="90">
        <f t="shared" si="0"/>
        <v>210000</v>
      </c>
      <c r="K20" s="90" t="str">
        <f t="shared" si="1"/>
        <v/>
      </c>
    </row>
    <row r="21" spans="1:11" ht="13" x14ac:dyDescent="0.2">
      <c r="A21" s="101">
        <v>40848</v>
      </c>
      <c r="B21" t="s">
        <v>409</v>
      </c>
      <c r="C21" t="s">
        <v>752</v>
      </c>
      <c r="D21" s="90">
        <v>50000</v>
      </c>
      <c r="E21" s="90">
        <f t="shared" si="0"/>
        <v>260000</v>
      </c>
      <c r="K21" s="90" t="str">
        <f t="shared" si="1"/>
        <v/>
      </c>
    </row>
    <row r="22" spans="1:11" ht="13" x14ac:dyDescent="0.2">
      <c r="A22" s="101">
        <v>40851</v>
      </c>
      <c r="B22" t="s">
        <v>94</v>
      </c>
      <c r="C22" t="s">
        <v>445</v>
      </c>
      <c r="D22" s="90">
        <v>50000</v>
      </c>
      <c r="E22" s="90">
        <f t="shared" si="0"/>
        <v>310000</v>
      </c>
      <c r="K22" s="90" t="str">
        <f t="shared" si="1"/>
        <v/>
      </c>
    </row>
    <row r="23" spans="1:11" ht="13" x14ac:dyDescent="0.2">
      <c r="A23" s="101">
        <v>40869</v>
      </c>
      <c r="B23" t="s">
        <v>446</v>
      </c>
      <c r="C23" t="s">
        <v>753</v>
      </c>
      <c r="D23" s="90">
        <v>30000</v>
      </c>
      <c r="E23" s="90">
        <f t="shared" si="0"/>
        <v>340000</v>
      </c>
      <c r="K23" s="90" t="str">
        <f t="shared" si="1"/>
        <v/>
      </c>
    </row>
    <row r="24" spans="1:11" ht="13" x14ac:dyDescent="0.2">
      <c r="A24" s="101">
        <v>40882</v>
      </c>
      <c r="B24" t="s">
        <v>142</v>
      </c>
      <c r="C24" t="s">
        <v>755</v>
      </c>
      <c r="D24" s="90">
        <v>10000</v>
      </c>
      <c r="E24" s="90">
        <f t="shared" si="0"/>
        <v>350000</v>
      </c>
      <c r="K24" s="90" t="str">
        <f t="shared" si="1"/>
        <v/>
      </c>
    </row>
    <row r="25" spans="1:11" ht="13" x14ac:dyDescent="0.2">
      <c r="A25" s="101">
        <v>40882</v>
      </c>
      <c r="B25" t="s">
        <v>142</v>
      </c>
      <c r="C25" t="s">
        <v>686</v>
      </c>
      <c r="D25" s="90">
        <v>50000</v>
      </c>
      <c r="E25" s="90">
        <f t="shared" si="0"/>
        <v>400000</v>
      </c>
      <c r="K25" s="90" t="str">
        <f t="shared" si="1"/>
        <v/>
      </c>
    </row>
    <row r="26" spans="1:11" ht="13" x14ac:dyDescent="0.2">
      <c r="A26" s="101">
        <v>40903</v>
      </c>
      <c r="B26" t="s">
        <v>142</v>
      </c>
      <c r="C26" t="s">
        <v>687</v>
      </c>
      <c r="D26" s="90">
        <v>30000</v>
      </c>
      <c r="E26" s="90">
        <f t="shared" si="0"/>
        <v>430000</v>
      </c>
      <c r="K26" s="90" t="str">
        <f t="shared" si="1"/>
        <v/>
      </c>
    </row>
    <row r="27" spans="1:11" ht="13" x14ac:dyDescent="0.2">
      <c r="A27" s="101">
        <v>40903</v>
      </c>
      <c r="B27" t="s">
        <v>142</v>
      </c>
      <c r="C27" t="s">
        <v>688</v>
      </c>
      <c r="D27" s="90">
        <v>10000</v>
      </c>
      <c r="E27" s="90">
        <f t="shared" si="0"/>
        <v>440000</v>
      </c>
      <c r="K27" s="90" t="str">
        <f t="shared" si="1"/>
        <v/>
      </c>
    </row>
    <row r="28" spans="1:11" ht="13" x14ac:dyDescent="0.2">
      <c r="A28" s="101">
        <v>40903</v>
      </c>
      <c r="B28" t="s">
        <v>321</v>
      </c>
      <c r="C28" t="s">
        <v>689</v>
      </c>
      <c r="D28" s="90">
        <v>50000</v>
      </c>
      <c r="E28" s="90">
        <f t="shared" si="0"/>
        <v>490000</v>
      </c>
      <c r="K28" s="90" t="str">
        <f t="shared" si="1"/>
        <v/>
      </c>
    </row>
    <row r="29" spans="1:11" ht="13" x14ac:dyDescent="0.2">
      <c r="A29" s="101">
        <v>40903</v>
      </c>
      <c r="B29" t="s">
        <v>321</v>
      </c>
      <c r="C29" t="s">
        <v>690</v>
      </c>
      <c r="D29" s="90">
        <v>10000</v>
      </c>
      <c r="E29" s="90">
        <f t="shared" si="0"/>
        <v>500000</v>
      </c>
      <c r="K29" s="90" t="str">
        <f t="shared" si="1"/>
        <v/>
      </c>
    </row>
    <row r="30" spans="1:11" ht="13"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v>100000</v>
      </c>
      <c r="G32" s="101" t="s">
        <v>468</v>
      </c>
      <c r="K32" s="90" t="str">
        <f t="shared" si="1"/>
        <v/>
      </c>
    </row>
    <row r="33" spans="1:11" ht="13" x14ac:dyDescent="0.2">
      <c r="A33" s="101">
        <v>40918</v>
      </c>
      <c r="B33" t="s">
        <v>77</v>
      </c>
      <c r="C33" t="s">
        <v>696</v>
      </c>
      <c r="D33" s="90">
        <v>10000</v>
      </c>
      <c r="E33" s="90">
        <f>IF(D33="","",D33)</f>
        <v>10000</v>
      </c>
      <c r="G33" s="101">
        <v>40939</v>
      </c>
      <c r="H33" t="s">
        <v>729</v>
      </c>
      <c r="I33" t="s">
        <v>754</v>
      </c>
      <c r="J33" s="90">
        <v>310000</v>
      </c>
      <c r="K33" s="90">
        <f>IF(J33="","",J33)</f>
        <v>310000</v>
      </c>
    </row>
    <row r="34" spans="1:11" ht="13" x14ac:dyDescent="0.2">
      <c r="A34" s="101">
        <v>40918</v>
      </c>
      <c r="B34" t="s">
        <v>77</v>
      </c>
      <c r="C34" t="s">
        <v>697</v>
      </c>
      <c r="D34" s="90">
        <v>30000</v>
      </c>
      <c r="E34" s="90">
        <f>IF(D34="","",D34+E33)</f>
        <v>40000</v>
      </c>
      <c r="G34" s="101">
        <v>40994</v>
      </c>
      <c r="H34" t="s">
        <v>729</v>
      </c>
      <c r="I34" t="s">
        <v>754</v>
      </c>
      <c r="J34" s="90">
        <v>110000</v>
      </c>
      <c r="K34" s="90">
        <f t="shared" si="1"/>
        <v>420000</v>
      </c>
    </row>
    <row r="35" spans="1:11" ht="13" x14ac:dyDescent="0.2">
      <c r="A35" s="101">
        <v>40924</v>
      </c>
      <c r="B35" t="s">
        <v>77</v>
      </c>
      <c r="C35" t="s">
        <v>698</v>
      </c>
      <c r="D35" s="90">
        <v>50000</v>
      </c>
      <c r="E35" s="90">
        <f t="shared" si="0"/>
        <v>90000</v>
      </c>
      <c r="G35" s="101">
        <v>40994</v>
      </c>
      <c r="H35" t="s">
        <v>729</v>
      </c>
      <c r="I35" t="s">
        <v>754</v>
      </c>
      <c r="J35" s="90">
        <v>110000</v>
      </c>
      <c r="K35" s="90">
        <f t="shared" si="1"/>
        <v>530000</v>
      </c>
    </row>
    <row r="36" spans="1:11" ht="13" x14ac:dyDescent="0.2">
      <c r="A36" s="101">
        <v>40926</v>
      </c>
      <c r="B36" t="s">
        <v>456</v>
      </c>
      <c r="C36" t="s">
        <v>699</v>
      </c>
      <c r="D36" s="90">
        <v>10000</v>
      </c>
      <c r="E36" s="90">
        <f t="shared" si="0"/>
        <v>100000</v>
      </c>
      <c r="K36" s="90" t="str">
        <f t="shared" si="1"/>
        <v/>
      </c>
    </row>
    <row r="37" spans="1:11" ht="13" x14ac:dyDescent="0.2">
      <c r="A37" s="101">
        <v>40939</v>
      </c>
      <c r="B37" t="s">
        <v>77</v>
      </c>
      <c r="C37" t="s">
        <v>458</v>
      </c>
      <c r="D37" s="90">
        <v>50000</v>
      </c>
      <c r="E37" s="90">
        <f t="shared" si="0"/>
        <v>150000</v>
      </c>
      <c r="K37" s="90" t="str">
        <f t="shared" si="1"/>
        <v/>
      </c>
    </row>
    <row r="38" spans="1:11" ht="13" x14ac:dyDescent="0.2">
      <c r="A38" s="101">
        <v>40954</v>
      </c>
      <c r="B38" t="s">
        <v>142</v>
      </c>
      <c r="C38" t="s">
        <v>701</v>
      </c>
      <c r="D38" s="90">
        <v>30000</v>
      </c>
      <c r="E38" s="90">
        <f t="shared" si="0"/>
        <v>180000</v>
      </c>
      <c r="K38" s="90" t="str">
        <f t="shared" si="1"/>
        <v/>
      </c>
    </row>
    <row r="39" spans="1:11" ht="13" x14ac:dyDescent="0.2">
      <c r="A39" s="101">
        <v>40967</v>
      </c>
      <c r="B39" t="s">
        <v>456</v>
      </c>
      <c r="C39" t="s">
        <v>756</v>
      </c>
      <c r="D39" s="90">
        <v>10000</v>
      </c>
      <c r="E39" s="90">
        <f t="shared" si="0"/>
        <v>190000</v>
      </c>
      <c r="K39" s="90" t="str">
        <f t="shared" si="1"/>
        <v/>
      </c>
    </row>
    <row r="40" spans="1:11" ht="13" x14ac:dyDescent="0.2">
      <c r="A40" s="101">
        <v>40984</v>
      </c>
      <c r="B40" t="s">
        <v>77</v>
      </c>
      <c r="C40" t="s">
        <v>757</v>
      </c>
      <c r="D40" s="90">
        <v>10000</v>
      </c>
      <c r="E40" s="90">
        <f t="shared" si="0"/>
        <v>200000</v>
      </c>
      <c r="K40" s="90" t="str">
        <f t="shared" si="1"/>
        <v/>
      </c>
    </row>
    <row r="41" spans="1:11" ht="13" x14ac:dyDescent="0.2">
      <c r="A41" s="101">
        <v>40984</v>
      </c>
      <c r="B41" t="s">
        <v>77</v>
      </c>
      <c r="C41" t="s">
        <v>758</v>
      </c>
      <c r="D41" s="90">
        <v>10000</v>
      </c>
      <c r="E41" s="90">
        <f t="shared" si="0"/>
        <v>210000</v>
      </c>
      <c r="K41" s="90" t="str">
        <f t="shared" si="1"/>
        <v/>
      </c>
    </row>
    <row r="42" spans="1:11" ht="13" x14ac:dyDescent="0.2">
      <c r="A42" s="101">
        <v>40994</v>
      </c>
      <c r="B42" t="s">
        <v>409</v>
      </c>
      <c r="C42" t="s">
        <v>707</v>
      </c>
      <c r="D42" s="90">
        <v>50000</v>
      </c>
      <c r="E42" s="90">
        <f t="shared" si="0"/>
        <v>260000</v>
      </c>
      <c r="K42" s="90" t="str">
        <f t="shared" si="1"/>
        <v/>
      </c>
    </row>
    <row r="43" spans="1:11" ht="13" x14ac:dyDescent="0.2">
      <c r="A43" s="101">
        <v>40994</v>
      </c>
      <c r="B43" t="s">
        <v>409</v>
      </c>
      <c r="C43" t="s">
        <v>708</v>
      </c>
      <c r="D43" s="90">
        <v>10000</v>
      </c>
      <c r="E43" s="90">
        <f t="shared" si="0"/>
        <v>270000</v>
      </c>
      <c r="K43" s="90" t="str">
        <f t="shared" si="1"/>
        <v/>
      </c>
    </row>
    <row r="44" spans="1:11" ht="13" x14ac:dyDescent="0.2">
      <c r="A44" s="101">
        <v>40994</v>
      </c>
      <c r="B44" t="s">
        <v>409</v>
      </c>
      <c r="C44" t="s">
        <v>759</v>
      </c>
      <c r="D44" s="90">
        <v>50000</v>
      </c>
      <c r="E44" s="90">
        <f t="shared" si="0"/>
        <v>320000</v>
      </c>
      <c r="K44" s="90" t="str">
        <f t="shared" si="1"/>
        <v/>
      </c>
    </row>
    <row r="45" spans="1:11" ht="13" x14ac:dyDescent="0.2">
      <c r="A45" s="101">
        <v>40994</v>
      </c>
      <c r="B45" t="s">
        <v>409</v>
      </c>
      <c r="C45" t="s">
        <v>710</v>
      </c>
      <c r="D45" s="90">
        <v>50000</v>
      </c>
      <c r="E45" s="90">
        <f t="shared" si="0"/>
        <v>370000</v>
      </c>
      <c r="K45" s="90" t="str">
        <f t="shared" si="1"/>
        <v/>
      </c>
    </row>
    <row r="46" spans="1:11" ht="13" x14ac:dyDescent="0.2">
      <c r="A46" s="101">
        <v>41074</v>
      </c>
      <c r="B46" t="s">
        <v>94</v>
      </c>
      <c r="C46" t="s">
        <v>713</v>
      </c>
      <c r="D46" s="90">
        <v>50000</v>
      </c>
      <c r="E46" s="90">
        <f t="shared" si="0"/>
        <v>420000</v>
      </c>
      <c r="K46" s="90" t="str">
        <f t="shared" si="1"/>
        <v/>
      </c>
    </row>
    <row r="47" spans="1:11" ht="13" x14ac:dyDescent="0.2">
      <c r="A47" s="101">
        <v>41079</v>
      </c>
      <c r="B47" t="s">
        <v>77</v>
      </c>
      <c r="C47" t="s">
        <v>714</v>
      </c>
      <c r="D47" s="90">
        <v>30000</v>
      </c>
      <c r="E47" s="90">
        <f t="shared" si="0"/>
        <v>450000</v>
      </c>
      <c r="K47" s="90" t="str">
        <f t="shared" si="1"/>
        <v/>
      </c>
    </row>
    <row r="48" spans="1:11" ht="13" x14ac:dyDescent="0.2">
      <c r="A48" s="101">
        <v>41087</v>
      </c>
      <c r="B48" t="s">
        <v>456</v>
      </c>
      <c r="C48" t="s">
        <v>715</v>
      </c>
      <c r="D48" s="90">
        <v>30000</v>
      </c>
      <c r="E48" s="90">
        <f t="shared" si="0"/>
        <v>480000</v>
      </c>
      <c r="K48" s="90" t="str">
        <f t="shared" si="1"/>
        <v/>
      </c>
    </row>
    <row r="49" spans="1:12" ht="13" x14ac:dyDescent="0.2">
      <c r="A49" s="101">
        <v>41092</v>
      </c>
      <c r="B49" t="s">
        <v>77</v>
      </c>
      <c r="C49" t="s">
        <v>776</v>
      </c>
      <c r="D49" s="90">
        <v>50000</v>
      </c>
      <c r="E49" s="90">
        <f t="shared" si="0"/>
        <v>530000</v>
      </c>
      <c r="K49" s="90" t="str">
        <f t="shared" si="1"/>
        <v/>
      </c>
    </row>
    <row r="50" spans="1:12" ht="13" x14ac:dyDescent="0.2">
      <c r="A50" s="101">
        <v>41180</v>
      </c>
      <c r="B50" t="s">
        <v>474</v>
      </c>
      <c r="C50" t="s">
        <v>475</v>
      </c>
      <c r="D50" s="90">
        <v>50000</v>
      </c>
      <c r="E50" s="90">
        <f t="shared" si="0"/>
        <v>580000</v>
      </c>
      <c r="K50" s="90" t="str">
        <f t="shared" si="1"/>
        <v/>
      </c>
    </row>
    <row r="51" spans="1:12" ht="13" x14ac:dyDescent="0.2">
      <c r="A51" s="101">
        <v>41211</v>
      </c>
      <c r="B51" t="s">
        <v>142</v>
      </c>
      <c r="C51" t="s">
        <v>718</v>
      </c>
      <c r="D51" s="90">
        <v>10000</v>
      </c>
      <c r="E51" s="90">
        <f t="shared" si="0"/>
        <v>590000</v>
      </c>
      <c r="K51" s="90" t="str">
        <f t="shared" si="1"/>
        <v/>
      </c>
    </row>
    <row r="52" spans="1:12" ht="13" x14ac:dyDescent="0.2">
      <c r="A52" s="101">
        <v>41214</v>
      </c>
      <c r="B52" t="s">
        <v>321</v>
      </c>
      <c r="C52" t="s">
        <v>719</v>
      </c>
      <c r="D52" s="90">
        <v>50000</v>
      </c>
      <c r="E52" s="90">
        <f t="shared" si="0"/>
        <v>640000</v>
      </c>
      <c r="K52" s="90" t="str">
        <f t="shared" si="1"/>
        <v/>
      </c>
    </row>
    <row r="53" spans="1:12" ht="13" x14ac:dyDescent="0.2">
      <c r="A53" s="101">
        <v>41249</v>
      </c>
      <c r="B53" t="s">
        <v>478</v>
      </c>
      <c r="C53" t="s">
        <v>479</v>
      </c>
      <c r="D53" s="90">
        <v>10000</v>
      </c>
      <c r="E53" s="90">
        <f t="shared" si="0"/>
        <v>650000</v>
      </c>
      <c r="K53" s="90" t="str">
        <f t="shared" si="1"/>
        <v/>
      </c>
    </row>
    <row r="54" spans="1:12" ht="13" x14ac:dyDescent="0.2">
      <c r="A54" s="101">
        <v>41250</v>
      </c>
      <c r="B54" t="s">
        <v>94</v>
      </c>
      <c r="C54" t="s">
        <v>480</v>
      </c>
      <c r="D54" s="90">
        <v>50000</v>
      </c>
      <c r="E54" s="90">
        <f t="shared" si="0"/>
        <v>700000</v>
      </c>
      <c r="K54" s="90" t="str">
        <f t="shared" si="1"/>
        <v/>
      </c>
    </row>
    <row r="55" spans="1:12" ht="13" x14ac:dyDescent="0.2">
      <c r="A55" s="101">
        <v>41257</v>
      </c>
      <c r="B55" t="s">
        <v>94</v>
      </c>
      <c r="C55" t="s">
        <v>481</v>
      </c>
      <c r="D55" s="90">
        <v>30000</v>
      </c>
      <c r="E55" s="90">
        <f t="shared" si="0"/>
        <v>730000</v>
      </c>
      <c r="K55" s="90" t="str">
        <f t="shared" si="1"/>
        <v/>
      </c>
    </row>
    <row r="56" spans="1:12" ht="13" x14ac:dyDescent="0.2">
      <c r="A56" s="101">
        <v>41268</v>
      </c>
      <c r="B56" t="s">
        <v>321</v>
      </c>
      <c r="C56" t="s">
        <v>720</v>
      </c>
      <c r="D56" s="90">
        <v>10000</v>
      </c>
      <c r="E56" s="90">
        <f t="shared" si="0"/>
        <v>740000</v>
      </c>
      <c r="K56" s="90" t="str">
        <f t="shared" si="1"/>
        <v/>
      </c>
    </row>
    <row r="57" spans="1:12" ht="13" x14ac:dyDescent="0.2">
      <c r="A57" s="101">
        <v>41269</v>
      </c>
      <c r="B57" t="s">
        <v>419</v>
      </c>
      <c r="C57" t="s">
        <v>721</v>
      </c>
      <c r="D57" s="90">
        <v>10000</v>
      </c>
      <c r="E57" s="90">
        <f t="shared" si="0"/>
        <v>750000</v>
      </c>
      <c r="K57" s="90" t="str">
        <f t="shared" si="1"/>
        <v/>
      </c>
    </row>
    <row r="58" spans="1:12" ht="13" x14ac:dyDescent="0.2">
      <c r="A58" s="101">
        <v>41269</v>
      </c>
      <c r="B58" t="s">
        <v>77</v>
      </c>
      <c r="C58" t="s">
        <v>722</v>
      </c>
      <c r="D58" s="90">
        <v>10000</v>
      </c>
      <c r="E58" s="90">
        <f t="shared" si="0"/>
        <v>760000</v>
      </c>
      <c r="K58" s="90" t="str">
        <f t="shared" si="1"/>
        <v/>
      </c>
    </row>
    <row r="59" spans="1:12" ht="13" x14ac:dyDescent="0.2">
      <c r="A59" s="101">
        <v>41269</v>
      </c>
      <c r="B59" t="s">
        <v>77</v>
      </c>
      <c r="C59" t="s">
        <v>723</v>
      </c>
      <c r="D59" s="90">
        <v>10000</v>
      </c>
      <c r="E59" s="90">
        <f t="shared" si="0"/>
        <v>770000</v>
      </c>
      <c r="K59" s="90" t="str">
        <f t="shared" si="1"/>
        <v/>
      </c>
    </row>
    <row r="60" spans="1:12" ht="13" x14ac:dyDescent="0.2">
      <c r="A60" s="101">
        <v>41269</v>
      </c>
      <c r="B60" t="s">
        <v>77</v>
      </c>
      <c r="C60" t="s">
        <v>724</v>
      </c>
      <c r="D60" s="90">
        <v>10000</v>
      </c>
      <c r="E60" s="90">
        <f t="shared" si="0"/>
        <v>780000</v>
      </c>
      <c r="K60" s="90" t="str">
        <f t="shared" si="1"/>
        <v/>
      </c>
    </row>
    <row r="61" spans="1:12" ht="13" x14ac:dyDescent="0.2">
      <c r="A61" s="120">
        <v>41269</v>
      </c>
      <c r="B61" s="2" t="s">
        <v>77</v>
      </c>
      <c r="C61" s="2" t="s">
        <v>781</v>
      </c>
      <c r="D61" s="113">
        <v>10000</v>
      </c>
      <c r="E61" s="113">
        <f t="shared" si="0"/>
        <v>790000</v>
      </c>
      <c r="F61" s="2"/>
      <c r="G61" s="120"/>
      <c r="H61" s="2"/>
      <c r="I61" s="2"/>
      <c r="J61" s="113"/>
      <c r="K61" s="90" t="str">
        <f t="shared" si="1"/>
        <v/>
      </c>
      <c r="L61" s="2"/>
    </row>
    <row r="62" spans="1:12" ht="13" x14ac:dyDescent="0.2">
      <c r="A62" s="101">
        <v>41269</v>
      </c>
      <c r="B62" t="s">
        <v>77</v>
      </c>
      <c r="C62" t="s">
        <v>726</v>
      </c>
      <c r="D62" s="90">
        <v>30000</v>
      </c>
      <c r="E62" s="90">
        <f t="shared" si="0"/>
        <v>820000</v>
      </c>
      <c r="G62" s="119"/>
      <c r="K62" s="90" t="str">
        <f t="shared" si="1"/>
        <v/>
      </c>
      <c r="L62" s="2"/>
    </row>
    <row r="63" spans="1:12" ht="13" x14ac:dyDescent="0.2">
      <c r="A63" s="101">
        <v>41269</v>
      </c>
      <c r="B63" t="s">
        <v>77</v>
      </c>
      <c r="C63" t="s">
        <v>489</v>
      </c>
      <c r="D63" s="90">
        <v>50000</v>
      </c>
      <c r="E63" s="90">
        <f t="shared" si="0"/>
        <v>870000</v>
      </c>
      <c r="K63" s="90" t="str">
        <f t="shared" si="1"/>
        <v/>
      </c>
    </row>
    <row r="64" spans="1:12" ht="13" x14ac:dyDescent="0.2">
      <c r="A64" s="101">
        <v>41270</v>
      </c>
      <c r="B64" t="s">
        <v>142</v>
      </c>
      <c r="C64" t="s">
        <v>727</v>
      </c>
      <c r="D64" s="90">
        <v>30000</v>
      </c>
      <c r="E64" s="90">
        <f t="shared" si="0"/>
        <v>900000</v>
      </c>
      <c r="K64" s="90" t="str">
        <f t="shared" si="1"/>
        <v/>
      </c>
    </row>
    <row r="65" spans="1:11" ht="13" x14ac:dyDescent="0.2">
      <c r="A65" s="101">
        <v>41271</v>
      </c>
      <c r="B65" t="s">
        <v>446</v>
      </c>
      <c r="C65" t="s">
        <v>728</v>
      </c>
      <c r="D65" s="90">
        <v>30000</v>
      </c>
      <c r="E65" s="90">
        <f t="shared" si="0"/>
        <v>930000</v>
      </c>
      <c r="K65" s="90" t="str">
        <f t="shared" si="1"/>
        <v/>
      </c>
    </row>
    <row r="66" spans="1:11" ht="13" x14ac:dyDescent="0.2">
      <c r="A66" s="101">
        <v>41271</v>
      </c>
      <c r="B66" t="s">
        <v>142</v>
      </c>
      <c r="C66" t="s">
        <v>782</v>
      </c>
      <c r="D66" s="90">
        <v>30000</v>
      </c>
      <c r="E66" s="90">
        <f t="shared" si="0"/>
        <v>960000</v>
      </c>
      <c r="K66" s="90" t="str">
        <f t="shared" si="1"/>
        <v/>
      </c>
    </row>
    <row r="67" spans="1:11" ht="13" x14ac:dyDescent="0.2">
      <c r="A67" s="101">
        <v>41271</v>
      </c>
      <c r="B67" t="s">
        <v>142</v>
      </c>
      <c r="C67" t="s">
        <v>783</v>
      </c>
      <c r="D67" s="90">
        <v>10000</v>
      </c>
      <c r="E67" s="90">
        <f t="shared" si="0"/>
        <v>970000</v>
      </c>
      <c r="K67" s="90" t="str">
        <f t="shared" si="1"/>
        <v/>
      </c>
    </row>
    <row r="68" spans="1:11" ht="13" x14ac:dyDescent="0.2">
      <c r="E68" s="90" t="str">
        <f t="shared" si="0"/>
        <v/>
      </c>
      <c r="K68" s="90" t="str">
        <f t="shared" si="1"/>
        <v/>
      </c>
    </row>
    <row r="69" spans="1:11" ht="13" x14ac:dyDescent="0.2">
      <c r="E69" s="90" t="str">
        <f t="shared" si="0"/>
        <v/>
      </c>
      <c r="K69" s="90" t="str">
        <f t="shared" si="1"/>
        <v/>
      </c>
    </row>
    <row r="70" spans="1:11" ht="13" x14ac:dyDescent="0.2">
      <c r="E70" s="90" t="str">
        <f t="shared" ref="E70:E132" si="2">IF(D70="","",D70+E69)</f>
        <v/>
      </c>
      <c r="K70" s="90" t="str">
        <f t="shared" si="1"/>
        <v/>
      </c>
    </row>
    <row r="71" spans="1:11" ht="13" x14ac:dyDescent="0.2">
      <c r="E71" s="90" t="str">
        <f t="shared" si="2"/>
        <v/>
      </c>
      <c r="K71" s="90" t="str">
        <f t="shared" si="1"/>
        <v/>
      </c>
    </row>
    <row r="72" spans="1:11" ht="13.5" thickBot="1" x14ac:dyDescent="0.25">
      <c r="A72" s="118"/>
      <c r="B72" s="117"/>
      <c r="C72" s="117"/>
      <c r="D72" s="114"/>
      <c r="E72" s="114" t="str">
        <f>IF(D72="","",D72+E71)</f>
        <v/>
      </c>
      <c r="F72" s="117"/>
      <c r="G72" s="118"/>
      <c r="H72" s="117"/>
      <c r="I72" s="117"/>
      <c r="J72" s="114"/>
      <c r="K72" s="114" t="str">
        <f t="shared" si="1"/>
        <v/>
      </c>
    </row>
    <row r="73" spans="1:11" ht="13.5" thickTop="1" x14ac:dyDescent="0.2">
      <c r="A73" s="101" t="s">
        <v>492</v>
      </c>
      <c r="E73" s="90">
        <v>600000</v>
      </c>
      <c r="G73" s="101" t="s">
        <v>492</v>
      </c>
      <c r="K73" s="90" t="str">
        <f t="shared" ref="K73:K136" si="3">IF(J73="","",J73+K72)</f>
        <v/>
      </c>
    </row>
    <row r="74" spans="1:11" ht="13" x14ac:dyDescent="0.2">
      <c r="A74" s="101">
        <v>41290</v>
      </c>
      <c r="B74" t="s">
        <v>77</v>
      </c>
      <c r="C74" t="s">
        <v>787</v>
      </c>
      <c r="D74" s="90">
        <v>10000</v>
      </c>
      <c r="E74" s="90">
        <f>IF(D74="","",D74)</f>
        <v>10000</v>
      </c>
      <c r="G74" s="101">
        <v>41283</v>
      </c>
      <c r="H74" t="s">
        <v>729</v>
      </c>
      <c r="I74" t="s">
        <v>754</v>
      </c>
      <c r="J74" s="90">
        <v>600000</v>
      </c>
      <c r="K74" s="90">
        <f>IF(J74="","",J74)</f>
        <v>600000</v>
      </c>
    </row>
    <row r="75" spans="1:11" ht="13" x14ac:dyDescent="0.2">
      <c r="A75" s="101">
        <v>41291</v>
      </c>
      <c r="B75" t="s">
        <v>77</v>
      </c>
      <c r="C75" t="s">
        <v>494</v>
      </c>
      <c r="D75" s="90">
        <v>30000</v>
      </c>
      <c r="E75" s="90">
        <f>IF(D75="","",D75+E74)</f>
        <v>40000</v>
      </c>
      <c r="G75" s="101">
        <v>41362</v>
      </c>
      <c r="H75" t="s">
        <v>729</v>
      </c>
      <c r="I75" t="s">
        <v>754</v>
      </c>
      <c r="J75" s="90">
        <v>160000</v>
      </c>
      <c r="K75" s="90">
        <f t="shared" si="3"/>
        <v>760000</v>
      </c>
    </row>
    <row r="76" spans="1:11" ht="13" x14ac:dyDescent="0.2">
      <c r="A76" s="101">
        <v>41331</v>
      </c>
      <c r="B76" t="s">
        <v>495</v>
      </c>
      <c r="C76" t="s">
        <v>791</v>
      </c>
      <c r="D76" s="90">
        <v>10000</v>
      </c>
      <c r="E76" s="90">
        <f t="shared" si="2"/>
        <v>50000</v>
      </c>
      <c r="G76" s="101">
        <v>41612</v>
      </c>
      <c r="H76" t="s">
        <v>729</v>
      </c>
      <c r="I76" t="s">
        <v>823</v>
      </c>
      <c r="J76" s="90">
        <v>239000</v>
      </c>
      <c r="K76" s="90">
        <f t="shared" si="3"/>
        <v>999000</v>
      </c>
    </row>
    <row r="77" spans="1:11" ht="13" x14ac:dyDescent="0.2">
      <c r="A77" s="101">
        <v>41339</v>
      </c>
      <c r="B77" t="s">
        <v>497</v>
      </c>
      <c r="C77" t="s">
        <v>498</v>
      </c>
      <c r="D77" s="90">
        <v>10000</v>
      </c>
      <c r="E77" s="90">
        <f t="shared" si="2"/>
        <v>60000</v>
      </c>
      <c r="G77" s="101">
        <v>41633</v>
      </c>
      <c r="H77" t="s">
        <v>729</v>
      </c>
      <c r="I77" t="s">
        <v>823</v>
      </c>
      <c r="J77" s="90">
        <v>240000</v>
      </c>
      <c r="K77" s="90">
        <f t="shared" si="3"/>
        <v>1239000</v>
      </c>
    </row>
    <row r="78" spans="1:11" ht="13" x14ac:dyDescent="0.2">
      <c r="A78" s="101">
        <v>41344</v>
      </c>
      <c r="B78" t="s">
        <v>142</v>
      </c>
      <c r="C78" t="s">
        <v>793</v>
      </c>
      <c r="D78" s="90">
        <v>30000</v>
      </c>
      <c r="E78" s="90">
        <f t="shared" si="2"/>
        <v>90000</v>
      </c>
      <c r="K78" s="90" t="str">
        <f t="shared" si="3"/>
        <v/>
      </c>
    </row>
    <row r="79" spans="1:11" ht="13" x14ac:dyDescent="0.2">
      <c r="A79" s="101">
        <v>41344</v>
      </c>
      <c r="B79" t="s">
        <v>409</v>
      </c>
      <c r="C79" t="s">
        <v>795</v>
      </c>
      <c r="D79" s="90">
        <v>50000</v>
      </c>
      <c r="E79" s="90">
        <f t="shared" si="2"/>
        <v>140000</v>
      </c>
      <c r="K79" s="90" t="str">
        <f t="shared" si="3"/>
        <v/>
      </c>
    </row>
    <row r="80" spans="1:11" ht="13" x14ac:dyDescent="0.2">
      <c r="A80" s="101">
        <v>41344</v>
      </c>
      <c r="B80" t="s">
        <v>409</v>
      </c>
      <c r="C80" t="s">
        <v>796</v>
      </c>
      <c r="D80" s="90">
        <v>10000</v>
      </c>
      <c r="E80" s="90">
        <f t="shared" si="2"/>
        <v>150000</v>
      </c>
      <c r="K80" s="90" t="str">
        <f t="shared" si="3"/>
        <v/>
      </c>
    </row>
    <row r="81" spans="1:11" ht="13" x14ac:dyDescent="0.2">
      <c r="A81" s="101">
        <v>41344</v>
      </c>
      <c r="B81" t="s">
        <v>409</v>
      </c>
      <c r="C81" t="s">
        <v>797</v>
      </c>
      <c r="D81" s="90">
        <v>10000</v>
      </c>
      <c r="E81" s="90">
        <f t="shared" si="2"/>
        <v>160000</v>
      </c>
      <c r="K81" s="90" t="str">
        <f t="shared" si="3"/>
        <v/>
      </c>
    </row>
    <row r="82" spans="1:11" ht="13" x14ac:dyDescent="0.2">
      <c r="A82" s="101">
        <v>41460</v>
      </c>
      <c r="B82" t="s">
        <v>407</v>
      </c>
      <c r="C82" t="s">
        <v>806</v>
      </c>
      <c r="D82" s="90">
        <v>30000</v>
      </c>
      <c r="E82" s="90">
        <f t="shared" si="2"/>
        <v>190000</v>
      </c>
      <c r="K82" s="90" t="str">
        <f t="shared" si="3"/>
        <v/>
      </c>
    </row>
    <row r="83" spans="1:11" ht="13" x14ac:dyDescent="0.2">
      <c r="A83" s="101">
        <v>41467</v>
      </c>
      <c r="B83" t="s">
        <v>321</v>
      </c>
      <c r="C83" t="s">
        <v>807</v>
      </c>
      <c r="D83" s="90">
        <v>50000</v>
      </c>
      <c r="E83" s="90">
        <f t="shared" si="2"/>
        <v>240000</v>
      </c>
      <c r="K83" s="90" t="str">
        <f t="shared" si="3"/>
        <v/>
      </c>
    </row>
    <row r="84" spans="1:11" ht="13" x14ac:dyDescent="0.2">
      <c r="A84" s="101">
        <v>41480</v>
      </c>
      <c r="B84" t="s">
        <v>142</v>
      </c>
      <c r="C84" t="s">
        <v>810</v>
      </c>
      <c r="D84" s="90">
        <v>50000</v>
      </c>
      <c r="E84" s="90">
        <f t="shared" si="2"/>
        <v>290000</v>
      </c>
      <c r="K84" s="90" t="str">
        <f t="shared" si="3"/>
        <v/>
      </c>
    </row>
    <row r="85" spans="1:11" ht="13" x14ac:dyDescent="0.2">
      <c r="A85" s="101">
        <v>41487</v>
      </c>
      <c r="B85" t="s">
        <v>77</v>
      </c>
      <c r="C85" t="s">
        <v>506</v>
      </c>
      <c r="D85" s="90">
        <v>30000</v>
      </c>
      <c r="E85" s="90">
        <f t="shared" si="2"/>
        <v>320000</v>
      </c>
      <c r="K85" s="90" t="str">
        <f t="shared" si="3"/>
        <v/>
      </c>
    </row>
    <row r="86" spans="1:11" ht="13" x14ac:dyDescent="0.2">
      <c r="A86" s="101">
        <v>41519</v>
      </c>
      <c r="B86" t="s">
        <v>77</v>
      </c>
      <c r="C86" t="s">
        <v>507</v>
      </c>
      <c r="D86" s="90">
        <v>10000</v>
      </c>
      <c r="E86" s="90">
        <f t="shared" si="2"/>
        <v>330000</v>
      </c>
      <c r="K86" s="90" t="str">
        <f t="shared" si="3"/>
        <v/>
      </c>
    </row>
    <row r="87" spans="1:11" ht="13" x14ac:dyDescent="0.2">
      <c r="A87" s="101">
        <v>41536</v>
      </c>
      <c r="B87" t="s">
        <v>142</v>
      </c>
      <c r="C87" t="s">
        <v>242</v>
      </c>
      <c r="D87" s="90">
        <v>30000</v>
      </c>
      <c r="E87" s="90">
        <f t="shared" si="2"/>
        <v>360000</v>
      </c>
      <c r="K87" s="90" t="str">
        <f t="shared" si="3"/>
        <v/>
      </c>
    </row>
    <row r="88" spans="1:11" ht="13" x14ac:dyDescent="0.2">
      <c r="A88" s="101">
        <v>41536</v>
      </c>
      <c r="B88" t="s">
        <v>94</v>
      </c>
      <c r="C88" t="s">
        <v>814</v>
      </c>
      <c r="D88" s="90">
        <v>50000</v>
      </c>
      <c r="E88" s="90">
        <f t="shared" si="2"/>
        <v>410000</v>
      </c>
      <c r="K88" s="90" t="str">
        <f t="shared" si="3"/>
        <v/>
      </c>
    </row>
    <row r="89" spans="1:11" ht="13" x14ac:dyDescent="0.2">
      <c r="A89" s="101">
        <v>41550</v>
      </c>
      <c r="B89" t="s">
        <v>80</v>
      </c>
      <c r="C89" t="s">
        <v>815</v>
      </c>
      <c r="D89" s="90">
        <v>10000</v>
      </c>
      <c r="E89" s="90">
        <f t="shared" si="2"/>
        <v>420000</v>
      </c>
      <c r="K89" s="90" t="str">
        <f t="shared" si="3"/>
        <v/>
      </c>
    </row>
    <row r="90" spans="1:11" ht="13" x14ac:dyDescent="0.2">
      <c r="A90" s="101">
        <v>41550</v>
      </c>
      <c r="B90" t="s">
        <v>80</v>
      </c>
      <c r="C90" t="s">
        <v>816</v>
      </c>
      <c r="D90" s="90">
        <v>9000</v>
      </c>
      <c r="E90" s="90">
        <f t="shared" si="2"/>
        <v>429000</v>
      </c>
      <c r="K90" s="90" t="str">
        <f t="shared" si="3"/>
        <v/>
      </c>
    </row>
    <row r="91" spans="1:11" ht="13" x14ac:dyDescent="0.2">
      <c r="A91" s="101">
        <v>41604</v>
      </c>
      <c r="B91" t="s">
        <v>321</v>
      </c>
      <c r="C91" t="s">
        <v>510</v>
      </c>
      <c r="D91" s="90">
        <v>10000</v>
      </c>
      <c r="E91" s="90">
        <f t="shared" si="2"/>
        <v>439000</v>
      </c>
      <c r="K91" s="90" t="str">
        <f t="shared" si="3"/>
        <v/>
      </c>
    </row>
    <row r="92" spans="1:11" ht="13" x14ac:dyDescent="0.2">
      <c r="A92" s="101">
        <v>41618</v>
      </c>
      <c r="B92" t="s">
        <v>142</v>
      </c>
      <c r="C92" t="s">
        <v>824</v>
      </c>
      <c r="D92" s="90">
        <v>10000</v>
      </c>
      <c r="E92" s="90">
        <f t="shared" si="2"/>
        <v>449000</v>
      </c>
      <c r="K92" s="90" t="str">
        <f t="shared" si="3"/>
        <v/>
      </c>
    </row>
    <row r="93" spans="1:11" ht="13" x14ac:dyDescent="0.2">
      <c r="A93" s="101">
        <v>41632</v>
      </c>
      <c r="B93" t="s">
        <v>77</v>
      </c>
      <c r="C93" t="s">
        <v>825</v>
      </c>
      <c r="D93" s="90">
        <v>50000</v>
      </c>
      <c r="E93" s="90">
        <f t="shared" si="2"/>
        <v>499000</v>
      </c>
      <c r="K93" s="90" t="str">
        <f t="shared" si="3"/>
        <v/>
      </c>
    </row>
    <row r="94" spans="1:11" ht="13" x14ac:dyDescent="0.2">
      <c r="A94" s="101">
        <v>41632</v>
      </c>
      <c r="B94" t="s">
        <v>77</v>
      </c>
      <c r="C94" t="s">
        <v>826</v>
      </c>
      <c r="D94" s="90">
        <v>30000</v>
      </c>
      <c r="E94" s="90">
        <f t="shared" si="2"/>
        <v>529000</v>
      </c>
      <c r="K94" s="90" t="str">
        <f t="shared" si="3"/>
        <v/>
      </c>
    </row>
    <row r="95" spans="1:11" ht="13" x14ac:dyDescent="0.2">
      <c r="A95" s="101">
        <v>41632</v>
      </c>
      <c r="B95" t="s">
        <v>77</v>
      </c>
      <c r="C95" t="s">
        <v>827</v>
      </c>
      <c r="D95" s="90">
        <v>10000</v>
      </c>
      <c r="E95" s="90">
        <f t="shared" si="2"/>
        <v>539000</v>
      </c>
      <c r="K95" s="90" t="str">
        <f t="shared" si="3"/>
        <v/>
      </c>
    </row>
    <row r="96" spans="1:11" ht="13" x14ac:dyDescent="0.2">
      <c r="A96" s="101">
        <v>41632</v>
      </c>
      <c r="B96" t="s">
        <v>77</v>
      </c>
      <c r="C96" t="s">
        <v>828</v>
      </c>
      <c r="D96" s="90">
        <v>10000</v>
      </c>
      <c r="E96" s="90">
        <f t="shared" si="2"/>
        <v>549000</v>
      </c>
      <c r="K96" s="90" t="str">
        <f t="shared" si="3"/>
        <v/>
      </c>
    </row>
    <row r="97" spans="1:11" ht="13" x14ac:dyDescent="0.2">
      <c r="A97" s="101">
        <v>41632</v>
      </c>
      <c r="B97" t="s">
        <v>77</v>
      </c>
      <c r="C97" t="s">
        <v>829</v>
      </c>
      <c r="D97" s="90">
        <v>30000</v>
      </c>
      <c r="E97" s="90">
        <f t="shared" si="2"/>
        <v>579000</v>
      </c>
      <c r="K97" s="90" t="str">
        <f t="shared" si="3"/>
        <v/>
      </c>
    </row>
    <row r="98" spans="1:11" ht="13" x14ac:dyDescent="0.2">
      <c r="A98" s="101">
        <v>41632</v>
      </c>
      <c r="B98" t="s">
        <v>77</v>
      </c>
      <c r="C98" t="s">
        <v>830</v>
      </c>
      <c r="D98" s="90">
        <v>30000</v>
      </c>
      <c r="E98" s="90">
        <f t="shared" si="2"/>
        <v>609000</v>
      </c>
      <c r="K98" s="90" t="str">
        <f t="shared" si="3"/>
        <v/>
      </c>
    </row>
    <row r="99" spans="1:11" ht="13" x14ac:dyDescent="0.2">
      <c r="A99" s="101">
        <v>41632</v>
      </c>
      <c r="B99" t="s">
        <v>77</v>
      </c>
      <c r="C99" t="s">
        <v>831</v>
      </c>
      <c r="D99" s="90">
        <v>50000</v>
      </c>
      <c r="E99" s="90">
        <f t="shared" si="2"/>
        <v>659000</v>
      </c>
      <c r="K99" s="90" t="str">
        <f t="shared" si="3"/>
        <v/>
      </c>
    </row>
    <row r="100" spans="1:11" ht="13" x14ac:dyDescent="0.2">
      <c r="A100" s="101">
        <v>41633</v>
      </c>
      <c r="B100" t="s">
        <v>142</v>
      </c>
      <c r="C100" t="s">
        <v>835</v>
      </c>
      <c r="D100" s="90">
        <v>10000</v>
      </c>
      <c r="E100" s="90">
        <f t="shared" si="2"/>
        <v>669000</v>
      </c>
      <c r="K100" s="90" t="str">
        <f t="shared" si="3"/>
        <v/>
      </c>
    </row>
    <row r="101" spans="1:11" ht="13" x14ac:dyDescent="0.2">
      <c r="A101" s="101">
        <v>41634</v>
      </c>
      <c r="B101" t="s">
        <v>142</v>
      </c>
      <c r="C101" t="s">
        <v>836</v>
      </c>
      <c r="D101" s="90">
        <v>10000</v>
      </c>
      <c r="E101" s="90">
        <f t="shared" si="2"/>
        <v>679000</v>
      </c>
      <c r="K101" s="90" t="str">
        <f t="shared" si="3"/>
        <v/>
      </c>
    </row>
    <row r="102" spans="1:11" ht="13" x14ac:dyDescent="0.2">
      <c r="A102" s="101">
        <v>41634</v>
      </c>
      <c r="B102" t="s">
        <v>446</v>
      </c>
      <c r="C102" t="s">
        <v>837</v>
      </c>
      <c r="D102" s="90">
        <v>30000</v>
      </c>
      <c r="E102" s="90">
        <f t="shared" si="2"/>
        <v>709000</v>
      </c>
      <c r="K102" s="90" t="str">
        <f t="shared" si="3"/>
        <v/>
      </c>
    </row>
    <row r="103" spans="1:11" ht="13" x14ac:dyDescent="0.2">
      <c r="A103" s="101">
        <v>42000</v>
      </c>
      <c r="B103" t="s">
        <v>495</v>
      </c>
      <c r="C103" t="s">
        <v>838</v>
      </c>
      <c r="D103" s="90">
        <v>10000</v>
      </c>
      <c r="E103" s="90">
        <f t="shared" si="2"/>
        <v>719000</v>
      </c>
      <c r="K103" s="90" t="str">
        <f t="shared" si="3"/>
        <v/>
      </c>
    </row>
    <row r="104" spans="1:11" ht="13" x14ac:dyDescent="0.2">
      <c r="E104" s="90" t="str">
        <f t="shared" si="2"/>
        <v/>
      </c>
      <c r="K104" s="90" t="str">
        <f t="shared" si="3"/>
        <v/>
      </c>
    </row>
    <row r="105" spans="1:11" ht="13" x14ac:dyDescent="0.2">
      <c r="E105" s="90" t="str">
        <f t="shared" si="2"/>
        <v/>
      </c>
      <c r="K105" s="90" t="str">
        <f t="shared" si="3"/>
        <v/>
      </c>
    </row>
    <row r="106" spans="1:11" ht="13" x14ac:dyDescent="0.2">
      <c r="E106" s="90" t="str">
        <f t="shared" si="2"/>
        <v/>
      </c>
      <c r="K106" s="90" t="str">
        <f t="shared" si="3"/>
        <v/>
      </c>
    </row>
    <row r="107" spans="1:11" ht="13" x14ac:dyDescent="0.2">
      <c r="E107" s="90" t="str">
        <f t="shared" si="2"/>
        <v/>
      </c>
      <c r="K107" s="90" t="str">
        <f t="shared" si="3"/>
        <v/>
      </c>
    </row>
    <row r="108" spans="1:11" ht="13" x14ac:dyDescent="0.2">
      <c r="E108" s="90" t="str">
        <f t="shared" si="2"/>
        <v/>
      </c>
      <c r="K108" s="90" t="str">
        <f t="shared" si="3"/>
        <v/>
      </c>
    </row>
    <row r="109" spans="1:11" ht="13" x14ac:dyDescent="0.2">
      <c r="E109" s="90" t="str">
        <f t="shared" si="2"/>
        <v/>
      </c>
      <c r="K109" s="90" t="str">
        <f t="shared" si="3"/>
        <v/>
      </c>
    </row>
    <row r="110" spans="1:11" ht="13.5" thickBot="1" x14ac:dyDescent="0.25">
      <c r="A110" s="118"/>
      <c r="B110" s="117"/>
      <c r="C110" s="117"/>
      <c r="D110" s="114"/>
      <c r="E110" s="114" t="str">
        <f>IF(D110="","",D110+E109)</f>
        <v/>
      </c>
      <c r="F110" s="117"/>
      <c r="G110" s="118"/>
      <c r="H110" s="117"/>
      <c r="I110" s="117"/>
      <c r="J110" s="114"/>
      <c r="K110" s="114" t="str">
        <f t="shared" si="3"/>
        <v/>
      </c>
    </row>
    <row r="111" spans="1:11" ht="13.5" thickTop="1" x14ac:dyDescent="0.2">
      <c r="A111" s="101" t="s">
        <v>522</v>
      </c>
      <c r="E111" s="90">
        <v>10000</v>
      </c>
      <c r="G111" s="101" t="s">
        <v>522</v>
      </c>
      <c r="K111" s="90" t="str">
        <f t="shared" si="3"/>
        <v/>
      </c>
    </row>
    <row r="112" spans="1:11" ht="13" x14ac:dyDescent="0.2">
      <c r="A112" s="101">
        <v>41687</v>
      </c>
      <c r="B112" t="s">
        <v>419</v>
      </c>
      <c r="C112" t="s">
        <v>842</v>
      </c>
      <c r="D112" s="90">
        <v>10000</v>
      </c>
      <c r="E112" s="90">
        <f>IF(D112="","",D112)</f>
        <v>10000</v>
      </c>
      <c r="G112" s="101">
        <v>41726</v>
      </c>
      <c r="H112" t="s">
        <v>729</v>
      </c>
      <c r="I112" t="s">
        <v>823</v>
      </c>
      <c r="J112" s="90">
        <v>290000</v>
      </c>
      <c r="K112" s="90">
        <f>IF(J112="","",J112)</f>
        <v>290000</v>
      </c>
    </row>
    <row r="113" spans="1:11" ht="13" x14ac:dyDescent="0.2">
      <c r="A113" s="101">
        <v>41723</v>
      </c>
      <c r="B113" t="s">
        <v>77</v>
      </c>
      <c r="C113" t="s">
        <v>524</v>
      </c>
      <c r="D113" s="90">
        <v>30000</v>
      </c>
      <c r="E113" s="90">
        <f t="shared" si="2"/>
        <v>40000</v>
      </c>
      <c r="G113" s="101">
        <v>41759</v>
      </c>
      <c r="H113" t="s">
        <v>729</v>
      </c>
      <c r="I113" t="s">
        <v>823</v>
      </c>
      <c r="J113" s="90">
        <v>130000</v>
      </c>
      <c r="K113" s="90">
        <f t="shared" si="3"/>
        <v>420000</v>
      </c>
    </row>
    <row r="114" spans="1:11" ht="13" x14ac:dyDescent="0.2">
      <c r="A114" s="101">
        <v>41726</v>
      </c>
      <c r="B114" t="s">
        <v>497</v>
      </c>
      <c r="C114" t="s">
        <v>844</v>
      </c>
      <c r="D114" s="90">
        <v>10000</v>
      </c>
      <c r="E114" s="90">
        <f t="shared" si="2"/>
        <v>50000</v>
      </c>
      <c r="G114" s="101">
        <v>41851</v>
      </c>
      <c r="H114" t="s">
        <v>729</v>
      </c>
      <c r="I114" t="s">
        <v>823</v>
      </c>
      <c r="J114" s="90">
        <v>150000</v>
      </c>
      <c r="K114" s="90">
        <f t="shared" si="3"/>
        <v>570000</v>
      </c>
    </row>
    <row r="115" spans="1:11" ht="13" x14ac:dyDescent="0.2">
      <c r="A115" s="101">
        <v>41726</v>
      </c>
      <c r="B115" t="s">
        <v>142</v>
      </c>
      <c r="C115" t="s">
        <v>845</v>
      </c>
      <c r="D115" s="90">
        <v>30000</v>
      </c>
      <c r="E115" s="90">
        <f t="shared" si="2"/>
        <v>80000</v>
      </c>
      <c r="G115" s="101">
        <v>41982</v>
      </c>
      <c r="H115" t="s">
        <v>729</v>
      </c>
      <c r="I115" t="s">
        <v>823</v>
      </c>
      <c r="J115" s="90">
        <v>170000</v>
      </c>
      <c r="K115" s="90">
        <f t="shared" si="3"/>
        <v>740000</v>
      </c>
    </row>
    <row r="116" spans="1:11" ht="13" x14ac:dyDescent="0.2">
      <c r="A116" s="101">
        <v>41726</v>
      </c>
      <c r="B116" t="s">
        <v>409</v>
      </c>
      <c r="C116" t="s">
        <v>846</v>
      </c>
      <c r="D116" s="90">
        <v>50000</v>
      </c>
      <c r="E116" s="90">
        <f t="shared" si="2"/>
        <v>130000</v>
      </c>
      <c r="G116" s="101">
        <v>41995</v>
      </c>
      <c r="H116" t="s">
        <v>729</v>
      </c>
      <c r="I116" t="s">
        <v>823</v>
      </c>
      <c r="J116" s="90">
        <v>90000</v>
      </c>
      <c r="K116" s="90">
        <f t="shared" si="3"/>
        <v>830000</v>
      </c>
    </row>
    <row r="117" spans="1:11" ht="13" x14ac:dyDescent="0.2">
      <c r="A117" s="101">
        <v>41726</v>
      </c>
      <c r="B117" t="s">
        <v>409</v>
      </c>
      <c r="C117" t="s">
        <v>847</v>
      </c>
      <c r="D117" s="90">
        <v>50000</v>
      </c>
      <c r="E117" s="90">
        <f t="shared" si="2"/>
        <v>180000</v>
      </c>
      <c r="K117" s="90" t="str">
        <f t="shared" si="3"/>
        <v/>
      </c>
    </row>
    <row r="118" spans="1:11" ht="13" x14ac:dyDescent="0.2">
      <c r="A118" s="101">
        <v>41726</v>
      </c>
      <c r="B118" t="s">
        <v>529</v>
      </c>
      <c r="C118" t="s">
        <v>848</v>
      </c>
      <c r="D118" s="90">
        <v>50000</v>
      </c>
      <c r="E118" s="90">
        <f t="shared" si="2"/>
        <v>230000</v>
      </c>
      <c r="K118" s="90" t="str">
        <f t="shared" si="3"/>
        <v/>
      </c>
    </row>
    <row r="119" spans="1:11" ht="13" x14ac:dyDescent="0.2">
      <c r="A119" s="101">
        <v>41726</v>
      </c>
      <c r="B119" t="s">
        <v>529</v>
      </c>
      <c r="C119" t="s">
        <v>849</v>
      </c>
      <c r="D119" s="90">
        <v>30000</v>
      </c>
      <c r="E119" s="90">
        <f t="shared" si="2"/>
        <v>260000</v>
      </c>
      <c r="K119" s="90" t="str">
        <f t="shared" si="3"/>
        <v/>
      </c>
    </row>
    <row r="120" spans="1:11" ht="13" x14ac:dyDescent="0.2">
      <c r="A120" s="101">
        <v>41726</v>
      </c>
      <c r="B120" t="s">
        <v>529</v>
      </c>
      <c r="C120" t="s">
        <v>850</v>
      </c>
      <c r="D120" s="90">
        <v>10000</v>
      </c>
      <c r="E120" s="90">
        <f t="shared" si="2"/>
        <v>270000</v>
      </c>
      <c r="K120" s="90" t="str">
        <f t="shared" si="3"/>
        <v/>
      </c>
    </row>
    <row r="121" spans="1:11" ht="13" x14ac:dyDescent="0.2">
      <c r="A121" s="101">
        <v>41729</v>
      </c>
      <c r="B121" t="s">
        <v>419</v>
      </c>
      <c r="C121" t="s">
        <v>851</v>
      </c>
      <c r="D121" s="90">
        <v>50000</v>
      </c>
      <c r="E121" s="90">
        <f t="shared" si="2"/>
        <v>320000</v>
      </c>
      <c r="K121" s="90" t="str">
        <f t="shared" si="3"/>
        <v/>
      </c>
    </row>
    <row r="122" spans="1:11" ht="13" x14ac:dyDescent="0.2">
      <c r="A122" s="101">
        <v>41771</v>
      </c>
      <c r="B122" t="s">
        <v>142</v>
      </c>
      <c r="C122" t="s">
        <v>534</v>
      </c>
      <c r="D122" s="90">
        <v>50000</v>
      </c>
      <c r="E122" s="90">
        <f t="shared" si="2"/>
        <v>370000</v>
      </c>
      <c r="K122" s="90" t="str">
        <f t="shared" si="3"/>
        <v/>
      </c>
    </row>
    <row r="123" spans="1:11" ht="13" x14ac:dyDescent="0.2">
      <c r="A123" s="101">
        <v>41771</v>
      </c>
      <c r="B123" t="s">
        <v>142</v>
      </c>
      <c r="C123" t="s">
        <v>535</v>
      </c>
      <c r="D123" s="90">
        <v>10000</v>
      </c>
      <c r="E123" s="90">
        <f t="shared" si="2"/>
        <v>380000</v>
      </c>
      <c r="K123" s="90" t="str">
        <f t="shared" si="3"/>
        <v/>
      </c>
    </row>
    <row r="124" spans="1:11" ht="13" x14ac:dyDescent="0.2">
      <c r="A124" s="101">
        <v>41785</v>
      </c>
      <c r="B124" t="s">
        <v>407</v>
      </c>
      <c r="C124" t="s">
        <v>855</v>
      </c>
      <c r="D124" s="90">
        <v>30000</v>
      </c>
      <c r="E124" s="90">
        <f t="shared" si="2"/>
        <v>410000</v>
      </c>
      <c r="K124" s="90" t="str">
        <f t="shared" si="3"/>
        <v/>
      </c>
    </row>
    <row r="125" spans="1:11" ht="13" x14ac:dyDescent="0.2">
      <c r="A125" s="101">
        <v>41789</v>
      </c>
      <c r="B125" t="s">
        <v>409</v>
      </c>
      <c r="C125" t="s">
        <v>860</v>
      </c>
      <c r="D125" s="90">
        <v>10000</v>
      </c>
      <c r="E125" s="90">
        <f t="shared" si="2"/>
        <v>420000</v>
      </c>
      <c r="K125" s="90" t="str">
        <f t="shared" si="3"/>
        <v/>
      </c>
    </row>
    <row r="126" spans="1:11" ht="13" x14ac:dyDescent="0.2">
      <c r="A126" s="101">
        <v>41792</v>
      </c>
      <c r="B126" t="s">
        <v>321</v>
      </c>
      <c r="C126" t="s">
        <v>861</v>
      </c>
      <c r="D126" s="90">
        <v>50000</v>
      </c>
      <c r="E126" s="90">
        <f t="shared" si="2"/>
        <v>470000</v>
      </c>
      <c r="K126" s="90" t="str">
        <f t="shared" si="3"/>
        <v/>
      </c>
    </row>
    <row r="127" spans="1:11" ht="13" x14ac:dyDescent="0.2">
      <c r="A127" s="101">
        <v>41891</v>
      </c>
      <c r="B127" t="s">
        <v>77</v>
      </c>
      <c r="C127" t="s">
        <v>865</v>
      </c>
      <c r="D127" s="90">
        <v>10000</v>
      </c>
      <c r="E127" s="90">
        <f t="shared" si="2"/>
        <v>480000</v>
      </c>
      <c r="K127" s="90" t="str">
        <f t="shared" si="3"/>
        <v/>
      </c>
    </row>
    <row r="128" spans="1:11" ht="13" x14ac:dyDescent="0.2">
      <c r="A128" s="101">
        <v>41907</v>
      </c>
      <c r="B128" t="s">
        <v>94</v>
      </c>
      <c r="C128" t="s">
        <v>866</v>
      </c>
      <c r="D128" s="90">
        <v>50000</v>
      </c>
      <c r="E128" s="90">
        <f t="shared" si="2"/>
        <v>530000</v>
      </c>
      <c r="K128" s="90" t="str">
        <f t="shared" si="3"/>
        <v/>
      </c>
    </row>
    <row r="129" spans="1:11" ht="13" x14ac:dyDescent="0.2">
      <c r="A129" s="101">
        <v>41907</v>
      </c>
      <c r="B129" t="s">
        <v>77</v>
      </c>
      <c r="C129" t="s">
        <v>867</v>
      </c>
      <c r="D129" s="90">
        <v>30000</v>
      </c>
      <c r="E129" s="90">
        <f t="shared" si="2"/>
        <v>560000</v>
      </c>
      <c r="K129" s="90" t="str">
        <f t="shared" si="3"/>
        <v/>
      </c>
    </row>
    <row r="130" spans="1:11" ht="13" x14ac:dyDescent="0.2">
      <c r="A130" s="101">
        <v>41927</v>
      </c>
      <c r="B130" t="s">
        <v>147</v>
      </c>
      <c r="C130" t="s">
        <v>868</v>
      </c>
      <c r="D130" s="90">
        <v>50000</v>
      </c>
      <c r="E130" s="90">
        <f t="shared" si="2"/>
        <v>610000</v>
      </c>
      <c r="K130" s="90" t="str">
        <f t="shared" si="3"/>
        <v/>
      </c>
    </row>
    <row r="131" spans="1:11" ht="13" x14ac:dyDescent="0.2">
      <c r="A131" s="101">
        <v>41939</v>
      </c>
      <c r="B131" t="s">
        <v>869</v>
      </c>
      <c r="C131" t="s">
        <v>870</v>
      </c>
      <c r="D131" s="90">
        <v>30000</v>
      </c>
      <c r="E131" s="90">
        <f t="shared" si="2"/>
        <v>640000</v>
      </c>
      <c r="K131" s="90" t="str">
        <f t="shared" si="3"/>
        <v/>
      </c>
    </row>
    <row r="132" spans="1:11" ht="13" x14ac:dyDescent="0.2">
      <c r="A132" s="101">
        <v>41956</v>
      </c>
      <c r="B132" t="s">
        <v>142</v>
      </c>
      <c r="C132" t="s">
        <v>871</v>
      </c>
      <c r="D132" s="90">
        <v>50000</v>
      </c>
      <c r="E132" s="90">
        <f t="shared" si="2"/>
        <v>690000</v>
      </c>
      <c r="K132" s="90" t="str">
        <f t="shared" si="3"/>
        <v/>
      </c>
    </row>
    <row r="133" spans="1:11" ht="13" x14ac:dyDescent="0.2">
      <c r="A133" s="101">
        <v>41960</v>
      </c>
      <c r="B133" t="s">
        <v>446</v>
      </c>
      <c r="C133" t="s">
        <v>872</v>
      </c>
      <c r="D133" s="90">
        <v>30000</v>
      </c>
      <c r="E133" s="90">
        <f t="shared" ref="E133:E195" si="4">IF(D133="","",D133+E132)</f>
        <v>720000</v>
      </c>
      <c r="K133" s="90" t="str">
        <f t="shared" si="3"/>
        <v/>
      </c>
    </row>
    <row r="134" spans="1:11" ht="13" x14ac:dyDescent="0.2">
      <c r="A134" s="101">
        <v>41961</v>
      </c>
      <c r="B134" t="s">
        <v>142</v>
      </c>
      <c r="C134" t="s">
        <v>873</v>
      </c>
      <c r="D134" s="90">
        <v>10000</v>
      </c>
      <c r="E134" s="90">
        <f t="shared" si="4"/>
        <v>730000</v>
      </c>
      <c r="K134" s="90" t="str">
        <f t="shared" si="3"/>
        <v/>
      </c>
    </row>
    <row r="135" spans="1:11" ht="13" x14ac:dyDescent="0.2">
      <c r="A135" s="101">
        <v>41999</v>
      </c>
      <c r="B135" t="s">
        <v>77</v>
      </c>
      <c r="C135" t="s">
        <v>875</v>
      </c>
      <c r="D135" s="90">
        <v>10000</v>
      </c>
      <c r="E135" s="90">
        <f t="shared" si="4"/>
        <v>740000</v>
      </c>
      <c r="K135" s="90" t="str">
        <f t="shared" si="3"/>
        <v/>
      </c>
    </row>
    <row r="136" spans="1:11" ht="13" x14ac:dyDescent="0.2">
      <c r="A136" s="101">
        <v>41999</v>
      </c>
      <c r="B136" t="s">
        <v>77</v>
      </c>
      <c r="C136" t="s">
        <v>876</v>
      </c>
      <c r="D136" s="90">
        <v>10000</v>
      </c>
      <c r="E136" s="90">
        <f t="shared" si="4"/>
        <v>750000</v>
      </c>
      <c r="K136" s="90" t="str">
        <f t="shared" si="3"/>
        <v/>
      </c>
    </row>
    <row r="137" spans="1:11" ht="13" x14ac:dyDescent="0.2">
      <c r="A137" s="101">
        <v>41999</v>
      </c>
      <c r="B137" t="s">
        <v>77</v>
      </c>
      <c r="C137" t="s">
        <v>877</v>
      </c>
      <c r="D137" s="90">
        <v>10000</v>
      </c>
      <c r="E137" s="90">
        <f t="shared" si="4"/>
        <v>760000</v>
      </c>
      <c r="K137" s="90" t="str">
        <f t="shared" ref="K137:K200" si="5">IF(J137="","",J137+K136)</f>
        <v/>
      </c>
    </row>
    <row r="138" spans="1:11" ht="13" x14ac:dyDescent="0.2">
      <c r="A138" s="101">
        <v>41999</v>
      </c>
      <c r="B138" t="s">
        <v>77</v>
      </c>
      <c r="C138" t="s">
        <v>878</v>
      </c>
      <c r="D138" s="90">
        <v>30000</v>
      </c>
      <c r="E138" s="90">
        <f t="shared" si="4"/>
        <v>790000</v>
      </c>
      <c r="K138" s="90" t="str">
        <f t="shared" si="5"/>
        <v/>
      </c>
    </row>
    <row r="139" spans="1:11" ht="13" x14ac:dyDescent="0.2">
      <c r="A139" s="101">
        <v>41999</v>
      </c>
      <c r="B139" t="s">
        <v>77</v>
      </c>
      <c r="C139" t="s">
        <v>879</v>
      </c>
      <c r="D139" s="90">
        <v>30000</v>
      </c>
      <c r="E139" s="90">
        <f t="shared" si="4"/>
        <v>820000</v>
      </c>
      <c r="K139" s="90" t="str">
        <f t="shared" si="5"/>
        <v/>
      </c>
    </row>
    <row r="140" spans="1:11" ht="13" x14ac:dyDescent="0.2">
      <c r="A140" s="101">
        <v>41999</v>
      </c>
      <c r="B140" t="s">
        <v>77</v>
      </c>
      <c r="C140" t="s">
        <v>880</v>
      </c>
      <c r="D140" s="90">
        <v>50000</v>
      </c>
      <c r="E140" s="90">
        <f t="shared" si="4"/>
        <v>870000</v>
      </c>
      <c r="K140" s="90" t="str">
        <f t="shared" si="5"/>
        <v/>
      </c>
    </row>
    <row r="141" spans="1:11" ht="13" x14ac:dyDescent="0.2">
      <c r="A141" s="101">
        <v>41999</v>
      </c>
      <c r="B141" t="s">
        <v>77</v>
      </c>
      <c r="C141" t="s">
        <v>415</v>
      </c>
      <c r="D141" s="90">
        <v>10000</v>
      </c>
      <c r="E141" s="90">
        <f t="shared" si="4"/>
        <v>880000</v>
      </c>
      <c r="K141" s="90" t="str">
        <f t="shared" si="5"/>
        <v/>
      </c>
    </row>
    <row r="142" spans="1:11" ht="13" x14ac:dyDescent="0.2">
      <c r="A142" s="101">
        <v>41997</v>
      </c>
      <c r="B142" t="s">
        <v>416</v>
      </c>
      <c r="C142" t="s">
        <v>417</v>
      </c>
      <c r="D142" s="90">
        <v>10000</v>
      </c>
      <c r="E142" s="90">
        <f t="shared" si="4"/>
        <v>890000</v>
      </c>
      <c r="K142" s="90" t="str">
        <f t="shared" si="5"/>
        <v/>
      </c>
    </row>
    <row r="143" spans="1:11" ht="13" x14ac:dyDescent="0.2">
      <c r="E143" s="90" t="str">
        <f t="shared" si="4"/>
        <v/>
      </c>
      <c r="K143" s="90" t="str">
        <f t="shared" si="5"/>
        <v/>
      </c>
    </row>
    <row r="144" spans="1:11" ht="13" x14ac:dyDescent="0.2">
      <c r="E144" s="90" t="str">
        <f t="shared" si="4"/>
        <v/>
      </c>
      <c r="K144" s="90" t="str">
        <f t="shared" si="5"/>
        <v/>
      </c>
    </row>
    <row r="145" spans="1:11" ht="13" x14ac:dyDescent="0.2">
      <c r="E145" s="90" t="str">
        <f t="shared" si="4"/>
        <v/>
      </c>
      <c r="K145" s="90" t="str">
        <f t="shared" si="5"/>
        <v/>
      </c>
    </row>
    <row r="146" spans="1:11" ht="13.5" thickBot="1" x14ac:dyDescent="0.25">
      <c r="A146" s="118"/>
      <c r="B146" s="117"/>
      <c r="C146" s="117"/>
      <c r="D146" s="114"/>
      <c r="E146" s="114" t="str">
        <f t="shared" si="4"/>
        <v/>
      </c>
      <c r="F146" s="117"/>
      <c r="G146" s="118"/>
      <c r="H146" s="117"/>
      <c r="I146" s="117"/>
      <c r="J146" s="114"/>
      <c r="K146" s="114" t="str">
        <f t="shared" si="5"/>
        <v/>
      </c>
    </row>
    <row r="147" spans="1:11" ht="13.5" thickTop="1" x14ac:dyDescent="0.2">
      <c r="A147" s="101" t="s">
        <v>546</v>
      </c>
      <c r="E147" s="90" t="str">
        <f t="shared" si="4"/>
        <v/>
      </c>
      <c r="G147" s="101" t="s">
        <v>546</v>
      </c>
      <c r="K147" s="90" t="str">
        <f t="shared" si="5"/>
        <v/>
      </c>
    </row>
    <row r="148" spans="1:11" ht="13" x14ac:dyDescent="0.2">
      <c r="A148" s="101">
        <v>42037</v>
      </c>
      <c r="B148" t="s">
        <v>416</v>
      </c>
      <c r="C148" t="s">
        <v>353</v>
      </c>
      <c r="D148" s="90">
        <v>10000</v>
      </c>
      <c r="E148" s="90">
        <f>IF(D148="","",D148)</f>
        <v>10000</v>
      </c>
      <c r="G148" s="101">
        <v>42089</v>
      </c>
      <c r="H148" t="s">
        <v>729</v>
      </c>
      <c r="I148" t="s">
        <v>885</v>
      </c>
      <c r="J148" s="90">
        <v>250000</v>
      </c>
      <c r="K148" s="90">
        <f>IF(J148="","",J148)</f>
        <v>250000</v>
      </c>
    </row>
    <row r="149" spans="1:11" ht="13" x14ac:dyDescent="0.2">
      <c r="A149" s="101">
        <v>42044</v>
      </c>
      <c r="B149" t="s">
        <v>321</v>
      </c>
      <c r="C149" t="s">
        <v>355</v>
      </c>
      <c r="D149" s="90">
        <v>10000</v>
      </c>
      <c r="E149" s="90">
        <f>IF(D149="","",D149+E148)</f>
        <v>20000</v>
      </c>
      <c r="G149" s="101">
        <v>42195</v>
      </c>
      <c r="H149" t="s">
        <v>729</v>
      </c>
      <c r="I149" t="s">
        <v>1486</v>
      </c>
      <c r="J149" s="90">
        <v>140000</v>
      </c>
      <c r="K149" s="90">
        <f t="shared" si="5"/>
        <v>390000</v>
      </c>
    </row>
    <row r="150" spans="1:11" ht="13" x14ac:dyDescent="0.2">
      <c r="A150" s="101">
        <v>42051</v>
      </c>
      <c r="B150" t="s">
        <v>142</v>
      </c>
      <c r="C150" t="s">
        <v>881</v>
      </c>
      <c r="D150" s="90">
        <v>30000</v>
      </c>
      <c r="E150" s="90">
        <f t="shared" si="4"/>
        <v>50000</v>
      </c>
      <c r="G150" s="101">
        <v>42304</v>
      </c>
      <c r="H150" t="s">
        <v>729</v>
      </c>
      <c r="I150" t="s">
        <v>1486</v>
      </c>
      <c r="J150" s="90">
        <v>150000</v>
      </c>
      <c r="K150" s="90">
        <f t="shared" si="5"/>
        <v>540000</v>
      </c>
    </row>
    <row r="151" spans="1:11" ht="13" x14ac:dyDescent="0.2">
      <c r="A151" s="101">
        <v>42065</v>
      </c>
      <c r="B151" t="s">
        <v>419</v>
      </c>
      <c r="C151" t="s">
        <v>882</v>
      </c>
      <c r="D151" s="90">
        <v>10000</v>
      </c>
      <c r="E151" s="90">
        <f t="shared" si="4"/>
        <v>60000</v>
      </c>
      <c r="G151" s="101">
        <v>42347</v>
      </c>
      <c r="H151" t="s">
        <v>729</v>
      </c>
      <c r="I151" t="s">
        <v>1486</v>
      </c>
      <c r="J151" s="90">
        <v>240000</v>
      </c>
      <c r="K151" s="90">
        <f t="shared" si="5"/>
        <v>780000</v>
      </c>
    </row>
    <row r="152" spans="1:11" ht="13" x14ac:dyDescent="0.2">
      <c r="A152" s="101">
        <v>42089</v>
      </c>
      <c r="B152" t="s">
        <v>142</v>
      </c>
      <c r="C152" t="s">
        <v>884</v>
      </c>
      <c r="D152" s="90">
        <v>30000</v>
      </c>
      <c r="E152" s="90">
        <f t="shared" si="4"/>
        <v>90000</v>
      </c>
      <c r="G152" s="101">
        <v>42368</v>
      </c>
      <c r="H152" t="s">
        <v>729</v>
      </c>
      <c r="I152" t="s">
        <v>1486</v>
      </c>
      <c r="J152" s="90">
        <v>100000</v>
      </c>
      <c r="K152" s="90">
        <f t="shared" si="5"/>
        <v>880000</v>
      </c>
    </row>
    <row r="153" spans="1:11" ht="13" x14ac:dyDescent="0.2">
      <c r="A153" s="101">
        <v>42089</v>
      </c>
      <c r="B153" t="s">
        <v>409</v>
      </c>
      <c r="C153" t="s">
        <v>894</v>
      </c>
      <c r="D153" s="90">
        <v>50000</v>
      </c>
      <c r="E153" s="90">
        <f t="shared" si="4"/>
        <v>140000</v>
      </c>
      <c r="K153" s="90" t="str">
        <f t="shared" si="5"/>
        <v/>
      </c>
    </row>
    <row r="154" spans="1:11" ht="13" x14ac:dyDescent="0.2">
      <c r="A154" s="101">
        <v>42135</v>
      </c>
      <c r="B154" t="s">
        <v>142</v>
      </c>
      <c r="C154" t="s">
        <v>890</v>
      </c>
      <c r="D154" s="90">
        <v>50000</v>
      </c>
      <c r="E154" s="90">
        <f t="shared" si="4"/>
        <v>190000</v>
      </c>
      <c r="K154" s="90" t="str">
        <f t="shared" si="5"/>
        <v/>
      </c>
    </row>
    <row r="155" spans="1:11" ht="13" x14ac:dyDescent="0.2">
      <c r="A155" s="101">
        <v>42152</v>
      </c>
      <c r="B155" t="s">
        <v>407</v>
      </c>
      <c r="C155" t="s">
        <v>891</v>
      </c>
      <c r="D155" s="90">
        <v>30000</v>
      </c>
      <c r="E155" s="90">
        <f t="shared" si="4"/>
        <v>220000</v>
      </c>
      <c r="K155" s="90" t="str">
        <f t="shared" si="5"/>
        <v/>
      </c>
    </row>
    <row r="156" spans="1:11" ht="13" x14ac:dyDescent="0.2">
      <c r="A156" s="101">
        <v>42177</v>
      </c>
      <c r="B156" t="s">
        <v>321</v>
      </c>
      <c r="C156" t="s">
        <v>893</v>
      </c>
      <c r="D156" s="90">
        <v>50000</v>
      </c>
      <c r="E156" s="90">
        <f t="shared" si="4"/>
        <v>270000</v>
      </c>
      <c r="K156" s="90" t="str">
        <f t="shared" si="5"/>
        <v/>
      </c>
    </row>
    <row r="157" spans="1:11" ht="13" x14ac:dyDescent="0.2">
      <c r="A157" s="101">
        <v>42241</v>
      </c>
      <c r="B157" t="s">
        <v>77</v>
      </c>
      <c r="C157" t="s">
        <v>1499</v>
      </c>
      <c r="D157" s="90">
        <v>30000</v>
      </c>
      <c r="E157" s="90">
        <f t="shared" si="4"/>
        <v>300000</v>
      </c>
      <c r="K157" s="90" t="str">
        <f t="shared" si="5"/>
        <v/>
      </c>
    </row>
    <row r="158" spans="1:11" ht="13" x14ac:dyDescent="0.2">
      <c r="A158" s="101">
        <v>42254</v>
      </c>
      <c r="B158" t="s">
        <v>94</v>
      </c>
      <c r="C158" t="s">
        <v>1512</v>
      </c>
      <c r="D158" s="90">
        <v>50000</v>
      </c>
      <c r="E158" s="90">
        <f t="shared" si="4"/>
        <v>350000</v>
      </c>
      <c r="K158" s="90" t="str">
        <f t="shared" si="5"/>
        <v/>
      </c>
    </row>
    <row r="159" spans="1:11" ht="13" x14ac:dyDescent="0.2">
      <c r="A159" s="101">
        <v>42279</v>
      </c>
      <c r="B159" t="s">
        <v>142</v>
      </c>
      <c r="C159" t="s">
        <v>1521</v>
      </c>
      <c r="D159" s="90">
        <v>30000</v>
      </c>
      <c r="E159" s="90">
        <f t="shared" si="4"/>
        <v>380000</v>
      </c>
      <c r="K159" s="90" t="str">
        <f t="shared" si="5"/>
        <v/>
      </c>
    </row>
    <row r="160" spans="1:11" ht="13" x14ac:dyDescent="0.2">
      <c r="A160" s="101">
        <v>42282</v>
      </c>
      <c r="B160" t="s">
        <v>409</v>
      </c>
      <c r="C160" t="s">
        <v>1516</v>
      </c>
      <c r="D160" s="90">
        <v>10000</v>
      </c>
      <c r="E160" s="90">
        <f t="shared" si="4"/>
        <v>390000</v>
      </c>
      <c r="K160" s="90" t="str">
        <f t="shared" si="5"/>
        <v/>
      </c>
    </row>
    <row r="161" spans="1:11" ht="13" x14ac:dyDescent="0.2">
      <c r="A161" s="101">
        <v>42299</v>
      </c>
      <c r="B161" t="s">
        <v>1528</v>
      </c>
      <c r="C161" t="s">
        <v>1529</v>
      </c>
      <c r="D161" s="90">
        <v>10000</v>
      </c>
      <c r="E161" s="90">
        <f t="shared" si="4"/>
        <v>400000</v>
      </c>
      <c r="K161" s="90" t="str">
        <f t="shared" si="5"/>
        <v/>
      </c>
    </row>
    <row r="162" spans="1:11" ht="13" x14ac:dyDescent="0.2">
      <c r="A162" s="101">
        <v>42300</v>
      </c>
      <c r="B162" t="s">
        <v>94</v>
      </c>
      <c r="C162" t="s">
        <v>1530</v>
      </c>
      <c r="D162" s="90">
        <v>50000</v>
      </c>
      <c r="E162" s="90">
        <f t="shared" si="4"/>
        <v>450000</v>
      </c>
      <c r="K162" s="90" t="str">
        <f t="shared" si="5"/>
        <v/>
      </c>
    </row>
    <row r="163" spans="1:11" ht="13" x14ac:dyDescent="0.2">
      <c r="A163" s="101">
        <v>42314</v>
      </c>
      <c r="B163" t="s">
        <v>446</v>
      </c>
      <c r="C163" t="s">
        <v>1534</v>
      </c>
      <c r="D163" s="90">
        <v>30000</v>
      </c>
      <c r="E163" s="90">
        <f t="shared" si="4"/>
        <v>480000</v>
      </c>
      <c r="K163" s="90" t="str">
        <f t="shared" si="5"/>
        <v/>
      </c>
    </row>
    <row r="164" spans="1:11" ht="13" x14ac:dyDescent="0.2">
      <c r="A164" s="101">
        <v>42332</v>
      </c>
      <c r="B164" t="s">
        <v>1553</v>
      </c>
      <c r="C164" t="s">
        <v>1552</v>
      </c>
      <c r="D164" s="90">
        <v>50000</v>
      </c>
      <c r="E164" s="90">
        <f t="shared" si="4"/>
        <v>530000</v>
      </c>
      <c r="K164" s="90" t="str">
        <f t="shared" si="5"/>
        <v/>
      </c>
    </row>
    <row r="165" spans="1:11" ht="13" x14ac:dyDescent="0.2">
      <c r="A165" s="101">
        <v>42335</v>
      </c>
      <c r="B165" t="s">
        <v>1557</v>
      </c>
      <c r="C165" t="s">
        <v>1547</v>
      </c>
      <c r="D165" s="90">
        <v>10000</v>
      </c>
      <c r="E165" s="90">
        <f t="shared" si="4"/>
        <v>540000</v>
      </c>
      <c r="K165" s="90" t="str">
        <f t="shared" si="5"/>
        <v/>
      </c>
    </row>
    <row r="166" spans="1:11" ht="13" x14ac:dyDescent="0.2">
      <c r="A166" s="101">
        <v>42335</v>
      </c>
      <c r="B166" t="s">
        <v>1557</v>
      </c>
      <c r="C166" t="s">
        <v>1549</v>
      </c>
      <c r="D166" s="90">
        <v>100000</v>
      </c>
      <c r="E166" s="90">
        <f t="shared" si="4"/>
        <v>640000</v>
      </c>
      <c r="K166" s="90" t="str">
        <f t="shared" si="5"/>
        <v/>
      </c>
    </row>
    <row r="167" spans="1:11" ht="13" x14ac:dyDescent="0.2">
      <c r="A167" s="101">
        <v>42355</v>
      </c>
      <c r="B167" t="s">
        <v>321</v>
      </c>
      <c r="C167" t="s">
        <v>1558</v>
      </c>
      <c r="D167" s="90">
        <v>10000</v>
      </c>
      <c r="E167" s="90">
        <f t="shared" si="4"/>
        <v>650000</v>
      </c>
      <c r="K167" s="90" t="str">
        <f t="shared" si="5"/>
        <v/>
      </c>
    </row>
    <row r="168" spans="1:11" ht="13" x14ac:dyDescent="0.2">
      <c r="A168" s="101">
        <v>42356</v>
      </c>
      <c r="B168" t="s">
        <v>142</v>
      </c>
      <c r="C168" t="s">
        <v>1613</v>
      </c>
      <c r="D168" s="90">
        <v>10000</v>
      </c>
      <c r="E168" s="90">
        <f t="shared" si="4"/>
        <v>660000</v>
      </c>
      <c r="K168" s="90" t="str">
        <f t="shared" si="5"/>
        <v/>
      </c>
    </row>
    <row r="169" spans="1:11" ht="13" x14ac:dyDescent="0.2">
      <c r="A169" s="101">
        <v>42368</v>
      </c>
      <c r="B169" t="s">
        <v>409</v>
      </c>
      <c r="C169" t="s">
        <v>1614</v>
      </c>
      <c r="D169" s="90">
        <v>50000</v>
      </c>
      <c r="E169" s="90">
        <f t="shared" si="4"/>
        <v>710000</v>
      </c>
      <c r="K169" s="90" t="str">
        <f t="shared" si="5"/>
        <v/>
      </c>
    </row>
    <row r="170" spans="1:11" ht="13" x14ac:dyDescent="0.2">
      <c r="A170" s="101">
        <v>42368</v>
      </c>
      <c r="B170" t="s">
        <v>142</v>
      </c>
      <c r="C170" t="s">
        <v>1618</v>
      </c>
      <c r="D170" s="90">
        <v>50000</v>
      </c>
      <c r="E170" s="90">
        <f t="shared" si="4"/>
        <v>760000</v>
      </c>
      <c r="K170" s="90" t="str">
        <f t="shared" si="5"/>
        <v/>
      </c>
    </row>
    <row r="171" spans="1:11" ht="13" x14ac:dyDescent="0.2">
      <c r="E171" s="90" t="str">
        <f t="shared" si="4"/>
        <v/>
      </c>
      <c r="K171" s="90" t="str">
        <f t="shared" si="5"/>
        <v/>
      </c>
    </row>
    <row r="172" spans="1:11" ht="13" x14ac:dyDescent="0.2">
      <c r="E172" s="90" t="str">
        <f t="shared" si="4"/>
        <v/>
      </c>
      <c r="K172" s="90" t="str">
        <f t="shared" si="5"/>
        <v/>
      </c>
    </row>
    <row r="173" spans="1:11" ht="13" x14ac:dyDescent="0.2">
      <c r="E173" s="90" t="str">
        <f t="shared" si="4"/>
        <v/>
      </c>
      <c r="K173" s="90" t="str">
        <f t="shared" si="5"/>
        <v/>
      </c>
    </row>
    <row r="174" spans="1:11" ht="13.5" thickBot="1" x14ac:dyDescent="0.25">
      <c r="A174" s="118"/>
      <c r="B174" s="117"/>
      <c r="C174" s="117"/>
      <c r="D174" s="114"/>
      <c r="E174" s="114" t="str">
        <f>IF(D174="","",D174+E173)</f>
        <v/>
      </c>
      <c r="F174" s="117"/>
      <c r="G174" s="118"/>
      <c r="H174" s="117"/>
      <c r="I174" s="117"/>
      <c r="J174" s="117"/>
      <c r="K174" s="114" t="str">
        <f t="shared" si="5"/>
        <v/>
      </c>
    </row>
    <row r="175" spans="1:11" ht="13.5" thickTop="1" x14ac:dyDescent="0.2">
      <c r="A175" s="101" t="s">
        <v>1629</v>
      </c>
      <c r="E175" s="90" t="str">
        <f>IF(D175="","",D175+E174)</f>
        <v/>
      </c>
      <c r="G175" s="101" t="s">
        <v>1629</v>
      </c>
      <c r="K175" s="90" t="str">
        <f t="shared" si="5"/>
        <v/>
      </c>
    </row>
    <row r="176" spans="1:11" ht="13" x14ac:dyDescent="0.2">
      <c r="A176" s="101">
        <v>42390</v>
      </c>
      <c r="B176" t="s">
        <v>142</v>
      </c>
      <c r="C176" t="s">
        <v>1661</v>
      </c>
      <c r="D176" s="90">
        <v>10000</v>
      </c>
      <c r="E176" s="90">
        <f>IF(D176="","",D176)</f>
        <v>10000</v>
      </c>
      <c r="G176" s="101">
        <v>42730</v>
      </c>
      <c r="H176" t="s">
        <v>729</v>
      </c>
      <c r="I176" t="s">
        <v>1486</v>
      </c>
      <c r="J176" s="90">
        <v>540000</v>
      </c>
      <c r="K176" s="90">
        <f>IF(J176="","",J176)</f>
        <v>540000</v>
      </c>
    </row>
    <row r="177" spans="1:11" ht="13" x14ac:dyDescent="0.2">
      <c r="A177" s="101">
        <v>42419</v>
      </c>
      <c r="B177" t="s">
        <v>497</v>
      </c>
      <c r="C177" t="s">
        <v>1664</v>
      </c>
      <c r="D177" s="90">
        <v>10000</v>
      </c>
      <c r="E177" s="90">
        <f t="shared" si="4"/>
        <v>20000</v>
      </c>
      <c r="G177" s="101">
        <v>42730</v>
      </c>
      <c r="H177" t="s">
        <v>729</v>
      </c>
      <c r="I177" t="s">
        <v>1486</v>
      </c>
      <c r="J177" s="90">
        <v>40000</v>
      </c>
      <c r="K177" s="90">
        <f t="shared" si="5"/>
        <v>580000</v>
      </c>
    </row>
    <row r="178" spans="1:11" ht="13" x14ac:dyDescent="0.2">
      <c r="A178" s="101">
        <v>42485</v>
      </c>
      <c r="B178" t="s">
        <v>142</v>
      </c>
      <c r="C178" t="s">
        <v>1715</v>
      </c>
      <c r="D178" s="90">
        <v>30000</v>
      </c>
      <c r="E178" s="90">
        <f t="shared" si="4"/>
        <v>50000</v>
      </c>
      <c r="G178" s="101">
        <v>42730</v>
      </c>
      <c r="H178" t="s">
        <v>729</v>
      </c>
      <c r="I178" t="s">
        <v>1486</v>
      </c>
      <c r="J178" s="90">
        <v>200000</v>
      </c>
      <c r="K178" s="90">
        <f t="shared" si="5"/>
        <v>780000</v>
      </c>
    </row>
    <row r="179" spans="1:11" ht="13" x14ac:dyDescent="0.2">
      <c r="A179" s="101">
        <v>42516</v>
      </c>
      <c r="B179" t="s">
        <v>407</v>
      </c>
      <c r="C179" t="s">
        <v>1723</v>
      </c>
      <c r="D179" s="90">
        <v>30000</v>
      </c>
      <c r="E179" s="90">
        <f t="shared" si="4"/>
        <v>80000</v>
      </c>
      <c r="G179" s="101">
        <v>42730</v>
      </c>
      <c r="H179" t="s">
        <v>729</v>
      </c>
      <c r="I179" t="s">
        <v>1486</v>
      </c>
      <c r="J179" s="90">
        <v>230000</v>
      </c>
      <c r="K179" s="90">
        <f t="shared" si="5"/>
        <v>1010000</v>
      </c>
    </row>
    <row r="180" spans="1:11" ht="13" x14ac:dyDescent="0.2">
      <c r="A180" s="101">
        <v>42516</v>
      </c>
      <c r="B180" t="s">
        <v>409</v>
      </c>
      <c r="C180" t="s">
        <v>1727</v>
      </c>
      <c r="D180" s="90">
        <v>50000</v>
      </c>
      <c r="E180" s="90">
        <f t="shared" si="4"/>
        <v>130000</v>
      </c>
      <c r="K180" s="90" t="str">
        <f t="shared" si="5"/>
        <v/>
      </c>
    </row>
    <row r="181" spans="1:11" ht="13" x14ac:dyDescent="0.2">
      <c r="A181" s="101">
        <v>42520</v>
      </c>
      <c r="B181" t="s">
        <v>142</v>
      </c>
      <c r="C181" t="s">
        <v>1705</v>
      </c>
      <c r="D181" s="90">
        <v>10000</v>
      </c>
      <c r="E181" s="90">
        <f t="shared" si="4"/>
        <v>140000</v>
      </c>
      <c r="K181" s="90" t="str">
        <f t="shared" si="5"/>
        <v/>
      </c>
    </row>
    <row r="182" spans="1:11" ht="13" x14ac:dyDescent="0.2">
      <c r="A182" s="101">
        <v>42520</v>
      </c>
      <c r="B182" t="s">
        <v>419</v>
      </c>
      <c r="C182" t="s">
        <v>1547</v>
      </c>
      <c r="D182" s="90">
        <v>10000</v>
      </c>
      <c r="E182" s="90">
        <f t="shared" si="4"/>
        <v>150000</v>
      </c>
      <c r="K182" s="90" t="str">
        <f t="shared" si="5"/>
        <v/>
      </c>
    </row>
    <row r="183" spans="1:11" ht="13" x14ac:dyDescent="0.2">
      <c r="A183" s="101">
        <v>42520</v>
      </c>
      <c r="B183" t="s">
        <v>419</v>
      </c>
      <c r="C183" t="s">
        <v>1549</v>
      </c>
      <c r="D183" s="90">
        <v>100000</v>
      </c>
      <c r="E183" s="90">
        <f t="shared" si="4"/>
        <v>250000</v>
      </c>
      <c r="K183" s="90" t="str">
        <f t="shared" si="5"/>
        <v/>
      </c>
    </row>
    <row r="184" spans="1:11" ht="13" x14ac:dyDescent="0.2">
      <c r="A184" s="101">
        <v>42542</v>
      </c>
      <c r="B184" t="s">
        <v>142</v>
      </c>
      <c r="C184" t="s">
        <v>1742</v>
      </c>
      <c r="D184" s="90">
        <v>10000</v>
      </c>
      <c r="E184" s="90">
        <f t="shared" si="4"/>
        <v>260000</v>
      </c>
      <c r="K184" s="90" t="str">
        <f t="shared" si="5"/>
        <v/>
      </c>
    </row>
    <row r="185" spans="1:11" ht="13" x14ac:dyDescent="0.2">
      <c r="A185" s="101">
        <v>42542</v>
      </c>
      <c r="B185" t="s">
        <v>142</v>
      </c>
      <c r="C185" t="s">
        <v>1742</v>
      </c>
      <c r="D185" s="90">
        <v>10000</v>
      </c>
      <c r="E185" s="90">
        <f t="shared" si="4"/>
        <v>270000</v>
      </c>
      <c r="K185" s="90" t="str">
        <f t="shared" si="5"/>
        <v/>
      </c>
    </row>
    <row r="186" spans="1:11" ht="13" x14ac:dyDescent="0.2">
      <c r="A186" s="101">
        <v>42557</v>
      </c>
      <c r="B186" t="s">
        <v>321</v>
      </c>
      <c r="C186" t="s">
        <v>1745</v>
      </c>
      <c r="D186" s="90">
        <v>50000</v>
      </c>
      <c r="E186" s="90">
        <f t="shared" si="4"/>
        <v>320000</v>
      </c>
      <c r="K186" s="90" t="str">
        <f t="shared" si="5"/>
        <v/>
      </c>
    </row>
    <row r="187" spans="1:11" ht="13" x14ac:dyDescent="0.2">
      <c r="A187" s="101">
        <v>42598</v>
      </c>
      <c r="B187" t="s">
        <v>142</v>
      </c>
      <c r="C187" t="s">
        <v>1755</v>
      </c>
      <c r="D187" s="90">
        <v>10000</v>
      </c>
      <c r="E187" s="90">
        <f t="shared" si="4"/>
        <v>330000</v>
      </c>
      <c r="K187" s="90" t="str">
        <f t="shared" si="5"/>
        <v/>
      </c>
    </row>
    <row r="188" spans="1:11" ht="13" x14ac:dyDescent="0.2">
      <c r="A188" s="101">
        <v>42634</v>
      </c>
      <c r="B188" t="s">
        <v>142</v>
      </c>
      <c r="C188" t="s">
        <v>1763</v>
      </c>
      <c r="D188" s="90">
        <v>30000</v>
      </c>
      <c r="E188" s="90">
        <f t="shared" si="4"/>
        <v>360000</v>
      </c>
      <c r="K188" s="90" t="str">
        <f t="shared" si="5"/>
        <v/>
      </c>
    </row>
    <row r="189" spans="1:11" ht="13" x14ac:dyDescent="0.2">
      <c r="A189" s="101">
        <v>42664</v>
      </c>
      <c r="B189" t="s">
        <v>409</v>
      </c>
      <c r="C189" t="s">
        <v>1781</v>
      </c>
      <c r="D189" s="90">
        <v>10000</v>
      </c>
      <c r="E189" s="90">
        <f t="shared" si="4"/>
        <v>370000</v>
      </c>
      <c r="K189" s="90" t="str">
        <f t="shared" si="5"/>
        <v/>
      </c>
    </row>
    <row r="190" spans="1:11" ht="13" x14ac:dyDescent="0.2">
      <c r="A190" s="101">
        <v>42683</v>
      </c>
      <c r="B190" t="s">
        <v>409</v>
      </c>
      <c r="C190" t="s">
        <v>1785</v>
      </c>
      <c r="D190" s="90">
        <v>50000</v>
      </c>
      <c r="E190" s="90">
        <f t="shared" si="4"/>
        <v>420000</v>
      </c>
      <c r="K190" s="90" t="str">
        <f t="shared" si="5"/>
        <v/>
      </c>
    </row>
    <row r="191" spans="1:11" ht="13" x14ac:dyDescent="0.2">
      <c r="A191" s="101">
        <v>42683</v>
      </c>
      <c r="B191" t="s">
        <v>409</v>
      </c>
      <c r="C191" t="s">
        <v>1787</v>
      </c>
      <c r="D191" s="90">
        <v>50000</v>
      </c>
      <c r="E191" s="90">
        <f t="shared" si="4"/>
        <v>470000</v>
      </c>
      <c r="K191" s="90" t="str">
        <f t="shared" si="5"/>
        <v/>
      </c>
    </row>
    <row r="192" spans="1:11" ht="13" x14ac:dyDescent="0.2">
      <c r="A192" s="101">
        <v>42704</v>
      </c>
      <c r="B192" t="s">
        <v>712</v>
      </c>
      <c r="C192" t="s">
        <v>1793</v>
      </c>
      <c r="D192" s="90">
        <v>50000</v>
      </c>
      <c r="E192" s="90">
        <f t="shared" si="4"/>
        <v>520000</v>
      </c>
      <c r="K192" s="90" t="str">
        <f t="shared" si="5"/>
        <v/>
      </c>
    </row>
    <row r="193" spans="1:11" ht="13" x14ac:dyDescent="0.2">
      <c r="A193" s="101">
        <v>42705</v>
      </c>
      <c r="B193" t="s">
        <v>94</v>
      </c>
      <c r="C193" t="s">
        <v>1798</v>
      </c>
      <c r="D193" s="90">
        <v>30000</v>
      </c>
      <c r="E193" s="90">
        <f t="shared" si="4"/>
        <v>550000</v>
      </c>
      <c r="K193" s="90" t="str">
        <f t="shared" si="5"/>
        <v/>
      </c>
    </row>
    <row r="194" spans="1:11" ht="13" x14ac:dyDescent="0.2">
      <c r="A194" s="101">
        <v>42709</v>
      </c>
      <c r="B194" t="s">
        <v>321</v>
      </c>
      <c r="C194" t="s">
        <v>1801</v>
      </c>
      <c r="D194" s="90">
        <v>10000</v>
      </c>
      <c r="E194" s="90">
        <f t="shared" si="4"/>
        <v>560000</v>
      </c>
      <c r="K194" s="90" t="str">
        <f t="shared" si="5"/>
        <v/>
      </c>
    </row>
    <row r="195" spans="1:11" ht="13" x14ac:dyDescent="0.2">
      <c r="A195" s="101">
        <v>42711</v>
      </c>
      <c r="B195" t="s">
        <v>142</v>
      </c>
      <c r="C195" t="s">
        <v>1805</v>
      </c>
      <c r="D195" s="90">
        <v>10000</v>
      </c>
      <c r="E195" s="90">
        <f t="shared" si="4"/>
        <v>570000</v>
      </c>
      <c r="K195" s="90" t="str">
        <f t="shared" si="5"/>
        <v/>
      </c>
    </row>
    <row r="196" spans="1:11" ht="13" x14ac:dyDescent="0.2">
      <c r="A196" s="101">
        <v>42730</v>
      </c>
      <c r="B196" t="s">
        <v>77</v>
      </c>
      <c r="C196" t="s">
        <v>1837</v>
      </c>
      <c r="D196" s="90">
        <v>30000</v>
      </c>
      <c r="E196" s="90">
        <f t="shared" ref="E196:E259" si="6">IF(D196="","",D196+E195)</f>
        <v>600000</v>
      </c>
      <c r="K196" s="90" t="str">
        <f t="shared" si="5"/>
        <v/>
      </c>
    </row>
    <row r="197" spans="1:11" ht="13" x14ac:dyDescent="0.2">
      <c r="A197" s="101">
        <v>42730</v>
      </c>
      <c r="B197" t="s">
        <v>77</v>
      </c>
      <c r="C197" t="s">
        <v>1839</v>
      </c>
      <c r="D197" s="90">
        <v>10000</v>
      </c>
      <c r="E197" s="90">
        <f t="shared" si="6"/>
        <v>610000</v>
      </c>
      <c r="K197" s="90" t="str">
        <f t="shared" si="5"/>
        <v/>
      </c>
    </row>
    <row r="198" spans="1:11" ht="13" x14ac:dyDescent="0.2">
      <c r="A198" s="101">
        <v>42730</v>
      </c>
      <c r="B198" t="s">
        <v>77</v>
      </c>
      <c r="C198" t="s">
        <v>1841</v>
      </c>
      <c r="D198" s="90">
        <v>10000</v>
      </c>
      <c r="E198" s="90">
        <f t="shared" si="6"/>
        <v>620000</v>
      </c>
      <c r="K198" s="90" t="str">
        <f t="shared" si="5"/>
        <v/>
      </c>
    </row>
    <row r="199" spans="1:11" ht="13" x14ac:dyDescent="0.2">
      <c r="A199" s="101">
        <v>42730</v>
      </c>
      <c r="B199" t="s">
        <v>77</v>
      </c>
      <c r="C199" t="s">
        <v>1843</v>
      </c>
      <c r="D199" s="90">
        <v>10000</v>
      </c>
      <c r="E199" s="90">
        <f t="shared" si="6"/>
        <v>630000</v>
      </c>
      <c r="K199" s="90" t="str">
        <f t="shared" si="5"/>
        <v/>
      </c>
    </row>
    <row r="200" spans="1:11" ht="13" x14ac:dyDescent="0.2">
      <c r="A200" s="101">
        <v>42730</v>
      </c>
      <c r="B200" t="s">
        <v>77</v>
      </c>
      <c r="C200" t="s">
        <v>1845</v>
      </c>
      <c r="D200" s="90">
        <v>10000</v>
      </c>
      <c r="E200" s="90">
        <f t="shared" si="6"/>
        <v>640000</v>
      </c>
      <c r="K200" s="90" t="str">
        <f t="shared" si="5"/>
        <v/>
      </c>
    </row>
    <row r="201" spans="1:11" ht="13" x14ac:dyDescent="0.2">
      <c r="A201" s="101">
        <v>42730</v>
      </c>
      <c r="B201" t="s">
        <v>77</v>
      </c>
      <c r="C201" t="s">
        <v>1846</v>
      </c>
      <c r="D201" s="90">
        <v>10000</v>
      </c>
      <c r="E201" s="90">
        <f t="shared" si="6"/>
        <v>650000</v>
      </c>
      <c r="K201" s="90" t="str">
        <f t="shared" ref="K201:K264" si="7">IF(J201="","",J201+K200)</f>
        <v/>
      </c>
    </row>
    <row r="202" spans="1:11" ht="13" x14ac:dyDescent="0.2">
      <c r="A202" s="101">
        <v>42730</v>
      </c>
      <c r="B202" t="s">
        <v>77</v>
      </c>
      <c r="C202" t="s">
        <v>1848</v>
      </c>
      <c r="D202" s="90">
        <v>10000</v>
      </c>
      <c r="E202" s="90">
        <f t="shared" si="6"/>
        <v>660000</v>
      </c>
      <c r="K202" s="90" t="str">
        <f t="shared" si="7"/>
        <v/>
      </c>
    </row>
    <row r="203" spans="1:11" ht="13" x14ac:dyDescent="0.2">
      <c r="A203" s="101">
        <v>42730</v>
      </c>
      <c r="B203" t="s">
        <v>77</v>
      </c>
      <c r="C203" t="s">
        <v>1850</v>
      </c>
      <c r="D203" s="90">
        <v>30000</v>
      </c>
      <c r="E203" s="90">
        <f t="shared" si="6"/>
        <v>690000</v>
      </c>
      <c r="K203" s="90" t="str">
        <f t="shared" si="7"/>
        <v/>
      </c>
    </row>
    <row r="204" spans="1:11" ht="13" x14ac:dyDescent="0.2">
      <c r="A204" s="101">
        <v>42730</v>
      </c>
      <c r="B204" t="s">
        <v>77</v>
      </c>
      <c r="C204" t="s">
        <v>1852</v>
      </c>
      <c r="D204" s="90">
        <v>30000</v>
      </c>
      <c r="E204" s="90">
        <f t="shared" si="6"/>
        <v>720000</v>
      </c>
      <c r="K204" s="90" t="str">
        <f t="shared" si="7"/>
        <v/>
      </c>
    </row>
    <row r="205" spans="1:11" ht="13" x14ac:dyDescent="0.2">
      <c r="A205" s="101">
        <v>42730</v>
      </c>
      <c r="B205" t="s">
        <v>77</v>
      </c>
      <c r="C205" t="s">
        <v>1854</v>
      </c>
      <c r="D205" s="90">
        <v>50000</v>
      </c>
      <c r="E205" s="90">
        <f t="shared" si="6"/>
        <v>770000</v>
      </c>
      <c r="K205" s="90" t="str">
        <f t="shared" si="7"/>
        <v/>
      </c>
    </row>
    <row r="206" spans="1:11" ht="13" x14ac:dyDescent="0.2">
      <c r="A206" s="101">
        <v>42730</v>
      </c>
      <c r="B206" t="s">
        <v>77</v>
      </c>
      <c r="C206" t="s">
        <v>1810</v>
      </c>
      <c r="D206" s="90">
        <v>30000</v>
      </c>
      <c r="E206" s="90">
        <f t="shared" si="6"/>
        <v>800000</v>
      </c>
      <c r="K206" s="90" t="str">
        <f t="shared" si="7"/>
        <v/>
      </c>
    </row>
    <row r="207" spans="1:11" ht="13" x14ac:dyDescent="0.2">
      <c r="A207" s="101">
        <v>42730</v>
      </c>
      <c r="B207" t="s">
        <v>77</v>
      </c>
      <c r="C207" t="s">
        <v>1814</v>
      </c>
      <c r="D207" s="90">
        <v>10000</v>
      </c>
      <c r="E207" s="90">
        <f t="shared" si="6"/>
        <v>810000</v>
      </c>
      <c r="K207" s="90" t="str">
        <f t="shared" si="7"/>
        <v/>
      </c>
    </row>
    <row r="208" spans="1:11" ht="13" x14ac:dyDescent="0.2">
      <c r="A208" s="101">
        <v>42730</v>
      </c>
      <c r="B208" t="s">
        <v>77</v>
      </c>
      <c r="C208" t="s">
        <v>1841</v>
      </c>
      <c r="D208" s="90">
        <v>10000</v>
      </c>
      <c r="E208" s="90">
        <f t="shared" si="6"/>
        <v>820000</v>
      </c>
      <c r="K208" s="90" t="str">
        <f t="shared" si="7"/>
        <v/>
      </c>
    </row>
    <row r="209" spans="1:11" ht="13" x14ac:dyDescent="0.2">
      <c r="A209" s="101">
        <v>42730</v>
      </c>
      <c r="B209" t="s">
        <v>77</v>
      </c>
      <c r="C209" t="s">
        <v>1820</v>
      </c>
      <c r="D209" s="90">
        <v>10000</v>
      </c>
      <c r="E209" s="90">
        <f t="shared" si="6"/>
        <v>830000</v>
      </c>
      <c r="K209" s="90" t="str">
        <f t="shared" si="7"/>
        <v/>
      </c>
    </row>
    <row r="210" spans="1:11" ht="13" x14ac:dyDescent="0.2">
      <c r="A210" s="101">
        <v>42730</v>
      </c>
      <c r="B210" t="s">
        <v>77</v>
      </c>
      <c r="C210" t="s">
        <v>1824</v>
      </c>
      <c r="D210" s="90">
        <v>10000</v>
      </c>
      <c r="E210" s="90">
        <f t="shared" si="6"/>
        <v>840000</v>
      </c>
      <c r="K210" s="90" t="str">
        <f t="shared" si="7"/>
        <v/>
      </c>
    </row>
    <row r="211" spans="1:11" ht="13" x14ac:dyDescent="0.2">
      <c r="A211" s="101">
        <v>42730</v>
      </c>
      <c r="B211" t="s">
        <v>77</v>
      </c>
      <c r="C211" t="s">
        <v>1830</v>
      </c>
      <c r="D211" s="90">
        <v>10000</v>
      </c>
      <c r="E211" s="90">
        <f t="shared" si="6"/>
        <v>850000</v>
      </c>
      <c r="K211" s="90" t="str">
        <f t="shared" si="7"/>
        <v/>
      </c>
    </row>
    <row r="212" spans="1:11" ht="13" x14ac:dyDescent="0.2">
      <c r="A212" s="101">
        <v>42730</v>
      </c>
      <c r="B212" t="s">
        <v>77</v>
      </c>
      <c r="C212" t="s">
        <v>1832</v>
      </c>
      <c r="D212" s="90">
        <v>30000</v>
      </c>
      <c r="E212" s="90">
        <f t="shared" si="6"/>
        <v>880000</v>
      </c>
      <c r="K212" s="90" t="str">
        <f t="shared" si="7"/>
        <v/>
      </c>
    </row>
    <row r="213" spans="1:11" ht="13" x14ac:dyDescent="0.2">
      <c r="A213" s="101">
        <v>42730</v>
      </c>
      <c r="B213" t="s">
        <v>77</v>
      </c>
      <c r="C213" t="s">
        <v>1828</v>
      </c>
      <c r="D213" s="90">
        <v>10000</v>
      </c>
      <c r="E213" s="90">
        <f t="shared" si="6"/>
        <v>890000</v>
      </c>
      <c r="K213" s="90" t="str">
        <f t="shared" si="7"/>
        <v/>
      </c>
    </row>
    <row r="214" spans="1:11" ht="13" x14ac:dyDescent="0.2">
      <c r="A214" s="101">
        <v>42730</v>
      </c>
      <c r="B214" t="s">
        <v>77</v>
      </c>
      <c r="C214" t="s">
        <v>1834</v>
      </c>
      <c r="D214" s="90">
        <v>30000</v>
      </c>
      <c r="E214" s="90">
        <f t="shared" si="6"/>
        <v>920000</v>
      </c>
      <c r="K214" s="90" t="str">
        <f t="shared" si="7"/>
        <v/>
      </c>
    </row>
    <row r="215" spans="1:11" ht="13" x14ac:dyDescent="0.2">
      <c r="A215" s="101">
        <v>42730</v>
      </c>
      <c r="B215" t="s">
        <v>77</v>
      </c>
      <c r="C215" t="s">
        <v>1854</v>
      </c>
      <c r="D215" s="90">
        <v>50000</v>
      </c>
      <c r="E215" s="90">
        <f t="shared" si="6"/>
        <v>970000</v>
      </c>
      <c r="K215" s="90" t="str">
        <f t="shared" si="7"/>
        <v/>
      </c>
    </row>
    <row r="216" spans="1:11" ht="13" x14ac:dyDescent="0.2">
      <c r="A216" s="101">
        <v>42730</v>
      </c>
      <c r="B216" t="s">
        <v>77</v>
      </c>
      <c r="C216" t="s">
        <v>1859</v>
      </c>
      <c r="D216" s="90">
        <v>30000</v>
      </c>
      <c r="E216" s="90">
        <f t="shared" si="6"/>
        <v>1000000</v>
      </c>
      <c r="K216" s="90" t="str">
        <f t="shared" si="7"/>
        <v/>
      </c>
    </row>
    <row r="217" spans="1:11" ht="13" x14ac:dyDescent="0.2">
      <c r="E217" s="90" t="str">
        <f t="shared" si="6"/>
        <v/>
      </c>
      <c r="K217" s="90" t="str">
        <f t="shared" si="7"/>
        <v/>
      </c>
    </row>
    <row r="218" spans="1:11" ht="13" x14ac:dyDescent="0.2">
      <c r="E218" s="90" t="str">
        <f t="shared" si="6"/>
        <v/>
      </c>
      <c r="K218" s="90" t="str">
        <f t="shared" si="7"/>
        <v/>
      </c>
    </row>
    <row r="219" spans="1:11" ht="13.5" thickBot="1" x14ac:dyDescent="0.25">
      <c r="A219" s="118"/>
      <c r="B219" s="117"/>
      <c r="C219" s="117"/>
      <c r="D219" s="114"/>
      <c r="E219" s="114" t="str">
        <f t="shared" si="6"/>
        <v/>
      </c>
      <c r="F219" s="117"/>
      <c r="G219" s="118"/>
      <c r="H219" s="117"/>
      <c r="I219" s="117"/>
      <c r="J219" s="114"/>
      <c r="K219" s="114" t="str">
        <f t="shared" si="7"/>
        <v/>
      </c>
    </row>
    <row r="220" spans="1:11" ht="13.5" thickTop="1" x14ac:dyDescent="0.2">
      <c r="A220" s="101" t="s">
        <v>1758</v>
      </c>
      <c r="E220" s="90" t="str">
        <f t="shared" si="6"/>
        <v/>
      </c>
      <c r="K220" s="90" t="str">
        <f t="shared" si="7"/>
        <v/>
      </c>
    </row>
    <row r="221" spans="1:11" ht="13" x14ac:dyDescent="0.2">
      <c r="A221" s="101">
        <v>42776</v>
      </c>
      <c r="B221" t="s">
        <v>142</v>
      </c>
      <c r="C221" t="s">
        <v>1929</v>
      </c>
      <c r="D221" s="90">
        <v>30000</v>
      </c>
      <c r="E221" s="90">
        <f>IF(D221="","",D221)</f>
        <v>30000</v>
      </c>
      <c r="G221" s="101">
        <v>42825</v>
      </c>
      <c r="H221" t="s">
        <v>729</v>
      </c>
      <c r="I221" t="s">
        <v>1486</v>
      </c>
      <c r="J221" s="90">
        <v>100000</v>
      </c>
      <c r="K221" s="90">
        <f>IF(J221="","",J221)</f>
        <v>100000</v>
      </c>
    </row>
    <row r="222" spans="1:11" ht="13" x14ac:dyDescent="0.2">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 x14ac:dyDescent="0.2">
      <c r="A223" s="101">
        <v>42825</v>
      </c>
      <c r="B223" t="s">
        <v>456</v>
      </c>
      <c r="C223" t="s">
        <v>1962</v>
      </c>
      <c r="D223" s="90">
        <v>10000</v>
      </c>
      <c r="E223" s="90">
        <f t="shared" si="8"/>
        <v>50000</v>
      </c>
      <c r="K223" s="90" t="str">
        <f t="shared" si="7"/>
        <v/>
      </c>
    </row>
    <row r="224" spans="1:11" ht="13" x14ac:dyDescent="0.2">
      <c r="A224" s="101">
        <v>42825</v>
      </c>
      <c r="B224" t="s">
        <v>456</v>
      </c>
      <c r="C224" s="111" t="s">
        <v>1964</v>
      </c>
      <c r="D224" s="90">
        <v>50000</v>
      </c>
      <c r="E224" s="90">
        <f t="shared" si="8"/>
        <v>100000</v>
      </c>
      <c r="K224" s="90" t="str">
        <f t="shared" si="7"/>
        <v/>
      </c>
    </row>
    <row r="225" spans="1:11" ht="13" x14ac:dyDescent="0.2">
      <c r="A225" s="101">
        <v>42828</v>
      </c>
      <c r="B225" t="s">
        <v>497</v>
      </c>
      <c r="C225" t="s">
        <v>1967</v>
      </c>
      <c r="D225" s="90">
        <v>10000</v>
      </c>
      <c r="E225" s="90">
        <f t="shared" si="8"/>
        <v>110000</v>
      </c>
      <c r="K225" s="90" t="str">
        <f t="shared" si="7"/>
        <v/>
      </c>
    </row>
    <row r="226" spans="1:11" ht="13" x14ac:dyDescent="0.2">
      <c r="A226" s="101">
        <v>42853</v>
      </c>
      <c r="B226" t="s">
        <v>419</v>
      </c>
      <c r="C226" t="s">
        <v>1988</v>
      </c>
      <c r="D226" s="90">
        <v>50000</v>
      </c>
      <c r="E226" s="90">
        <f t="shared" si="8"/>
        <v>160000</v>
      </c>
      <c r="K226" s="90" t="str">
        <f t="shared" si="7"/>
        <v/>
      </c>
    </row>
    <row r="227" spans="1:11" ht="13" x14ac:dyDescent="0.2">
      <c r="A227" s="101">
        <v>42874</v>
      </c>
      <c r="B227" t="s">
        <v>407</v>
      </c>
      <c r="C227" t="s">
        <v>1723</v>
      </c>
      <c r="D227" s="90">
        <v>30000</v>
      </c>
      <c r="E227" s="90">
        <f t="shared" si="8"/>
        <v>190000</v>
      </c>
      <c r="K227" s="90" t="str">
        <f t="shared" si="7"/>
        <v/>
      </c>
    </row>
    <row r="228" spans="1:11" ht="13" x14ac:dyDescent="0.2">
      <c r="A228" s="101">
        <v>42894</v>
      </c>
      <c r="B228" t="s">
        <v>409</v>
      </c>
      <c r="C228" t="s">
        <v>2014</v>
      </c>
      <c r="D228" s="90">
        <v>50000</v>
      </c>
      <c r="E228" s="90">
        <f t="shared" si="8"/>
        <v>240000</v>
      </c>
      <c r="K228" s="90" t="str">
        <f t="shared" si="7"/>
        <v/>
      </c>
    </row>
    <row r="229" spans="1:11" ht="13" x14ac:dyDescent="0.2">
      <c r="A229" s="101">
        <v>42894</v>
      </c>
      <c r="B229" t="s">
        <v>409</v>
      </c>
      <c r="C229" t="s">
        <v>2016</v>
      </c>
      <c r="D229" s="90">
        <v>50000</v>
      </c>
      <c r="E229" s="90">
        <f t="shared" si="8"/>
        <v>290000</v>
      </c>
      <c r="K229" s="90" t="str">
        <f t="shared" si="7"/>
        <v/>
      </c>
    </row>
    <row r="230" spans="1:11" ht="13" x14ac:dyDescent="0.2">
      <c r="A230" s="101">
        <v>42898</v>
      </c>
      <c r="B230" t="s">
        <v>321</v>
      </c>
      <c r="C230" t="s">
        <v>2017</v>
      </c>
      <c r="D230" s="90">
        <v>50000</v>
      </c>
      <c r="E230" s="90">
        <f t="shared" si="8"/>
        <v>340000</v>
      </c>
      <c r="K230" s="90" t="str">
        <f t="shared" si="7"/>
        <v/>
      </c>
    </row>
    <row r="231" spans="1:11" ht="13" x14ac:dyDescent="0.2">
      <c r="A231" s="101">
        <v>42912</v>
      </c>
      <c r="B231" t="s">
        <v>419</v>
      </c>
      <c r="C231" t="s">
        <v>2007</v>
      </c>
      <c r="D231" s="90">
        <v>10000</v>
      </c>
      <c r="E231" s="90">
        <f t="shared" si="8"/>
        <v>350000</v>
      </c>
      <c r="K231" s="90" t="str">
        <f t="shared" si="7"/>
        <v/>
      </c>
    </row>
    <row r="232" spans="1:11" ht="13" x14ac:dyDescent="0.2">
      <c r="A232" s="101">
        <v>42912</v>
      </c>
      <c r="B232" t="s">
        <v>419</v>
      </c>
      <c r="C232" t="s">
        <v>2009</v>
      </c>
      <c r="D232" s="90">
        <v>100000</v>
      </c>
      <c r="E232" s="90">
        <f t="shared" si="8"/>
        <v>450000</v>
      </c>
      <c r="K232" s="90" t="str">
        <f t="shared" si="7"/>
        <v/>
      </c>
    </row>
    <row r="233" spans="1:11" ht="13" x14ac:dyDescent="0.2">
      <c r="A233" s="101">
        <v>43005</v>
      </c>
      <c r="B233" t="s">
        <v>416</v>
      </c>
      <c r="C233" t="s">
        <v>2268</v>
      </c>
      <c r="D233" s="90">
        <v>50000</v>
      </c>
      <c r="E233" s="90">
        <f t="shared" si="8"/>
        <v>500000</v>
      </c>
      <c r="K233" s="90" t="str">
        <f t="shared" si="7"/>
        <v/>
      </c>
    </row>
    <row r="234" spans="1:11" ht="13" x14ac:dyDescent="0.2">
      <c r="A234" s="101">
        <v>43031</v>
      </c>
      <c r="B234" t="s">
        <v>142</v>
      </c>
      <c r="C234" t="s">
        <v>2271</v>
      </c>
      <c r="D234" s="90">
        <v>30000</v>
      </c>
      <c r="E234" s="90">
        <f t="shared" si="8"/>
        <v>530000</v>
      </c>
      <c r="K234" s="90" t="str">
        <f t="shared" si="7"/>
        <v/>
      </c>
    </row>
    <row r="235" spans="1:11" ht="13" x14ac:dyDescent="0.2">
      <c r="A235" s="101">
        <v>43038</v>
      </c>
      <c r="B235" t="s">
        <v>409</v>
      </c>
      <c r="C235" t="s">
        <v>2274</v>
      </c>
      <c r="D235" s="90">
        <v>10000</v>
      </c>
      <c r="E235" s="90">
        <f t="shared" si="8"/>
        <v>540000</v>
      </c>
      <c r="K235" s="90" t="str">
        <f t="shared" si="7"/>
        <v/>
      </c>
    </row>
    <row r="236" spans="1:11" ht="13" x14ac:dyDescent="0.2">
      <c r="A236" s="101">
        <v>43039</v>
      </c>
      <c r="B236" t="s">
        <v>2279</v>
      </c>
      <c r="C236" t="s">
        <v>2393</v>
      </c>
      <c r="D236" s="90">
        <v>50000</v>
      </c>
      <c r="E236" s="90">
        <f t="shared" si="8"/>
        <v>590000</v>
      </c>
      <c r="K236" s="90" t="str">
        <f t="shared" si="7"/>
        <v/>
      </c>
    </row>
    <row r="237" spans="1:11" ht="13" x14ac:dyDescent="0.2">
      <c r="A237" s="101">
        <v>43073</v>
      </c>
      <c r="B237" t="s">
        <v>321</v>
      </c>
      <c r="C237" t="s">
        <v>2281</v>
      </c>
      <c r="D237" s="90">
        <v>10000</v>
      </c>
      <c r="E237" s="90">
        <f t="shared" si="8"/>
        <v>600000</v>
      </c>
      <c r="K237" s="90" t="str">
        <f t="shared" si="7"/>
        <v/>
      </c>
    </row>
    <row r="238" spans="1:11" ht="13" x14ac:dyDescent="0.2">
      <c r="A238" s="101">
        <v>43080</v>
      </c>
      <c r="B238" t="s">
        <v>416</v>
      </c>
      <c r="C238" t="s">
        <v>2277</v>
      </c>
      <c r="D238" s="90">
        <v>10000</v>
      </c>
      <c r="E238" s="90">
        <f t="shared" si="8"/>
        <v>610000</v>
      </c>
      <c r="K238" s="90" t="str">
        <f t="shared" si="7"/>
        <v/>
      </c>
    </row>
    <row r="239" spans="1:11" ht="13" x14ac:dyDescent="0.2">
      <c r="A239" s="101">
        <v>43084</v>
      </c>
      <c r="B239" t="s">
        <v>142</v>
      </c>
      <c r="C239" t="s">
        <v>2285</v>
      </c>
      <c r="D239" s="90">
        <v>10000</v>
      </c>
      <c r="E239" s="90">
        <f t="shared" si="8"/>
        <v>620000</v>
      </c>
      <c r="K239" s="90" t="str">
        <f t="shared" si="7"/>
        <v/>
      </c>
    </row>
    <row r="240" spans="1:11" ht="13" x14ac:dyDescent="0.2">
      <c r="A240" s="101">
        <v>43089</v>
      </c>
      <c r="B240" t="s">
        <v>145</v>
      </c>
      <c r="C240" t="s">
        <v>2287</v>
      </c>
      <c r="D240" s="90">
        <v>50000</v>
      </c>
      <c r="E240" s="90">
        <f t="shared" si="8"/>
        <v>670000</v>
      </c>
      <c r="K240" s="90" t="str">
        <f t="shared" si="7"/>
        <v/>
      </c>
    </row>
    <row r="241" spans="1:11" ht="13" x14ac:dyDescent="0.2">
      <c r="A241" s="101">
        <v>43089</v>
      </c>
      <c r="B241" t="s">
        <v>142</v>
      </c>
      <c r="C241" t="s">
        <v>2291</v>
      </c>
      <c r="D241" s="90">
        <v>50000</v>
      </c>
      <c r="E241" s="90">
        <f t="shared" si="6"/>
        <v>720000</v>
      </c>
      <c r="K241" s="90" t="str">
        <f t="shared" si="7"/>
        <v/>
      </c>
    </row>
    <row r="242" spans="1:11" ht="13" x14ac:dyDescent="0.2">
      <c r="E242" s="90" t="str">
        <f t="shared" si="6"/>
        <v/>
      </c>
      <c r="K242" s="90" t="str">
        <f t="shared" si="7"/>
        <v/>
      </c>
    </row>
    <row r="243" spans="1:11" ht="13" x14ac:dyDescent="0.2">
      <c r="E243" s="90" t="str">
        <f t="shared" si="6"/>
        <v/>
      </c>
      <c r="K243" s="90" t="str">
        <f t="shared" si="7"/>
        <v/>
      </c>
    </row>
    <row r="244" spans="1:11" ht="13" x14ac:dyDescent="0.2">
      <c r="E244" s="90" t="str">
        <f t="shared" si="6"/>
        <v/>
      </c>
      <c r="K244" s="90" t="str">
        <f t="shared" si="7"/>
        <v/>
      </c>
    </row>
    <row r="245" spans="1:11" ht="13.5" thickBot="1" x14ac:dyDescent="0.25">
      <c r="A245" s="118"/>
      <c r="B245" s="117"/>
      <c r="C245" s="117"/>
      <c r="D245" s="114"/>
      <c r="E245" s="114" t="str">
        <f t="shared" si="6"/>
        <v/>
      </c>
      <c r="F245" s="117"/>
      <c r="G245" s="118"/>
      <c r="H245" s="117"/>
      <c r="I245" s="117"/>
      <c r="J245" s="114"/>
      <c r="K245" s="114" t="str">
        <f t="shared" si="7"/>
        <v/>
      </c>
    </row>
    <row r="246" spans="1:11" ht="13.5" thickTop="1" x14ac:dyDescent="0.2">
      <c r="A246" s="101" t="s">
        <v>1759</v>
      </c>
      <c r="E246" s="90" t="str">
        <f t="shared" si="6"/>
        <v/>
      </c>
      <c r="K246" s="90" t="str">
        <f t="shared" si="7"/>
        <v/>
      </c>
    </row>
    <row r="247" spans="1:11" ht="13" x14ac:dyDescent="0.2">
      <c r="A247" s="101">
        <v>43144</v>
      </c>
      <c r="B247" t="s">
        <v>497</v>
      </c>
      <c r="C247" t="s">
        <v>2396</v>
      </c>
      <c r="D247" s="90">
        <v>10000</v>
      </c>
      <c r="E247" s="90">
        <f>IF(D247="","",D247)</f>
        <v>10000</v>
      </c>
      <c r="G247" s="101">
        <v>43180</v>
      </c>
      <c r="H247" t="s">
        <v>729</v>
      </c>
      <c r="I247" t="s">
        <v>1486</v>
      </c>
      <c r="J247" s="90">
        <v>480000</v>
      </c>
      <c r="K247" s="90">
        <f>IF(J247="","",J247)</f>
        <v>480000</v>
      </c>
    </row>
    <row r="248" spans="1:11" ht="13" x14ac:dyDescent="0.2">
      <c r="A248" s="101">
        <v>43178</v>
      </c>
      <c r="B248" t="s">
        <v>142</v>
      </c>
      <c r="C248" t="s">
        <v>2479</v>
      </c>
      <c r="D248" s="90">
        <v>30000</v>
      </c>
      <c r="E248" s="90">
        <f t="shared" si="6"/>
        <v>40000</v>
      </c>
      <c r="G248" s="101">
        <v>43461</v>
      </c>
      <c r="H248" t="s">
        <v>2718</v>
      </c>
      <c r="J248" s="90">
        <v>310000</v>
      </c>
      <c r="K248" s="90">
        <f t="shared" si="7"/>
        <v>790000</v>
      </c>
    </row>
    <row r="249" spans="1:11" ht="13" x14ac:dyDescent="0.2">
      <c r="A249" s="101">
        <v>43180</v>
      </c>
      <c r="B249" t="s">
        <v>77</v>
      </c>
      <c r="C249" t="s">
        <v>2481</v>
      </c>
      <c r="D249" s="90">
        <v>30000</v>
      </c>
      <c r="E249" s="90">
        <f t="shared" si="6"/>
        <v>70000</v>
      </c>
      <c r="K249" s="90" t="str">
        <f t="shared" si="7"/>
        <v/>
      </c>
    </row>
    <row r="250" spans="1:11" ht="13" x14ac:dyDescent="0.2">
      <c r="A250" s="101">
        <v>43180</v>
      </c>
      <c r="B250" t="s">
        <v>77</v>
      </c>
      <c r="C250" t="s">
        <v>1839</v>
      </c>
      <c r="D250" s="90">
        <v>10000</v>
      </c>
      <c r="E250" s="90">
        <f t="shared" si="6"/>
        <v>80000</v>
      </c>
      <c r="K250" s="90" t="str">
        <f t="shared" si="7"/>
        <v/>
      </c>
    </row>
    <row r="251" spans="1:11" ht="13" x14ac:dyDescent="0.2">
      <c r="A251" s="101">
        <v>43180</v>
      </c>
      <c r="B251" t="s">
        <v>77</v>
      </c>
      <c r="C251" t="s">
        <v>2484</v>
      </c>
      <c r="D251" s="90">
        <v>30000</v>
      </c>
      <c r="E251" s="90">
        <f t="shared" si="6"/>
        <v>110000</v>
      </c>
      <c r="K251" s="90" t="str">
        <f t="shared" si="7"/>
        <v/>
      </c>
    </row>
    <row r="252" spans="1:11" ht="13" x14ac:dyDescent="0.2">
      <c r="A252" s="101">
        <v>43180</v>
      </c>
      <c r="B252" t="s">
        <v>77</v>
      </c>
      <c r="C252" t="s">
        <v>2486</v>
      </c>
      <c r="D252" s="90">
        <v>10000</v>
      </c>
      <c r="E252" s="90">
        <f t="shared" si="6"/>
        <v>120000</v>
      </c>
      <c r="K252" s="90" t="str">
        <f t="shared" si="7"/>
        <v/>
      </c>
    </row>
    <row r="253" spans="1:11" ht="13" x14ac:dyDescent="0.2">
      <c r="A253" s="101">
        <v>43180</v>
      </c>
      <c r="B253" t="s">
        <v>77</v>
      </c>
      <c r="C253" t="s">
        <v>2488</v>
      </c>
      <c r="D253" s="90">
        <v>10000</v>
      </c>
      <c r="E253" s="90">
        <f t="shared" si="6"/>
        <v>130000</v>
      </c>
      <c r="K253" s="90" t="str">
        <f t="shared" si="7"/>
        <v/>
      </c>
    </row>
    <row r="254" spans="1:11" ht="13" x14ac:dyDescent="0.2">
      <c r="A254" s="101">
        <v>43180</v>
      </c>
      <c r="B254" t="s">
        <v>77</v>
      </c>
      <c r="C254" t="s">
        <v>2490</v>
      </c>
      <c r="D254" s="90">
        <v>10000</v>
      </c>
      <c r="E254" s="90">
        <f t="shared" si="6"/>
        <v>140000</v>
      </c>
      <c r="K254" s="90" t="str">
        <f t="shared" si="7"/>
        <v/>
      </c>
    </row>
    <row r="255" spans="1:11" ht="13" x14ac:dyDescent="0.2">
      <c r="A255" s="101">
        <v>43180</v>
      </c>
      <c r="B255" t="s">
        <v>77</v>
      </c>
      <c r="C255" t="s">
        <v>2492</v>
      </c>
      <c r="D255" s="90">
        <v>30000</v>
      </c>
      <c r="E255" s="90">
        <f t="shared" si="6"/>
        <v>170000</v>
      </c>
      <c r="K255" s="90" t="str">
        <f t="shared" si="7"/>
        <v/>
      </c>
    </row>
    <row r="256" spans="1:11" ht="13" x14ac:dyDescent="0.2">
      <c r="A256" s="101">
        <v>43180</v>
      </c>
      <c r="B256" t="s">
        <v>77</v>
      </c>
      <c r="C256" t="s">
        <v>2554</v>
      </c>
      <c r="D256" s="90">
        <v>50000</v>
      </c>
      <c r="E256" s="90">
        <f t="shared" si="6"/>
        <v>220000</v>
      </c>
      <c r="K256" s="90" t="str">
        <f t="shared" si="7"/>
        <v/>
      </c>
    </row>
    <row r="257" spans="1:11" ht="13" x14ac:dyDescent="0.2">
      <c r="A257" s="101">
        <v>43180</v>
      </c>
      <c r="B257" t="s">
        <v>77</v>
      </c>
      <c r="C257" t="s">
        <v>2495</v>
      </c>
      <c r="D257" s="90">
        <v>10000</v>
      </c>
      <c r="E257" s="90">
        <f t="shared" si="6"/>
        <v>230000</v>
      </c>
      <c r="K257" s="90" t="str">
        <f t="shared" si="7"/>
        <v/>
      </c>
    </row>
    <row r="258" spans="1:11" ht="13" x14ac:dyDescent="0.2">
      <c r="A258" s="101">
        <v>43180</v>
      </c>
      <c r="B258" t="s">
        <v>77</v>
      </c>
      <c r="C258" t="s">
        <v>2496</v>
      </c>
      <c r="D258" s="90">
        <v>30000</v>
      </c>
      <c r="E258" s="90">
        <f t="shared" si="6"/>
        <v>260000</v>
      </c>
      <c r="K258" s="90" t="str">
        <f t="shared" si="7"/>
        <v/>
      </c>
    </row>
    <row r="259" spans="1:11" ht="13" x14ac:dyDescent="0.2">
      <c r="A259" s="101">
        <v>43180</v>
      </c>
      <c r="B259" t="s">
        <v>77</v>
      </c>
      <c r="C259" t="s">
        <v>1850</v>
      </c>
      <c r="D259" s="90">
        <v>30000</v>
      </c>
      <c r="E259" s="90">
        <f t="shared" si="6"/>
        <v>290000</v>
      </c>
      <c r="K259" s="90" t="str">
        <f t="shared" si="7"/>
        <v/>
      </c>
    </row>
    <row r="260" spans="1:11" ht="13" x14ac:dyDescent="0.2">
      <c r="A260" s="101">
        <v>43188</v>
      </c>
      <c r="B260" t="s">
        <v>94</v>
      </c>
      <c r="C260" t="s">
        <v>2476</v>
      </c>
      <c r="D260" s="90">
        <v>30000</v>
      </c>
      <c r="E260" s="90">
        <f>IF(D260="","",D260+E259)</f>
        <v>320000</v>
      </c>
      <c r="K260" s="90" t="str">
        <f t="shared" si="7"/>
        <v/>
      </c>
    </row>
    <row r="261" spans="1:11" ht="13" x14ac:dyDescent="0.2">
      <c r="A261" s="101">
        <v>43252</v>
      </c>
      <c r="B261" t="s">
        <v>321</v>
      </c>
      <c r="C261" t="s">
        <v>2595</v>
      </c>
      <c r="D261" s="90">
        <v>50000</v>
      </c>
      <c r="E261" s="90">
        <f>IF(D261="","",D261+E260)</f>
        <v>370000</v>
      </c>
      <c r="K261" s="90" t="str">
        <f t="shared" si="7"/>
        <v/>
      </c>
    </row>
    <row r="262" spans="1:11" ht="13" x14ac:dyDescent="0.2">
      <c r="A262" s="101">
        <v>43287</v>
      </c>
      <c r="B262" t="s">
        <v>456</v>
      </c>
      <c r="C262" t="s">
        <v>2600</v>
      </c>
      <c r="D262" s="90">
        <v>30000</v>
      </c>
      <c r="E262" s="90">
        <f>IF(D262="","",D262+E261)</f>
        <v>400000</v>
      </c>
      <c r="K262" s="90" t="str">
        <f t="shared" si="7"/>
        <v/>
      </c>
    </row>
    <row r="263" spans="1:11" ht="13" x14ac:dyDescent="0.2">
      <c r="A263" s="101">
        <v>43291</v>
      </c>
      <c r="B263" t="s">
        <v>409</v>
      </c>
      <c r="C263" t="s">
        <v>2603</v>
      </c>
      <c r="D263" s="90">
        <v>10000</v>
      </c>
      <c r="E263" s="90">
        <f t="shared" ref="E263:E319" si="9">IF(D263="","",D263+E262)</f>
        <v>410000</v>
      </c>
      <c r="K263" s="90" t="str">
        <f t="shared" si="7"/>
        <v/>
      </c>
    </row>
    <row r="264" spans="1:11" ht="13" x14ac:dyDescent="0.2">
      <c r="A264" s="101">
        <v>43370</v>
      </c>
      <c r="B264" t="s">
        <v>142</v>
      </c>
      <c r="C264" t="s">
        <v>2606</v>
      </c>
      <c r="D264" s="90">
        <v>30000</v>
      </c>
      <c r="E264" s="90">
        <f t="shared" si="9"/>
        <v>440000</v>
      </c>
      <c r="K264" s="90" t="str">
        <f t="shared" si="7"/>
        <v/>
      </c>
    </row>
    <row r="265" spans="1:11" ht="13" x14ac:dyDescent="0.2">
      <c r="A265" s="101">
        <v>43423</v>
      </c>
      <c r="B265" t="s">
        <v>2627</v>
      </c>
      <c r="C265" t="s">
        <v>2628</v>
      </c>
      <c r="D265" s="90">
        <v>30000</v>
      </c>
      <c r="E265" s="90">
        <f t="shared" si="9"/>
        <v>470000</v>
      </c>
      <c r="K265" s="90" t="str">
        <f t="shared" ref="K265:K319" si="10">IF(J265="","",J265+K264)</f>
        <v/>
      </c>
    </row>
    <row r="266" spans="1:11" ht="13" x14ac:dyDescent="0.2">
      <c r="A266" s="101">
        <v>43440</v>
      </c>
      <c r="B266" t="s">
        <v>142</v>
      </c>
      <c r="C266" t="s">
        <v>2620</v>
      </c>
      <c r="D266" s="90">
        <v>10000</v>
      </c>
      <c r="E266" s="90">
        <f t="shared" si="9"/>
        <v>480000</v>
      </c>
      <c r="K266" s="90" t="str">
        <f t="shared" si="10"/>
        <v/>
      </c>
    </row>
    <row r="267" spans="1:11" ht="13" x14ac:dyDescent="0.2">
      <c r="A267" s="101">
        <v>43440</v>
      </c>
      <c r="B267" t="s">
        <v>321</v>
      </c>
      <c r="C267" t="s">
        <v>2621</v>
      </c>
      <c r="D267" s="90">
        <v>10000</v>
      </c>
      <c r="E267" s="90">
        <f t="shared" si="9"/>
        <v>490000</v>
      </c>
      <c r="K267" s="90" t="str">
        <f t="shared" si="10"/>
        <v/>
      </c>
    </row>
    <row r="268" spans="1:11" ht="13" x14ac:dyDescent="0.2">
      <c r="A268" s="101">
        <v>43451</v>
      </c>
      <c r="B268" t="s">
        <v>77</v>
      </c>
      <c r="C268" t="s">
        <v>2688</v>
      </c>
      <c r="D268" s="90">
        <v>60000</v>
      </c>
      <c r="E268" s="90">
        <f t="shared" si="9"/>
        <v>550000</v>
      </c>
      <c r="K268" s="90" t="str">
        <f t="shared" si="10"/>
        <v/>
      </c>
    </row>
    <row r="269" spans="1:11" ht="13" x14ac:dyDescent="0.2">
      <c r="A269" s="101">
        <v>43453</v>
      </c>
      <c r="B269" t="s">
        <v>77</v>
      </c>
      <c r="C269" t="s">
        <v>2692</v>
      </c>
      <c r="D269" s="90">
        <v>30000</v>
      </c>
      <c r="E269" s="90">
        <f t="shared" si="9"/>
        <v>580000</v>
      </c>
      <c r="K269" s="90" t="str">
        <f t="shared" si="10"/>
        <v/>
      </c>
    </row>
    <row r="270" spans="1:11" ht="13" x14ac:dyDescent="0.2">
      <c r="A270" s="101">
        <v>43453</v>
      </c>
      <c r="B270" t="s">
        <v>77</v>
      </c>
      <c r="C270" t="s">
        <v>2693</v>
      </c>
      <c r="D270" s="90">
        <v>10000</v>
      </c>
      <c r="E270" s="90">
        <f t="shared" si="9"/>
        <v>590000</v>
      </c>
      <c r="K270" s="90" t="str">
        <f t="shared" si="10"/>
        <v/>
      </c>
    </row>
    <row r="271" spans="1:11" ht="13" x14ac:dyDescent="0.2">
      <c r="A271" s="101">
        <v>43453</v>
      </c>
      <c r="B271" t="s">
        <v>77</v>
      </c>
      <c r="C271" t="s">
        <v>2695</v>
      </c>
      <c r="D271" s="90">
        <v>10000</v>
      </c>
      <c r="E271" s="90">
        <f t="shared" si="9"/>
        <v>600000</v>
      </c>
      <c r="K271" s="90" t="str">
        <f t="shared" si="10"/>
        <v/>
      </c>
    </row>
    <row r="272" spans="1:11" ht="13" x14ac:dyDescent="0.2">
      <c r="A272" s="101">
        <v>43453</v>
      </c>
      <c r="B272" t="s">
        <v>77</v>
      </c>
      <c r="C272" t="s">
        <v>2696</v>
      </c>
      <c r="D272" s="90">
        <v>30000</v>
      </c>
      <c r="E272" s="90">
        <f t="shared" si="9"/>
        <v>630000</v>
      </c>
      <c r="K272" s="90" t="str">
        <f t="shared" si="10"/>
        <v/>
      </c>
    </row>
    <row r="273" spans="1:11" ht="13" x14ac:dyDescent="0.2">
      <c r="A273" s="101">
        <v>43453</v>
      </c>
      <c r="B273" t="s">
        <v>77</v>
      </c>
      <c r="C273" t="s">
        <v>2697</v>
      </c>
      <c r="D273" s="90">
        <v>10000</v>
      </c>
      <c r="E273" s="90">
        <f t="shared" si="9"/>
        <v>640000</v>
      </c>
      <c r="K273" s="90" t="str">
        <f t="shared" si="10"/>
        <v/>
      </c>
    </row>
    <row r="274" spans="1:11" ht="13" x14ac:dyDescent="0.2">
      <c r="A274" s="101">
        <v>43453</v>
      </c>
      <c r="B274" t="s">
        <v>77</v>
      </c>
      <c r="C274" t="s">
        <v>2698</v>
      </c>
      <c r="D274" s="90">
        <v>10000</v>
      </c>
      <c r="E274" s="90">
        <f t="shared" si="9"/>
        <v>650000</v>
      </c>
      <c r="K274" s="90" t="str">
        <f t="shared" si="10"/>
        <v/>
      </c>
    </row>
    <row r="275" spans="1:11" ht="13" x14ac:dyDescent="0.2">
      <c r="A275" s="101">
        <v>43453</v>
      </c>
      <c r="B275" t="s">
        <v>77</v>
      </c>
      <c r="C275" t="s">
        <v>2699</v>
      </c>
      <c r="D275" s="90">
        <v>30000</v>
      </c>
      <c r="E275" s="90">
        <f t="shared" si="9"/>
        <v>680000</v>
      </c>
      <c r="K275" s="90" t="str">
        <f t="shared" si="10"/>
        <v/>
      </c>
    </row>
    <row r="276" spans="1:11" ht="13" x14ac:dyDescent="0.2">
      <c r="A276" s="101">
        <v>43453</v>
      </c>
      <c r="B276" t="s">
        <v>77</v>
      </c>
      <c r="C276" t="s">
        <v>2700</v>
      </c>
      <c r="D276" s="90">
        <v>10000</v>
      </c>
      <c r="E276" s="90">
        <f t="shared" si="9"/>
        <v>690000</v>
      </c>
      <c r="K276" s="90" t="str">
        <f t="shared" si="10"/>
        <v/>
      </c>
    </row>
    <row r="277" spans="1:11" ht="13" x14ac:dyDescent="0.2">
      <c r="A277" s="101">
        <v>43453</v>
      </c>
      <c r="B277" t="s">
        <v>2269</v>
      </c>
      <c r="C277" t="s">
        <v>2701</v>
      </c>
      <c r="D277" s="90">
        <v>30000</v>
      </c>
      <c r="E277" s="90">
        <f t="shared" si="9"/>
        <v>720000</v>
      </c>
      <c r="K277" s="90" t="str">
        <f t="shared" si="10"/>
        <v/>
      </c>
    </row>
    <row r="278" spans="1:11" ht="13" x14ac:dyDescent="0.2">
      <c r="A278" s="101">
        <v>43453</v>
      </c>
      <c r="B278" t="s">
        <v>77</v>
      </c>
      <c r="C278" t="s">
        <v>2703</v>
      </c>
      <c r="D278" s="90">
        <v>30000</v>
      </c>
      <c r="E278" s="90">
        <f t="shared" si="9"/>
        <v>750000</v>
      </c>
      <c r="K278" s="90" t="str">
        <f t="shared" si="10"/>
        <v/>
      </c>
    </row>
    <row r="279" spans="1:11" ht="13" x14ac:dyDescent="0.2">
      <c r="A279" s="101">
        <v>43453</v>
      </c>
      <c r="B279" t="s">
        <v>77</v>
      </c>
      <c r="C279" t="s">
        <v>2704</v>
      </c>
      <c r="D279" s="90">
        <v>50000</v>
      </c>
      <c r="E279" s="90">
        <f t="shared" si="9"/>
        <v>800000</v>
      </c>
      <c r="K279" s="90" t="str">
        <f t="shared" si="10"/>
        <v/>
      </c>
    </row>
    <row r="280" spans="1:11" ht="13" x14ac:dyDescent="0.2">
      <c r="A280" s="101">
        <v>43461</v>
      </c>
      <c r="B280" t="s">
        <v>409</v>
      </c>
      <c r="C280" t="s">
        <v>2706</v>
      </c>
      <c r="D280" s="90">
        <v>50000</v>
      </c>
      <c r="E280" s="90">
        <f t="shared" si="9"/>
        <v>850000</v>
      </c>
      <c r="K280" s="90" t="str">
        <f t="shared" si="10"/>
        <v/>
      </c>
    </row>
    <row r="281" spans="1:11" ht="13" x14ac:dyDescent="0.2">
      <c r="A281" s="101">
        <v>43453</v>
      </c>
      <c r="B281" t="s">
        <v>409</v>
      </c>
      <c r="C281" t="s">
        <v>2715</v>
      </c>
      <c r="D281" s="90">
        <v>10000</v>
      </c>
      <c r="E281" s="90">
        <f t="shared" si="9"/>
        <v>860000</v>
      </c>
      <c r="K281" s="90" t="str">
        <f t="shared" si="10"/>
        <v/>
      </c>
    </row>
    <row r="282" spans="1:11" ht="13" x14ac:dyDescent="0.2">
      <c r="A282" s="101">
        <v>43461</v>
      </c>
      <c r="B282" t="s">
        <v>142</v>
      </c>
      <c r="C282" t="s">
        <v>2707</v>
      </c>
      <c r="D282" s="90">
        <v>10000</v>
      </c>
      <c r="E282" s="90">
        <f t="shared" si="9"/>
        <v>870000</v>
      </c>
      <c r="K282" s="90" t="str">
        <f t="shared" si="10"/>
        <v/>
      </c>
    </row>
    <row r="283" spans="1:11" ht="13" x14ac:dyDescent="0.2">
      <c r="E283" s="90" t="str">
        <f t="shared" si="9"/>
        <v/>
      </c>
      <c r="K283" s="90" t="str">
        <f t="shared" si="10"/>
        <v/>
      </c>
    </row>
    <row r="284" spans="1:11" ht="13" x14ac:dyDescent="0.2">
      <c r="E284" s="90" t="str">
        <f t="shared" si="9"/>
        <v/>
      </c>
      <c r="K284" s="90" t="str">
        <f t="shared" si="10"/>
        <v/>
      </c>
    </row>
    <row r="285" spans="1:11" ht="13.5" thickBot="1" x14ac:dyDescent="0.25">
      <c r="A285" s="118"/>
      <c r="B285" s="118"/>
      <c r="C285" s="118"/>
      <c r="D285" s="118"/>
      <c r="E285" s="114" t="str">
        <f t="shared" si="9"/>
        <v/>
      </c>
      <c r="F285" s="118"/>
      <c r="G285" s="118"/>
      <c r="H285" s="118"/>
      <c r="I285" s="118"/>
      <c r="J285" s="118"/>
      <c r="K285" s="114" t="str">
        <f t="shared" si="10"/>
        <v/>
      </c>
    </row>
    <row r="286" spans="1:11" ht="13.5" thickTop="1" x14ac:dyDescent="0.2">
      <c r="A286" s="101" t="s">
        <v>3038</v>
      </c>
      <c r="E286" s="90" t="str">
        <f t="shared" si="9"/>
        <v/>
      </c>
      <c r="K286" s="90" t="str">
        <f t="shared" si="10"/>
        <v/>
      </c>
    </row>
    <row r="287" spans="1:11" ht="13" x14ac:dyDescent="0.2">
      <c r="A287" s="101">
        <v>43475</v>
      </c>
      <c r="B287" t="s">
        <v>3290</v>
      </c>
      <c r="C287" t="s">
        <v>3291</v>
      </c>
      <c r="D287" s="90">
        <v>10000</v>
      </c>
      <c r="E287" s="90">
        <f>IF(D287="","",D287)</f>
        <v>10000</v>
      </c>
      <c r="G287" s="101">
        <v>43697</v>
      </c>
      <c r="H287" t="s">
        <v>3302</v>
      </c>
      <c r="J287" s="90">
        <v>710000</v>
      </c>
      <c r="K287" s="90">
        <f>IF(J287="","",J287)</f>
        <v>710000</v>
      </c>
    </row>
    <row r="288" spans="1:11" ht="13" x14ac:dyDescent="0.2">
      <c r="A288" s="101">
        <v>43475</v>
      </c>
      <c r="B288" t="s">
        <v>3290</v>
      </c>
      <c r="C288" t="s">
        <v>3292</v>
      </c>
      <c r="D288" s="90">
        <v>50000</v>
      </c>
      <c r="E288" s="90">
        <f t="shared" si="9"/>
        <v>60000</v>
      </c>
      <c r="K288" s="90" t="str">
        <f t="shared" si="10"/>
        <v/>
      </c>
    </row>
    <row r="289" spans="1:11" ht="13" x14ac:dyDescent="0.2">
      <c r="A289" s="101">
        <v>43475</v>
      </c>
      <c r="B289" t="s">
        <v>3293</v>
      </c>
      <c r="C289" t="s">
        <v>3294</v>
      </c>
      <c r="D289" s="90">
        <v>50000</v>
      </c>
      <c r="E289" s="90">
        <f t="shared" si="9"/>
        <v>110000</v>
      </c>
      <c r="K289" s="90" t="str">
        <f t="shared" si="10"/>
        <v/>
      </c>
    </row>
    <row r="290" spans="1:11" ht="13" x14ac:dyDescent="0.2">
      <c r="A290" s="101">
        <v>43488</v>
      </c>
      <c r="B290" t="s">
        <v>3290</v>
      </c>
      <c r="C290" t="s">
        <v>3295</v>
      </c>
      <c r="D290" s="90">
        <v>50000</v>
      </c>
      <c r="E290" s="90">
        <f t="shared" si="9"/>
        <v>160000</v>
      </c>
      <c r="K290" s="90" t="str">
        <f t="shared" si="10"/>
        <v/>
      </c>
    </row>
    <row r="291" spans="1:11" ht="13" x14ac:dyDescent="0.2">
      <c r="A291" s="101">
        <v>43488</v>
      </c>
      <c r="B291" t="s">
        <v>1520</v>
      </c>
      <c r="C291" t="s">
        <v>2845</v>
      </c>
      <c r="D291" s="90">
        <v>50000</v>
      </c>
      <c r="E291" s="90">
        <f t="shared" si="9"/>
        <v>210000</v>
      </c>
      <c r="K291" s="90" t="str">
        <f t="shared" si="10"/>
        <v/>
      </c>
    </row>
    <row r="292" spans="1:11" ht="13" x14ac:dyDescent="0.2">
      <c r="A292" s="101">
        <v>43516</v>
      </c>
      <c r="B292" t="s">
        <v>1520</v>
      </c>
      <c r="C292" t="s">
        <v>2968</v>
      </c>
      <c r="D292" s="90">
        <v>30000</v>
      </c>
      <c r="E292" s="90">
        <f t="shared" si="9"/>
        <v>240000</v>
      </c>
      <c r="K292" s="90" t="str">
        <f t="shared" si="10"/>
        <v/>
      </c>
    </row>
    <row r="293" spans="1:11" ht="13" x14ac:dyDescent="0.2">
      <c r="A293" s="101">
        <v>43535</v>
      </c>
      <c r="B293" t="s">
        <v>2970</v>
      </c>
      <c r="C293" t="s">
        <v>2971</v>
      </c>
      <c r="D293" s="90">
        <v>10000</v>
      </c>
      <c r="E293" s="90">
        <f t="shared" si="9"/>
        <v>250000</v>
      </c>
      <c r="K293" s="90" t="str">
        <f t="shared" si="10"/>
        <v/>
      </c>
    </row>
    <row r="294" spans="1:11" ht="13" x14ac:dyDescent="0.2">
      <c r="A294" s="101">
        <v>43571</v>
      </c>
      <c r="B294" t="s">
        <v>2614</v>
      </c>
      <c r="C294" t="s">
        <v>2979</v>
      </c>
      <c r="D294" s="90">
        <v>50000</v>
      </c>
      <c r="E294" s="90">
        <f t="shared" si="9"/>
        <v>300000</v>
      </c>
      <c r="K294" s="90" t="str">
        <f t="shared" si="10"/>
        <v/>
      </c>
    </row>
    <row r="295" spans="1:11" ht="13" x14ac:dyDescent="0.2">
      <c r="A295" s="101">
        <v>43608</v>
      </c>
      <c r="B295" t="s">
        <v>2614</v>
      </c>
      <c r="C295" t="s">
        <v>2988</v>
      </c>
      <c r="D295" s="90">
        <v>50000</v>
      </c>
      <c r="E295" s="90">
        <f t="shared" si="9"/>
        <v>350000</v>
      </c>
      <c r="K295" s="90" t="str">
        <f t="shared" si="10"/>
        <v/>
      </c>
    </row>
    <row r="296" spans="1:11" ht="13" x14ac:dyDescent="0.2">
      <c r="A296" s="101">
        <v>43616</v>
      </c>
      <c r="B296" t="s">
        <v>1562</v>
      </c>
      <c r="C296" t="s">
        <v>2989</v>
      </c>
      <c r="D296" s="90">
        <v>50000</v>
      </c>
      <c r="E296" s="90">
        <f t="shared" si="9"/>
        <v>400000</v>
      </c>
      <c r="K296" s="90" t="str">
        <f t="shared" si="10"/>
        <v/>
      </c>
    </row>
    <row r="297" spans="1:11" ht="13" x14ac:dyDescent="0.2">
      <c r="A297" s="101">
        <v>43648</v>
      </c>
      <c r="B297" t="s">
        <v>2614</v>
      </c>
      <c r="C297" t="s">
        <v>2992</v>
      </c>
      <c r="D297" s="90">
        <v>10000</v>
      </c>
      <c r="E297" s="90">
        <f t="shared" si="9"/>
        <v>410000</v>
      </c>
      <c r="K297" s="90" t="str">
        <f t="shared" si="10"/>
        <v/>
      </c>
    </row>
    <row r="298" spans="1:11" ht="13" x14ac:dyDescent="0.2">
      <c r="A298" s="101">
        <v>43648</v>
      </c>
      <c r="B298" t="s">
        <v>1520</v>
      </c>
      <c r="C298" t="s">
        <v>2811</v>
      </c>
      <c r="D298" s="90">
        <v>30000</v>
      </c>
      <c r="E298" s="90">
        <f t="shared" si="9"/>
        <v>440000</v>
      </c>
      <c r="K298" s="90" t="str">
        <f t="shared" si="10"/>
        <v/>
      </c>
    </row>
    <row r="299" spans="1:11" ht="13" x14ac:dyDescent="0.2">
      <c r="A299" s="101">
        <v>43656</v>
      </c>
      <c r="B299" t="s">
        <v>2821</v>
      </c>
      <c r="C299" t="s">
        <v>2994</v>
      </c>
      <c r="D299" s="90">
        <v>30000</v>
      </c>
      <c r="E299" s="90">
        <f t="shared" si="9"/>
        <v>470000</v>
      </c>
      <c r="K299" s="90" t="str">
        <f t="shared" si="10"/>
        <v/>
      </c>
    </row>
    <row r="300" spans="1:11" ht="13" x14ac:dyDescent="0.2">
      <c r="A300" s="101">
        <v>43698</v>
      </c>
      <c r="B300" t="s">
        <v>2614</v>
      </c>
      <c r="C300" t="s">
        <v>2996</v>
      </c>
      <c r="D300" s="90">
        <v>50000</v>
      </c>
      <c r="E300" s="90">
        <f t="shared" si="9"/>
        <v>520000</v>
      </c>
      <c r="K300" s="90" t="str">
        <f t="shared" si="10"/>
        <v/>
      </c>
    </row>
    <row r="301" spans="1:11" ht="13" x14ac:dyDescent="0.2">
      <c r="A301" s="101">
        <v>43747</v>
      </c>
      <c r="B301" t="s">
        <v>1520</v>
      </c>
      <c r="C301" s="2" t="s">
        <v>3296</v>
      </c>
      <c r="D301" s="90">
        <v>30000</v>
      </c>
      <c r="E301" s="90">
        <f t="shared" si="9"/>
        <v>550000</v>
      </c>
      <c r="K301" s="90" t="str">
        <f t="shared" si="10"/>
        <v/>
      </c>
    </row>
    <row r="302" spans="1:11" ht="13" x14ac:dyDescent="0.2">
      <c r="A302" s="101">
        <v>43766</v>
      </c>
      <c r="B302" t="s">
        <v>1520</v>
      </c>
      <c r="C302" t="s">
        <v>2998</v>
      </c>
      <c r="D302" s="90">
        <v>50000</v>
      </c>
      <c r="E302" s="90">
        <f t="shared" si="9"/>
        <v>600000</v>
      </c>
      <c r="K302" s="90" t="str">
        <f t="shared" si="10"/>
        <v/>
      </c>
    </row>
    <row r="303" spans="1:11" ht="13" x14ac:dyDescent="0.2">
      <c r="A303" s="101">
        <v>43766</v>
      </c>
      <c r="B303" t="s">
        <v>1520</v>
      </c>
      <c r="C303" t="s">
        <v>3000</v>
      </c>
      <c r="D303" s="90">
        <v>10000</v>
      </c>
      <c r="E303" s="90">
        <f t="shared" si="9"/>
        <v>610000</v>
      </c>
      <c r="K303" s="90" t="str">
        <f t="shared" si="10"/>
        <v/>
      </c>
    </row>
    <row r="304" spans="1:11" ht="13" x14ac:dyDescent="0.2">
      <c r="A304" s="101">
        <v>43774</v>
      </c>
      <c r="B304" s="2" t="s">
        <v>1520</v>
      </c>
      <c r="C304" t="s">
        <v>2845</v>
      </c>
      <c r="D304" s="90">
        <v>50000</v>
      </c>
      <c r="E304" s="90">
        <f t="shared" si="9"/>
        <v>660000</v>
      </c>
      <c r="K304" s="90" t="str">
        <f t="shared" si="10"/>
        <v/>
      </c>
    </row>
    <row r="305" spans="1:11" ht="13" x14ac:dyDescent="0.2">
      <c r="A305" s="101">
        <v>43785</v>
      </c>
      <c r="B305" s="2" t="s">
        <v>2821</v>
      </c>
      <c r="C305" s="2" t="s">
        <v>2994</v>
      </c>
      <c r="D305" s="90">
        <v>30000</v>
      </c>
      <c r="E305" s="90">
        <f t="shared" si="9"/>
        <v>690000</v>
      </c>
      <c r="K305" s="90" t="str">
        <f t="shared" si="10"/>
        <v/>
      </c>
    </row>
    <row r="306" spans="1:11" ht="13" x14ac:dyDescent="0.2">
      <c r="A306" s="101">
        <v>43801</v>
      </c>
      <c r="B306" s="2" t="s">
        <v>1562</v>
      </c>
      <c r="C306" s="2" t="s">
        <v>2911</v>
      </c>
      <c r="D306" s="90">
        <v>10000</v>
      </c>
      <c r="E306" s="90">
        <f t="shared" si="9"/>
        <v>700000</v>
      </c>
      <c r="K306" s="90" t="str">
        <f t="shared" si="10"/>
        <v/>
      </c>
    </row>
    <row r="307" spans="1:11" ht="13" x14ac:dyDescent="0.2">
      <c r="A307" s="101">
        <v>43814</v>
      </c>
      <c r="B307" s="2" t="s">
        <v>1520</v>
      </c>
      <c r="C307" s="2" t="s">
        <v>2912</v>
      </c>
      <c r="D307" s="90">
        <v>10000</v>
      </c>
      <c r="E307" s="90">
        <f t="shared" si="9"/>
        <v>710000</v>
      </c>
      <c r="K307" s="90" t="str">
        <f t="shared" si="10"/>
        <v/>
      </c>
    </row>
    <row r="308" spans="1:11" ht="13" x14ac:dyDescent="0.2">
      <c r="A308" s="101">
        <v>43818</v>
      </c>
      <c r="B308" s="2" t="s">
        <v>1520</v>
      </c>
      <c r="C308" s="2" t="s">
        <v>3108</v>
      </c>
      <c r="D308" s="90">
        <v>10000</v>
      </c>
      <c r="E308" s="90">
        <f t="shared" si="9"/>
        <v>720000</v>
      </c>
      <c r="K308" s="90" t="str">
        <f t="shared" si="10"/>
        <v/>
      </c>
    </row>
    <row r="309" spans="1:11" ht="13" x14ac:dyDescent="0.2">
      <c r="A309" s="101">
        <v>43819</v>
      </c>
      <c r="B309" s="2" t="s">
        <v>1509</v>
      </c>
      <c r="C309" s="2" t="s">
        <v>2906</v>
      </c>
      <c r="D309" s="90">
        <v>30000</v>
      </c>
      <c r="E309" s="90">
        <f t="shared" si="9"/>
        <v>750000</v>
      </c>
      <c r="K309" s="90" t="str">
        <f t="shared" si="10"/>
        <v/>
      </c>
    </row>
    <row r="310" spans="1:11" ht="13" x14ac:dyDescent="0.2">
      <c r="A310" s="101">
        <v>43819</v>
      </c>
      <c r="B310" s="2" t="s">
        <v>1509</v>
      </c>
      <c r="C310" s="2" t="s">
        <v>2907</v>
      </c>
      <c r="D310" s="90">
        <v>10000</v>
      </c>
      <c r="E310" s="90">
        <f t="shared" si="9"/>
        <v>760000</v>
      </c>
      <c r="K310" s="90" t="str">
        <f t="shared" si="10"/>
        <v/>
      </c>
    </row>
    <row r="311" spans="1:11" ht="13" x14ac:dyDescent="0.2">
      <c r="A311" s="101">
        <v>43819</v>
      </c>
      <c r="B311" s="2" t="s">
        <v>1509</v>
      </c>
      <c r="C311" s="2" t="s">
        <v>2913</v>
      </c>
      <c r="D311" s="90">
        <v>10000</v>
      </c>
      <c r="E311" s="90">
        <f t="shared" si="9"/>
        <v>770000</v>
      </c>
      <c r="K311" s="90" t="str">
        <f t="shared" si="10"/>
        <v/>
      </c>
    </row>
    <row r="312" spans="1:11" ht="13" x14ac:dyDescent="0.2">
      <c r="A312" s="101">
        <v>43819</v>
      </c>
      <c r="B312" s="2" t="s">
        <v>1509</v>
      </c>
      <c r="C312" s="2" t="s">
        <v>2914</v>
      </c>
      <c r="D312" s="90">
        <v>10000</v>
      </c>
      <c r="E312" s="90">
        <f t="shared" si="9"/>
        <v>780000</v>
      </c>
      <c r="K312" s="90" t="str">
        <f t="shared" si="10"/>
        <v/>
      </c>
    </row>
    <row r="313" spans="1:11" ht="13" x14ac:dyDescent="0.2">
      <c r="A313" s="101">
        <v>43819</v>
      </c>
      <c r="B313" s="2" t="s">
        <v>1509</v>
      </c>
      <c r="C313" s="2" t="s">
        <v>2908</v>
      </c>
      <c r="D313" s="90">
        <v>10000</v>
      </c>
      <c r="E313" s="90">
        <f t="shared" si="9"/>
        <v>790000</v>
      </c>
      <c r="K313" s="90" t="str">
        <f t="shared" si="10"/>
        <v/>
      </c>
    </row>
    <row r="314" spans="1:11" ht="13" x14ac:dyDescent="0.2">
      <c r="A314" s="101">
        <v>43819</v>
      </c>
      <c r="B314" s="2" t="s">
        <v>1509</v>
      </c>
      <c r="C314" s="2" t="s">
        <v>2915</v>
      </c>
      <c r="D314" s="90">
        <v>10000</v>
      </c>
      <c r="E314" s="90">
        <f t="shared" si="9"/>
        <v>800000</v>
      </c>
      <c r="K314" s="90" t="str">
        <f t="shared" si="10"/>
        <v/>
      </c>
    </row>
    <row r="315" spans="1:11" ht="13" x14ac:dyDescent="0.2">
      <c r="A315" s="101">
        <v>43819</v>
      </c>
      <c r="B315" s="2" t="s">
        <v>1509</v>
      </c>
      <c r="C315" s="2" t="s">
        <v>2916</v>
      </c>
      <c r="D315" s="90">
        <v>30000</v>
      </c>
      <c r="E315" s="90">
        <f t="shared" si="9"/>
        <v>830000</v>
      </c>
      <c r="K315" s="90" t="str">
        <f t="shared" si="10"/>
        <v/>
      </c>
    </row>
    <row r="316" spans="1:11" ht="13" x14ac:dyDescent="0.2">
      <c r="A316" s="101">
        <v>43819</v>
      </c>
      <c r="B316" s="2" t="s">
        <v>1509</v>
      </c>
      <c r="C316" s="2" t="s">
        <v>2917</v>
      </c>
      <c r="D316" s="90">
        <v>10000</v>
      </c>
      <c r="E316" s="90">
        <f t="shared" si="9"/>
        <v>840000</v>
      </c>
      <c r="K316" s="90" t="str">
        <f t="shared" si="10"/>
        <v/>
      </c>
    </row>
    <row r="317" spans="1:11" ht="13" x14ac:dyDescent="0.2">
      <c r="A317" s="101">
        <v>43819</v>
      </c>
      <c r="B317" t="s">
        <v>3297</v>
      </c>
      <c r="C317" t="s">
        <v>3298</v>
      </c>
      <c r="D317" s="90">
        <v>30000</v>
      </c>
      <c r="E317" s="90">
        <f t="shared" si="9"/>
        <v>870000</v>
      </c>
      <c r="K317" s="90" t="str">
        <f t="shared" si="10"/>
        <v/>
      </c>
    </row>
    <row r="318" spans="1:11" ht="13" x14ac:dyDescent="0.2">
      <c r="A318" s="101">
        <v>43819</v>
      </c>
      <c r="B318" t="s">
        <v>3299</v>
      </c>
      <c r="C318" t="s">
        <v>3300</v>
      </c>
      <c r="D318" s="90">
        <v>30000</v>
      </c>
      <c r="E318" s="90">
        <f t="shared" si="9"/>
        <v>900000</v>
      </c>
      <c r="K318" s="90" t="str">
        <f t="shared" si="10"/>
        <v/>
      </c>
    </row>
    <row r="319" spans="1:11" ht="13" x14ac:dyDescent="0.2">
      <c r="A319" s="101">
        <v>43819</v>
      </c>
      <c r="B319" t="s">
        <v>3299</v>
      </c>
      <c r="C319" t="s">
        <v>3301</v>
      </c>
      <c r="D319" s="90">
        <v>50000</v>
      </c>
      <c r="E319" s="90">
        <f t="shared" si="9"/>
        <v>950000</v>
      </c>
      <c r="K319" s="90" t="str">
        <f t="shared" si="10"/>
        <v/>
      </c>
    </row>
    <row r="320" spans="1:11" ht="13.5" thickBot="1" x14ac:dyDescent="0.25">
      <c r="A320" s="118"/>
      <c r="B320" s="117"/>
      <c r="C320" s="117"/>
      <c r="D320" s="114"/>
      <c r="E320" s="114" t="str">
        <f>IF(D320="","",D320+#REF!)</f>
        <v/>
      </c>
      <c r="F320" s="117"/>
      <c r="G320" s="118"/>
      <c r="H320" s="117"/>
      <c r="I320" s="117"/>
      <c r="J320" s="114"/>
      <c r="K320" s="114" t="str">
        <f>IF(J320="","",J320+#REF!)</f>
        <v/>
      </c>
    </row>
    <row r="321" spans="1:11" ht="13.5" thickTop="1" x14ac:dyDescent="0.2">
      <c r="A321" s="101" t="s">
        <v>2896</v>
      </c>
      <c r="E321" s="90" t="str">
        <f>IF(D321="","",D321+E320)</f>
        <v/>
      </c>
      <c r="K321" s="90" t="str">
        <f>IF(J321="","",J321+K320)</f>
        <v/>
      </c>
    </row>
    <row r="322" spans="1:11" ht="13" x14ac:dyDescent="0.2">
      <c r="A322" s="120">
        <v>43864</v>
      </c>
      <c r="B322" s="2" t="s">
        <v>3080</v>
      </c>
      <c r="C322" t="s">
        <v>3081</v>
      </c>
      <c r="D322" s="90">
        <v>50000</v>
      </c>
      <c r="E322" s="90">
        <f>IF(D322="","",D322)</f>
        <v>50000</v>
      </c>
      <c r="G322" s="120">
        <v>43879</v>
      </c>
      <c r="H322" s="2" t="s">
        <v>3049</v>
      </c>
      <c r="I322" t="s">
        <v>3050</v>
      </c>
      <c r="J322" s="90">
        <v>600000</v>
      </c>
      <c r="K322" s="90">
        <f>IF(J322="","",J322)</f>
        <v>600000</v>
      </c>
    </row>
    <row r="323" spans="1:11" ht="13" x14ac:dyDescent="0.2">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 x14ac:dyDescent="0.2">
      <c r="A324" s="101">
        <v>43873</v>
      </c>
      <c r="B324" s="2" t="s">
        <v>3084</v>
      </c>
      <c r="C324" s="2" t="s">
        <v>3085</v>
      </c>
      <c r="D324" s="90">
        <v>10000</v>
      </c>
      <c r="E324" s="90">
        <f t="shared" si="11"/>
        <v>90000</v>
      </c>
      <c r="G324" s="120"/>
      <c r="H324" s="2"/>
      <c r="K324" s="90" t="str">
        <f t="shared" si="12"/>
        <v/>
      </c>
    </row>
    <row r="325" spans="1:11" ht="13" x14ac:dyDescent="0.2">
      <c r="A325" s="101">
        <v>43879</v>
      </c>
      <c r="B325" t="s">
        <v>3082</v>
      </c>
      <c r="C325" t="s">
        <v>3086</v>
      </c>
      <c r="D325" s="90">
        <v>50000</v>
      </c>
      <c r="E325" s="90">
        <f t="shared" si="11"/>
        <v>140000</v>
      </c>
      <c r="K325" s="90" t="str">
        <f t="shared" si="12"/>
        <v/>
      </c>
    </row>
    <row r="326" spans="1:11" ht="13" x14ac:dyDescent="0.2">
      <c r="A326" s="101">
        <v>44064</v>
      </c>
      <c r="B326" t="s">
        <v>3090</v>
      </c>
      <c r="C326" t="s">
        <v>3100</v>
      </c>
      <c r="D326" s="90">
        <v>30000</v>
      </c>
      <c r="E326" s="90">
        <f t="shared" si="11"/>
        <v>170000</v>
      </c>
      <c r="K326" s="90" t="str">
        <f t="shared" si="12"/>
        <v/>
      </c>
    </row>
    <row r="327" spans="1:11" ht="13" x14ac:dyDescent="0.2">
      <c r="A327" s="101">
        <v>44064</v>
      </c>
      <c r="B327" t="s">
        <v>3090</v>
      </c>
      <c r="C327" t="s">
        <v>3101</v>
      </c>
      <c r="D327" s="90">
        <v>10000</v>
      </c>
      <c r="E327" s="90">
        <f t="shared" si="11"/>
        <v>180000</v>
      </c>
      <c r="K327" s="90" t="str">
        <f t="shared" si="12"/>
        <v/>
      </c>
    </row>
    <row r="328" spans="1:11" ht="13" x14ac:dyDescent="0.2">
      <c r="A328" s="101">
        <v>44141</v>
      </c>
      <c r="B328" t="s">
        <v>3091</v>
      </c>
      <c r="C328" t="s">
        <v>3103</v>
      </c>
      <c r="D328" s="90">
        <v>10000</v>
      </c>
      <c r="E328" s="90">
        <f t="shared" si="11"/>
        <v>190000</v>
      </c>
      <c r="K328" s="90" t="str">
        <f t="shared" si="12"/>
        <v/>
      </c>
    </row>
    <row r="329" spans="1:11" ht="13" x14ac:dyDescent="0.2">
      <c r="A329" s="101">
        <v>44201</v>
      </c>
      <c r="B329" t="s">
        <v>1520</v>
      </c>
      <c r="C329" t="s">
        <v>3107</v>
      </c>
      <c r="D329" s="90">
        <v>10000</v>
      </c>
      <c r="E329" s="90">
        <f t="shared" si="11"/>
        <v>200000</v>
      </c>
      <c r="K329" s="90" t="str">
        <f t="shared" si="12"/>
        <v/>
      </c>
    </row>
    <row r="330" spans="1:11" ht="13" x14ac:dyDescent="0.2">
      <c r="E330" s="90" t="str">
        <f t="shared" si="11"/>
        <v/>
      </c>
      <c r="K330" s="90" t="str">
        <f t="shared" si="12"/>
        <v/>
      </c>
    </row>
    <row r="331" spans="1:11" ht="13.5" thickBot="1" x14ac:dyDescent="0.25">
      <c r="E331" s="90" t="str">
        <f t="shared" si="11"/>
        <v/>
      </c>
      <c r="K331" s="90" t="str">
        <f t="shared" si="12"/>
        <v/>
      </c>
    </row>
    <row r="332" spans="1:11" ht="13.5" thickTop="1" x14ac:dyDescent="0.2">
      <c r="A332" s="916" t="s">
        <v>2898</v>
      </c>
      <c r="B332" s="917"/>
      <c r="C332" s="917"/>
      <c r="D332" s="854"/>
      <c r="E332" s="854" t="str">
        <f t="shared" si="11"/>
        <v/>
      </c>
      <c r="F332" s="917"/>
      <c r="G332" s="916"/>
      <c r="H332" s="917"/>
      <c r="I332" s="917"/>
      <c r="J332" s="854"/>
      <c r="K332" s="854" t="str">
        <f t="shared" si="12"/>
        <v/>
      </c>
    </row>
    <row r="333" spans="1:11" ht="13" x14ac:dyDescent="0.2">
      <c r="A333" s="101">
        <v>44309</v>
      </c>
      <c r="B333" t="s">
        <v>142</v>
      </c>
      <c r="C333" t="s">
        <v>3318</v>
      </c>
      <c r="D333" s="90">
        <v>30000</v>
      </c>
      <c r="E333" s="90">
        <f>IF(D333="","",D333)</f>
        <v>30000</v>
      </c>
      <c r="G333" s="101">
        <v>44354</v>
      </c>
      <c r="H333" t="s">
        <v>729</v>
      </c>
      <c r="J333" s="90">
        <v>50000</v>
      </c>
      <c r="K333" s="90">
        <f>IF(J333="","",J333)</f>
        <v>50000</v>
      </c>
    </row>
    <row r="334" spans="1:11" ht="13" x14ac:dyDescent="0.2">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 x14ac:dyDescent="0.2">
      <c r="A335" s="101">
        <v>44505</v>
      </c>
      <c r="B335" t="s">
        <v>409</v>
      </c>
      <c r="C335" t="s">
        <v>3228</v>
      </c>
      <c r="D335" s="90">
        <v>50000</v>
      </c>
      <c r="E335" s="90">
        <f t="shared" si="13"/>
        <v>90000</v>
      </c>
      <c r="K335" s="90" t="str">
        <f t="shared" si="14"/>
        <v/>
      </c>
    </row>
    <row r="336" spans="1:11" ht="13" x14ac:dyDescent="0.2">
      <c r="A336" s="101">
        <v>44505</v>
      </c>
      <c r="B336" t="s">
        <v>409</v>
      </c>
      <c r="C336" t="s">
        <v>3226</v>
      </c>
      <c r="D336" s="90">
        <v>50000</v>
      </c>
      <c r="E336" s="90">
        <f t="shared" si="13"/>
        <v>140000</v>
      </c>
      <c r="K336" s="90" t="str">
        <f t="shared" si="14"/>
        <v/>
      </c>
    </row>
    <row r="337" spans="1:11" ht="13" x14ac:dyDescent="0.2">
      <c r="A337" s="101">
        <v>44510</v>
      </c>
      <c r="B337" t="s">
        <v>446</v>
      </c>
      <c r="C337" t="s">
        <v>3227</v>
      </c>
      <c r="D337" s="90">
        <v>30000</v>
      </c>
      <c r="E337" s="90">
        <f t="shared" si="13"/>
        <v>170000</v>
      </c>
      <c r="K337" s="90" t="str">
        <f t="shared" si="14"/>
        <v/>
      </c>
    </row>
    <row r="338" spans="1:11" ht="13" x14ac:dyDescent="0.2">
      <c r="A338" s="101">
        <v>44540</v>
      </c>
      <c r="B338" t="s">
        <v>409</v>
      </c>
      <c r="C338" t="s">
        <v>3322</v>
      </c>
      <c r="D338" s="90">
        <v>50000</v>
      </c>
      <c r="E338" s="90">
        <f t="shared" si="13"/>
        <v>220000</v>
      </c>
      <c r="K338" s="90" t="str">
        <f t="shared" si="14"/>
        <v/>
      </c>
    </row>
    <row r="339" spans="1:11" ht="13" x14ac:dyDescent="0.2">
      <c r="A339" s="101">
        <v>44573</v>
      </c>
      <c r="B339" t="s">
        <v>142</v>
      </c>
      <c r="C339" t="s">
        <v>3288</v>
      </c>
      <c r="D339" s="90">
        <v>10000</v>
      </c>
      <c r="E339" s="90">
        <f t="shared" si="13"/>
        <v>230000</v>
      </c>
      <c r="K339" s="90" t="str">
        <f t="shared" si="14"/>
        <v/>
      </c>
    </row>
    <row r="340" spans="1:11" ht="13" x14ac:dyDescent="0.2">
      <c r="A340" s="101">
        <v>44617</v>
      </c>
      <c r="B340" t="s">
        <v>142</v>
      </c>
      <c r="C340" t="s">
        <v>3305</v>
      </c>
      <c r="D340" s="90">
        <v>30000</v>
      </c>
      <c r="E340" s="90">
        <f t="shared" si="13"/>
        <v>260000</v>
      </c>
      <c r="K340" s="90" t="str">
        <f t="shared" si="14"/>
        <v/>
      </c>
    </row>
    <row r="341" spans="1:11" ht="13" x14ac:dyDescent="0.2">
      <c r="A341" s="120">
        <v>44621</v>
      </c>
      <c r="B341" s="2" t="s">
        <v>142</v>
      </c>
      <c r="C341" s="2" t="s">
        <v>3306</v>
      </c>
      <c r="D341" s="90">
        <v>10000</v>
      </c>
      <c r="E341" s="90">
        <f t="shared" si="13"/>
        <v>270000</v>
      </c>
      <c r="K341" s="90" t="str">
        <f t="shared" si="14"/>
        <v/>
      </c>
    </row>
    <row r="342" spans="1:11" ht="13" x14ac:dyDescent="0.2">
      <c r="A342" s="101">
        <v>44637</v>
      </c>
      <c r="B342" t="s">
        <v>142</v>
      </c>
      <c r="C342" t="s">
        <v>3311</v>
      </c>
      <c r="D342" s="113">
        <v>10000</v>
      </c>
      <c r="E342" s="90">
        <f t="shared" si="13"/>
        <v>280000</v>
      </c>
      <c r="F342" s="2"/>
      <c r="G342" s="120"/>
      <c r="H342" s="2"/>
      <c r="I342" s="2"/>
      <c r="J342" s="113"/>
      <c r="K342" s="90" t="str">
        <f t="shared" si="14"/>
        <v/>
      </c>
    </row>
    <row r="343" spans="1:11" ht="13.5" thickBot="1" x14ac:dyDescent="0.25">
      <c r="A343" s="118"/>
      <c r="B343" s="117"/>
      <c r="C343" s="117"/>
      <c r="D343" s="114"/>
      <c r="E343" s="114" t="str">
        <f t="shared" si="13"/>
        <v/>
      </c>
      <c r="F343" s="117"/>
      <c r="G343" s="118"/>
      <c r="H343" s="117"/>
      <c r="I343" s="117"/>
      <c r="J343" s="114"/>
      <c r="K343" s="90" t="str">
        <f t="shared" si="14"/>
        <v/>
      </c>
    </row>
    <row r="344" spans="1:11" ht="13.5" thickTop="1" x14ac:dyDescent="0.2">
      <c r="A344" s="101" t="s">
        <v>3339</v>
      </c>
      <c r="E344" s="90" t="str">
        <f t="shared" si="13"/>
        <v/>
      </c>
      <c r="K344" s="90" t="str">
        <f t="shared" si="14"/>
        <v/>
      </c>
    </row>
    <row r="345" spans="1:11" ht="13" x14ac:dyDescent="0.2">
      <c r="A345" s="101">
        <v>44718</v>
      </c>
      <c r="B345" t="s">
        <v>1562</v>
      </c>
      <c r="C345" t="s">
        <v>3446</v>
      </c>
      <c r="D345" s="90">
        <v>50000</v>
      </c>
      <c r="E345" s="90">
        <f>IF(D345="","",D345)</f>
        <v>50000</v>
      </c>
      <c r="G345" s="101">
        <v>44925</v>
      </c>
      <c r="H345" t="s">
        <v>1509</v>
      </c>
      <c r="I345" t="s">
        <v>3462</v>
      </c>
      <c r="J345" s="90">
        <v>10000</v>
      </c>
      <c r="K345" s="90">
        <f>IF(J345="","",J345)</f>
        <v>10000</v>
      </c>
    </row>
    <row r="346" spans="1:11" ht="13" x14ac:dyDescent="0.2">
      <c r="A346" s="101">
        <v>44732</v>
      </c>
      <c r="B346" t="s">
        <v>2821</v>
      </c>
      <c r="C346" t="s">
        <v>3480</v>
      </c>
      <c r="D346" s="90">
        <v>30000</v>
      </c>
      <c r="E346" s="90">
        <f t="shared" si="13"/>
        <v>80000</v>
      </c>
      <c r="K346" s="90" t="str">
        <f t="shared" si="14"/>
        <v/>
      </c>
    </row>
    <row r="347" spans="1:11" ht="13" x14ac:dyDescent="0.2">
      <c r="A347" s="101">
        <v>44746</v>
      </c>
      <c r="B347" t="s">
        <v>2614</v>
      </c>
      <c r="C347" t="s">
        <v>3447</v>
      </c>
      <c r="D347" s="90">
        <v>50000</v>
      </c>
      <c r="E347" s="90">
        <f t="shared" si="13"/>
        <v>130000</v>
      </c>
      <c r="K347" s="90" t="str">
        <f t="shared" si="14"/>
        <v/>
      </c>
    </row>
    <row r="348" spans="1:11" ht="13" x14ac:dyDescent="0.2">
      <c r="A348" s="101">
        <v>44746</v>
      </c>
      <c r="B348" t="s">
        <v>2614</v>
      </c>
      <c r="C348" t="s">
        <v>3481</v>
      </c>
      <c r="D348" s="90">
        <v>50000</v>
      </c>
      <c r="E348" s="90">
        <f t="shared" si="13"/>
        <v>180000</v>
      </c>
      <c r="K348" s="90" t="str">
        <f t="shared" si="14"/>
        <v/>
      </c>
    </row>
    <row r="349" spans="1:11" ht="13" x14ac:dyDescent="0.2">
      <c r="A349" s="101">
        <v>44758</v>
      </c>
      <c r="B349" t="s">
        <v>2614</v>
      </c>
      <c r="C349" t="s">
        <v>3482</v>
      </c>
      <c r="D349" s="90">
        <v>10000</v>
      </c>
      <c r="E349" s="90">
        <f t="shared" si="13"/>
        <v>190000</v>
      </c>
      <c r="K349" s="90" t="str">
        <f t="shared" si="14"/>
        <v/>
      </c>
    </row>
    <row r="350" spans="1:11" ht="13" x14ac:dyDescent="0.2">
      <c r="A350" s="101">
        <v>44806</v>
      </c>
      <c r="B350" t="s">
        <v>1520</v>
      </c>
      <c r="C350" t="s">
        <v>3450</v>
      </c>
      <c r="D350" s="90">
        <v>50000</v>
      </c>
      <c r="E350" s="90">
        <f t="shared" si="13"/>
        <v>240000</v>
      </c>
    </row>
    <row r="351" spans="1:11" ht="13" x14ac:dyDescent="0.2">
      <c r="A351" s="101">
        <v>44824</v>
      </c>
      <c r="B351" t="s">
        <v>1520</v>
      </c>
      <c r="C351" t="s">
        <v>3483</v>
      </c>
      <c r="D351" s="90">
        <v>50000</v>
      </c>
      <c r="E351" s="90">
        <f t="shared" si="13"/>
        <v>290000</v>
      </c>
    </row>
    <row r="352" spans="1:11" ht="13" x14ac:dyDescent="0.2">
      <c r="A352" s="101">
        <v>44851</v>
      </c>
      <c r="B352" t="s">
        <v>1520</v>
      </c>
      <c r="C352" t="s">
        <v>3452</v>
      </c>
      <c r="D352" s="90">
        <v>30000</v>
      </c>
      <c r="E352" s="90">
        <f t="shared" si="13"/>
        <v>320000</v>
      </c>
    </row>
    <row r="353" spans="1:11" ht="13" x14ac:dyDescent="0.2">
      <c r="A353" s="101">
        <v>44861</v>
      </c>
      <c r="B353" t="s">
        <v>1520</v>
      </c>
      <c r="C353" t="s">
        <v>3484</v>
      </c>
      <c r="D353" s="90">
        <v>10000</v>
      </c>
      <c r="E353" s="90">
        <f t="shared" si="13"/>
        <v>330000</v>
      </c>
      <c r="K353" s="90" t="str">
        <f>IF(J353="","",J353+K342)</f>
        <v/>
      </c>
    </row>
    <row r="354" spans="1:11" ht="13" x14ac:dyDescent="0.2">
      <c r="A354" s="101">
        <v>44866</v>
      </c>
      <c r="B354" t="s">
        <v>2986</v>
      </c>
      <c r="C354" t="s">
        <v>3485</v>
      </c>
      <c r="D354" s="90">
        <v>50000</v>
      </c>
      <c r="E354" s="90">
        <f t="shared" si="13"/>
        <v>380000</v>
      </c>
      <c r="K354" s="90" t="str">
        <f t="shared" ref="K354:K373" si="15">IF(J354="","",J354+K353)</f>
        <v/>
      </c>
    </row>
    <row r="355" spans="1:11" ht="13" x14ac:dyDescent="0.2">
      <c r="A355" s="101">
        <v>44893</v>
      </c>
      <c r="B355" t="s">
        <v>1562</v>
      </c>
      <c r="C355" t="s">
        <v>3455</v>
      </c>
      <c r="D355" s="90">
        <v>10000</v>
      </c>
      <c r="E355" s="90">
        <f t="shared" si="13"/>
        <v>390000</v>
      </c>
      <c r="K355" s="90" t="str">
        <f t="shared" si="15"/>
        <v/>
      </c>
    </row>
    <row r="356" spans="1:11" ht="13" x14ac:dyDescent="0.2">
      <c r="A356" s="101">
        <v>44899</v>
      </c>
      <c r="B356" t="s">
        <v>1520</v>
      </c>
      <c r="C356" t="s">
        <v>3486</v>
      </c>
      <c r="D356" s="90">
        <v>10000</v>
      </c>
      <c r="E356" s="90">
        <f t="shared" si="13"/>
        <v>400000</v>
      </c>
      <c r="K356" s="90" t="str">
        <f t="shared" si="15"/>
        <v/>
      </c>
    </row>
    <row r="357" spans="1:11" ht="13" x14ac:dyDescent="0.2">
      <c r="A357" s="101">
        <v>44907</v>
      </c>
      <c r="B357" t="s">
        <v>1520</v>
      </c>
      <c r="C357" t="s">
        <v>3487</v>
      </c>
      <c r="D357" s="90">
        <v>10000</v>
      </c>
      <c r="E357" s="90">
        <f t="shared" si="13"/>
        <v>410000</v>
      </c>
      <c r="K357" s="90" t="str">
        <f t="shared" si="15"/>
        <v/>
      </c>
    </row>
    <row r="358" spans="1:11" ht="13" x14ac:dyDescent="0.2">
      <c r="A358" s="101">
        <v>44925</v>
      </c>
      <c r="B358" t="s">
        <v>1509</v>
      </c>
      <c r="C358" t="s">
        <v>3488</v>
      </c>
      <c r="D358" s="90">
        <v>20000</v>
      </c>
      <c r="E358" s="90">
        <f t="shared" si="13"/>
        <v>430000</v>
      </c>
      <c r="K358" s="90" t="str">
        <f t="shared" si="15"/>
        <v/>
      </c>
    </row>
    <row r="359" spans="1:11" ht="13" x14ac:dyDescent="0.2">
      <c r="A359" s="101">
        <v>44925</v>
      </c>
      <c r="B359" t="s">
        <v>1509</v>
      </c>
      <c r="C359" t="s">
        <v>3458</v>
      </c>
      <c r="D359" s="90">
        <v>10000</v>
      </c>
      <c r="E359" s="90">
        <f t="shared" si="13"/>
        <v>440000</v>
      </c>
      <c r="K359" s="90" t="str">
        <f t="shared" si="15"/>
        <v/>
      </c>
    </row>
    <row r="360" spans="1:11" ht="13" x14ac:dyDescent="0.2">
      <c r="A360" s="101">
        <v>44925</v>
      </c>
      <c r="B360" t="s">
        <v>1509</v>
      </c>
      <c r="C360" t="s">
        <v>3459</v>
      </c>
      <c r="D360" s="90">
        <v>10000</v>
      </c>
      <c r="E360" s="90">
        <f t="shared" si="13"/>
        <v>450000</v>
      </c>
      <c r="K360" s="90" t="str">
        <f t="shared" si="15"/>
        <v/>
      </c>
    </row>
    <row r="361" spans="1:11" ht="13" x14ac:dyDescent="0.2">
      <c r="A361" s="101">
        <v>44925</v>
      </c>
      <c r="B361" t="s">
        <v>1509</v>
      </c>
      <c r="C361" t="s">
        <v>3489</v>
      </c>
      <c r="D361" s="90">
        <v>30000</v>
      </c>
      <c r="E361" s="90">
        <f t="shared" si="13"/>
        <v>480000</v>
      </c>
      <c r="K361" s="90" t="str">
        <f t="shared" si="15"/>
        <v/>
      </c>
    </row>
    <row r="362" spans="1:11" ht="13" x14ac:dyDescent="0.2">
      <c r="A362" s="101">
        <v>44925</v>
      </c>
      <c r="B362" t="s">
        <v>1509</v>
      </c>
      <c r="C362" t="s">
        <v>3461</v>
      </c>
      <c r="D362" s="90">
        <v>30000</v>
      </c>
      <c r="E362" s="90">
        <f t="shared" ref="E362:E363" si="16">IF(D362="","",D362+361:361)</f>
        <v>510000</v>
      </c>
      <c r="K362" s="90" t="str">
        <f t="shared" si="15"/>
        <v/>
      </c>
    </row>
    <row r="363" spans="1:11" ht="13" x14ac:dyDescent="0.2">
      <c r="A363" s="101">
        <v>44925</v>
      </c>
      <c r="B363" t="s">
        <v>1509</v>
      </c>
      <c r="C363" t="s">
        <v>3468</v>
      </c>
      <c r="D363" s="90">
        <v>10000</v>
      </c>
      <c r="E363" s="90">
        <f t="shared" si="16"/>
        <v>520000</v>
      </c>
      <c r="K363" s="90" t="str">
        <f t="shared" si="15"/>
        <v/>
      </c>
    </row>
    <row r="364" spans="1:11" ht="13" x14ac:dyDescent="0.2">
      <c r="A364" s="101">
        <v>44958</v>
      </c>
      <c r="B364" t="s">
        <v>1536</v>
      </c>
      <c r="C364" t="s">
        <v>3490</v>
      </c>
      <c r="D364" s="90">
        <v>30000</v>
      </c>
      <c r="E364" s="90">
        <f t="shared" ref="E364:E426" si="17">IF(D364="","",D364+E363)</f>
        <v>550000</v>
      </c>
      <c r="K364" s="90" t="str">
        <f t="shared" si="15"/>
        <v/>
      </c>
    </row>
    <row r="365" spans="1:11" ht="13" x14ac:dyDescent="0.2">
      <c r="A365" s="101">
        <v>44963</v>
      </c>
      <c r="B365" t="s">
        <v>1520</v>
      </c>
      <c r="C365" t="s">
        <v>3464</v>
      </c>
      <c r="D365" s="90">
        <v>30000</v>
      </c>
      <c r="E365" s="90">
        <f t="shared" si="17"/>
        <v>580000</v>
      </c>
      <c r="K365" s="90" t="str">
        <f t="shared" si="15"/>
        <v/>
      </c>
    </row>
    <row r="366" spans="1:11" ht="13" x14ac:dyDescent="0.2">
      <c r="A366" s="101">
        <v>44970</v>
      </c>
      <c r="B366" t="s">
        <v>3465</v>
      </c>
      <c r="C366" t="s">
        <v>3466</v>
      </c>
      <c r="D366" s="90">
        <v>10000</v>
      </c>
      <c r="E366" s="90">
        <f t="shared" si="17"/>
        <v>590000</v>
      </c>
      <c r="K366" s="90" t="str">
        <f t="shared" si="15"/>
        <v/>
      </c>
    </row>
    <row r="367" spans="1:11" ht="13" x14ac:dyDescent="0.2">
      <c r="A367" s="101">
        <v>44986</v>
      </c>
      <c r="B367" t="s">
        <v>1520</v>
      </c>
      <c r="C367" t="s">
        <v>3467</v>
      </c>
      <c r="D367" s="90">
        <v>50000</v>
      </c>
      <c r="E367" s="90">
        <f t="shared" si="17"/>
        <v>640000</v>
      </c>
      <c r="K367" s="90" t="str">
        <f t="shared" si="15"/>
        <v/>
      </c>
    </row>
    <row r="368" spans="1:11" ht="13" x14ac:dyDescent="0.2">
      <c r="A368" s="101">
        <v>44993</v>
      </c>
      <c r="B368" t="s">
        <v>2614</v>
      </c>
      <c r="C368" t="s">
        <v>3491</v>
      </c>
      <c r="D368" s="90">
        <v>10000</v>
      </c>
      <c r="E368" s="90">
        <f t="shared" si="17"/>
        <v>650000</v>
      </c>
      <c r="K368" s="90" t="str">
        <f t="shared" si="15"/>
        <v/>
      </c>
    </row>
    <row r="369" spans="1:11" ht="13.5" thickBot="1" x14ac:dyDescent="0.25">
      <c r="A369" s="118"/>
      <c r="B369" s="117"/>
      <c r="C369" s="117"/>
      <c r="D369" s="114"/>
      <c r="E369" s="114" t="str">
        <f t="shared" si="17"/>
        <v/>
      </c>
      <c r="F369" s="117"/>
      <c r="G369" s="118"/>
      <c r="H369" s="117"/>
      <c r="I369" s="117"/>
      <c r="J369" s="114"/>
      <c r="K369" s="114" t="str">
        <f t="shared" si="15"/>
        <v/>
      </c>
    </row>
    <row r="370" spans="1:11" ht="13.5" thickTop="1" x14ac:dyDescent="0.2">
      <c r="A370" s="101" t="s">
        <v>3534</v>
      </c>
      <c r="E370" s="90" t="str">
        <f t="shared" si="17"/>
        <v/>
      </c>
      <c r="K370" s="90" t="str">
        <f t="shared" si="15"/>
        <v/>
      </c>
    </row>
    <row r="371" spans="1:11" ht="13" x14ac:dyDescent="0.2">
      <c r="A371" s="101">
        <v>45079</v>
      </c>
      <c r="B371" t="s">
        <v>409</v>
      </c>
      <c r="C371" t="s">
        <v>3391</v>
      </c>
      <c r="D371" s="90">
        <v>50000</v>
      </c>
      <c r="E371" s="90">
        <f>IF(D371="","",D371)</f>
        <v>50000</v>
      </c>
      <c r="G371" s="101">
        <v>45106</v>
      </c>
      <c r="H371" t="s">
        <v>729</v>
      </c>
      <c r="I371" t="s">
        <v>3654</v>
      </c>
      <c r="J371" s="90">
        <v>220000</v>
      </c>
      <c r="K371" s="90">
        <f>IF(J371="","",J371)</f>
        <v>220000</v>
      </c>
    </row>
    <row r="372" spans="1:11" ht="13" x14ac:dyDescent="0.2">
      <c r="A372" s="101">
        <v>45079</v>
      </c>
      <c r="B372" t="s">
        <v>409</v>
      </c>
      <c r="C372" t="s">
        <v>3393</v>
      </c>
      <c r="D372" s="90">
        <v>10000</v>
      </c>
      <c r="E372" s="90">
        <f t="shared" si="17"/>
        <v>60000</v>
      </c>
      <c r="G372" s="101">
        <v>45140</v>
      </c>
      <c r="H372" t="s">
        <v>729</v>
      </c>
      <c r="I372" t="s">
        <v>3654</v>
      </c>
      <c r="J372" s="90">
        <v>130000</v>
      </c>
      <c r="K372" s="90">
        <f t="shared" si="15"/>
        <v>350000</v>
      </c>
    </row>
    <row r="373" spans="1:11" ht="13" x14ac:dyDescent="0.2">
      <c r="A373" s="101">
        <v>45089</v>
      </c>
      <c r="B373" t="s">
        <v>321</v>
      </c>
      <c r="C373" t="s">
        <v>3431</v>
      </c>
      <c r="D373" s="90">
        <v>50000</v>
      </c>
      <c r="E373" s="90">
        <f t="shared" si="17"/>
        <v>110000</v>
      </c>
      <c r="G373" s="101">
        <v>45274</v>
      </c>
      <c r="H373" t="s">
        <v>729</v>
      </c>
      <c r="I373" t="s">
        <v>3654</v>
      </c>
      <c r="J373" s="90">
        <v>150000</v>
      </c>
      <c r="K373" s="90">
        <f t="shared" si="15"/>
        <v>500000</v>
      </c>
    </row>
    <row r="374" spans="1:11" ht="13" x14ac:dyDescent="0.2">
      <c r="A374" s="101">
        <v>45091</v>
      </c>
      <c r="B374" t="s">
        <v>142</v>
      </c>
      <c r="C374" t="s">
        <v>3432</v>
      </c>
      <c r="D374" s="90">
        <v>30000</v>
      </c>
      <c r="E374" s="90">
        <f t="shared" si="17"/>
        <v>140000</v>
      </c>
      <c r="G374" s="101">
        <v>45348</v>
      </c>
      <c r="H374" t="s">
        <v>729</v>
      </c>
      <c r="I374" t="s">
        <v>3654</v>
      </c>
      <c r="J374" s="90">
        <v>300000</v>
      </c>
      <c r="K374" s="90">
        <f t="shared" ref="K374:K393" si="18">IF(J374="","",J374+K373)</f>
        <v>800000</v>
      </c>
    </row>
    <row r="375" spans="1:11" ht="13" x14ac:dyDescent="0.2">
      <c r="A375" s="101">
        <v>45103</v>
      </c>
      <c r="B375" t="s">
        <v>77</v>
      </c>
      <c r="C375" t="s">
        <v>3378</v>
      </c>
      <c r="D375" s="90">
        <v>30000</v>
      </c>
      <c r="E375" s="90">
        <f t="shared" si="17"/>
        <v>170000</v>
      </c>
      <c r="K375" s="90" t="str">
        <f t="shared" si="18"/>
        <v/>
      </c>
    </row>
    <row r="376" spans="1:11" ht="13" x14ac:dyDescent="0.2">
      <c r="A376" s="101">
        <v>45103</v>
      </c>
      <c r="B376" t="s">
        <v>77</v>
      </c>
      <c r="C376" t="s">
        <v>3653</v>
      </c>
      <c r="D376" s="90">
        <v>10000</v>
      </c>
      <c r="E376" s="90">
        <f t="shared" si="17"/>
        <v>180000</v>
      </c>
      <c r="K376" s="90" t="str">
        <f t="shared" si="18"/>
        <v/>
      </c>
    </row>
    <row r="377" spans="1:11" ht="13" x14ac:dyDescent="0.2">
      <c r="A377" s="101">
        <v>45103</v>
      </c>
      <c r="B377" t="s">
        <v>77</v>
      </c>
      <c r="C377" t="s">
        <v>3528</v>
      </c>
      <c r="D377" s="90">
        <v>20000</v>
      </c>
      <c r="E377" s="90">
        <f t="shared" si="17"/>
        <v>200000</v>
      </c>
      <c r="K377" s="90" t="str">
        <f t="shared" si="18"/>
        <v/>
      </c>
    </row>
    <row r="378" spans="1:11" ht="13" x14ac:dyDescent="0.2">
      <c r="A378" s="101">
        <v>45103</v>
      </c>
      <c r="B378" t="s">
        <v>77</v>
      </c>
      <c r="C378" t="s">
        <v>3397</v>
      </c>
      <c r="D378" s="90">
        <v>10000</v>
      </c>
      <c r="E378" s="90">
        <f t="shared" si="17"/>
        <v>210000</v>
      </c>
      <c r="K378" s="90" t="str">
        <f t="shared" si="18"/>
        <v/>
      </c>
    </row>
    <row r="379" spans="1:11" ht="13" x14ac:dyDescent="0.2">
      <c r="A379" s="101">
        <v>45103</v>
      </c>
      <c r="B379" t="s">
        <v>77</v>
      </c>
      <c r="C379" t="s">
        <v>3399</v>
      </c>
      <c r="D379" s="90">
        <v>10000</v>
      </c>
      <c r="E379" s="90">
        <f t="shared" si="17"/>
        <v>220000</v>
      </c>
      <c r="K379" s="90" t="str">
        <f t="shared" si="18"/>
        <v/>
      </c>
    </row>
    <row r="380" spans="1:11" ht="13" x14ac:dyDescent="0.2">
      <c r="A380" s="101">
        <v>45106</v>
      </c>
      <c r="B380" t="s">
        <v>456</v>
      </c>
      <c r="C380" t="s">
        <v>3542</v>
      </c>
      <c r="D380" s="90">
        <v>30000</v>
      </c>
      <c r="E380" s="90">
        <f t="shared" si="17"/>
        <v>250000</v>
      </c>
      <c r="K380" s="90" t="str">
        <f t="shared" si="18"/>
        <v/>
      </c>
    </row>
    <row r="381" spans="1:11" ht="13" x14ac:dyDescent="0.2">
      <c r="A381" s="101">
        <v>45120</v>
      </c>
      <c r="B381" t="s">
        <v>142</v>
      </c>
      <c r="C381" t="s">
        <v>3406</v>
      </c>
      <c r="D381" s="90">
        <v>50000</v>
      </c>
      <c r="E381" s="90">
        <f t="shared" si="17"/>
        <v>300000</v>
      </c>
      <c r="K381" s="90" t="str">
        <f t="shared" si="18"/>
        <v/>
      </c>
    </row>
    <row r="382" spans="1:11" ht="13" x14ac:dyDescent="0.2">
      <c r="A382" s="101">
        <v>45120</v>
      </c>
      <c r="B382" t="s">
        <v>409</v>
      </c>
      <c r="C382" t="s">
        <v>3351</v>
      </c>
      <c r="D382" s="90">
        <v>50000</v>
      </c>
      <c r="E382" s="90">
        <f t="shared" si="17"/>
        <v>350000</v>
      </c>
      <c r="K382" s="90" t="str">
        <f t="shared" si="18"/>
        <v/>
      </c>
    </row>
    <row r="383" spans="1:11" ht="13" x14ac:dyDescent="0.2">
      <c r="A383" s="101">
        <v>45198</v>
      </c>
      <c r="B383" t="s">
        <v>142</v>
      </c>
      <c r="C383" t="s">
        <v>3356</v>
      </c>
      <c r="D383" s="90">
        <v>50000</v>
      </c>
      <c r="E383" s="90">
        <f t="shared" si="17"/>
        <v>400000</v>
      </c>
      <c r="K383" s="90" t="str">
        <f t="shared" si="18"/>
        <v/>
      </c>
    </row>
    <row r="384" spans="1:11" ht="13" x14ac:dyDescent="0.2">
      <c r="A384" s="101">
        <v>45229</v>
      </c>
      <c r="B384" t="s">
        <v>142</v>
      </c>
      <c r="C384" t="s">
        <v>3439</v>
      </c>
      <c r="D384" s="90">
        <v>50000</v>
      </c>
      <c r="E384" s="90">
        <f t="shared" si="17"/>
        <v>450000</v>
      </c>
      <c r="K384" s="90" t="str">
        <f t="shared" si="18"/>
        <v/>
      </c>
    </row>
    <row r="385" spans="1:11" ht="13" x14ac:dyDescent="0.2">
      <c r="A385" s="101">
        <v>45232</v>
      </c>
      <c r="B385" t="s">
        <v>142</v>
      </c>
      <c r="C385" t="s">
        <v>3311</v>
      </c>
      <c r="D385" s="90">
        <v>10000</v>
      </c>
      <c r="E385" s="90">
        <f t="shared" si="17"/>
        <v>460000</v>
      </c>
      <c r="K385" s="90" t="str">
        <f t="shared" si="18"/>
        <v/>
      </c>
    </row>
    <row r="386" spans="1:11" ht="13" x14ac:dyDescent="0.2">
      <c r="A386" s="101">
        <v>45244</v>
      </c>
      <c r="B386" t="s">
        <v>446</v>
      </c>
      <c r="C386" t="s">
        <v>3423</v>
      </c>
      <c r="D386" s="90">
        <v>30000</v>
      </c>
      <c r="E386" s="90">
        <f t="shared" si="17"/>
        <v>490000</v>
      </c>
      <c r="K386" s="90" t="str">
        <f t="shared" si="18"/>
        <v/>
      </c>
    </row>
    <row r="387" spans="1:11" ht="13" x14ac:dyDescent="0.2">
      <c r="A387" s="101">
        <v>45254</v>
      </c>
      <c r="B387" t="s">
        <v>409</v>
      </c>
      <c r="C387" t="s">
        <v>3445</v>
      </c>
      <c r="D387" s="90">
        <v>10000</v>
      </c>
      <c r="E387" s="90">
        <f t="shared" si="17"/>
        <v>500000</v>
      </c>
      <c r="K387" s="90" t="str">
        <f t="shared" si="18"/>
        <v/>
      </c>
    </row>
    <row r="388" spans="1:11" ht="13" x14ac:dyDescent="0.2">
      <c r="A388" s="101">
        <v>45258</v>
      </c>
      <c r="B388" t="s">
        <v>142</v>
      </c>
      <c r="C388" t="s">
        <v>3360</v>
      </c>
      <c r="D388" s="90">
        <v>30000</v>
      </c>
      <c r="E388" s="90">
        <f t="shared" si="17"/>
        <v>530000</v>
      </c>
      <c r="K388" s="90" t="str">
        <f t="shared" si="18"/>
        <v/>
      </c>
    </row>
    <row r="389" spans="1:11" ht="13" x14ac:dyDescent="0.2">
      <c r="A389" s="101">
        <v>45265</v>
      </c>
      <c r="B389" t="s">
        <v>409</v>
      </c>
      <c r="C389" t="s">
        <v>3306</v>
      </c>
      <c r="D389" s="90">
        <v>10000</v>
      </c>
      <c r="E389" s="90">
        <f t="shared" si="17"/>
        <v>540000</v>
      </c>
      <c r="K389" s="90" t="str">
        <f t="shared" si="18"/>
        <v/>
      </c>
    </row>
    <row r="390" spans="1:11" ht="13" x14ac:dyDescent="0.2">
      <c r="A390" s="101">
        <v>45266</v>
      </c>
      <c r="B390" t="s">
        <v>321</v>
      </c>
      <c r="C390" t="s">
        <v>3364</v>
      </c>
      <c r="D390" s="90">
        <v>10000</v>
      </c>
      <c r="E390" s="90">
        <f t="shared" si="17"/>
        <v>550000</v>
      </c>
      <c r="K390" s="90" t="str">
        <f t="shared" si="18"/>
        <v/>
      </c>
    </row>
    <row r="391" spans="1:11" ht="13" x14ac:dyDescent="0.2">
      <c r="A391" s="101">
        <v>45302</v>
      </c>
      <c r="B391" t="s">
        <v>142</v>
      </c>
      <c r="C391" t="s">
        <v>3563</v>
      </c>
      <c r="D391" s="90">
        <v>10000</v>
      </c>
      <c r="E391" s="90">
        <f t="shared" si="17"/>
        <v>560000</v>
      </c>
      <c r="K391" s="90" t="str">
        <f t="shared" si="18"/>
        <v/>
      </c>
    </row>
    <row r="392" spans="1:11" ht="13" x14ac:dyDescent="0.2">
      <c r="A392" s="101">
        <v>45309</v>
      </c>
      <c r="B392" t="s">
        <v>2269</v>
      </c>
      <c r="C392" t="s">
        <v>3557</v>
      </c>
      <c r="D392" s="90">
        <v>30000</v>
      </c>
      <c r="E392" s="90">
        <f t="shared" si="17"/>
        <v>590000</v>
      </c>
      <c r="K392" s="90" t="str">
        <f t="shared" si="18"/>
        <v/>
      </c>
    </row>
    <row r="393" spans="1:11" ht="13" x14ac:dyDescent="0.2">
      <c r="A393" s="101">
        <v>45309</v>
      </c>
      <c r="B393" t="s">
        <v>77</v>
      </c>
      <c r="C393" t="s">
        <v>3409</v>
      </c>
      <c r="D393" s="90">
        <v>10000</v>
      </c>
      <c r="E393" s="90">
        <f t="shared" si="17"/>
        <v>600000</v>
      </c>
      <c r="K393" s="90" t="str">
        <f t="shared" si="18"/>
        <v/>
      </c>
    </row>
    <row r="394" spans="1:11" ht="13" x14ac:dyDescent="0.2">
      <c r="A394" s="101">
        <v>45309</v>
      </c>
      <c r="B394" t="s">
        <v>77</v>
      </c>
      <c r="C394" t="s">
        <v>3560</v>
      </c>
      <c r="D394" s="90">
        <v>30000</v>
      </c>
      <c r="E394" s="90">
        <f t="shared" si="17"/>
        <v>630000</v>
      </c>
      <c r="K394" s="90" t="str">
        <f t="shared" ref="K394:K457" si="19">IF(J394="","",J394+K393)</f>
        <v/>
      </c>
    </row>
    <row r="395" spans="1:11" ht="13" x14ac:dyDescent="0.2">
      <c r="A395" s="101">
        <v>45309</v>
      </c>
      <c r="B395" t="s">
        <v>77</v>
      </c>
      <c r="C395" t="s">
        <v>3687</v>
      </c>
      <c r="D395" s="90">
        <v>30000</v>
      </c>
      <c r="E395" s="90">
        <f t="shared" si="17"/>
        <v>660000</v>
      </c>
      <c r="K395" s="90" t="str">
        <f t="shared" si="19"/>
        <v/>
      </c>
    </row>
    <row r="396" spans="1:11" ht="13" x14ac:dyDescent="0.2">
      <c r="A396" s="101">
        <v>45309</v>
      </c>
      <c r="B396" t="s">
        <v>77</v>
      </c>
      <c r="C396" t="s">
        <v>3660</v>
      </c>
      <c r="D396" s="90">
        <v>50000</v>
      </c>
      <c r="E396" s="90">
        <f t="shared" si="17"/>
        <v>710000</v>
      </c>
      <c r="K396" s="90" t="str">
        <f t="shared" si="19"/>
        <v/>
      </c>
    </row>
    <row r="397" spans="1:11" ht="13" x14ac:dyDescent="0.2">
      <c r="A397" s="101">
        <v>45327</v>
      </c>
      <c r="B397" t="s">
        <v>142</v>
      </c>
      <c r="C397" t="s">
        <v>3633</v>
      </c>
      <c r="D397" s="90">
        <v>30000</v>
      </c>
      <c r="E397" s="90">
        <f t="shared" si="17"/>
        <v>740000</v>
      </c>
      <c r="K397" s="90" t="str">
        <f t="shared" si="19"/>
        <v/>
      </c>
    </row>
    <row r="398" spans="1:11" ht="13" x14ac:dyDescent="0.2">
      <c r="A398" s="101">
        <v>45338</v>
      </c>
      <c r="B398" t="s">
        <v>2770</v>
      </c>
      <c r="C398" t="s">
        <v>3384</v>
      </c>
      <c r="D398" s="90">
        <v>10000</v>
      </c>
      <c r="E398" s="90">
        <f t="shared" si="17"/>
        <v>750000</v>
      </c>
      <c r="K398" s="90" t="str">
        <f t="shared" si="19"/>
        <v/>
      </c>
    </row>
    <row r="399" spans="1:11" ht="13" x14ac:dyDescent="0.2">
      <c r="A399" s="101">
        <v>45338</v>
      </c>
      <c r="B399" t="s">
        <v>142</v>
      </c>
      <c r="C399" t="s">
        <v>3634</v>
      </c>
      <c r="D399" s="90">
        <v>50000</v>
      </c>
      <c r="E399" s="90">
        <f t="shared" si="17"/>
        <v>800000</v>
      </c>
      <c r="K399" s="90" t="str">
        <f t="shared" si="19"/>
        <v/>
      </c>
    </row>
    <row r="400" spans="1:11" ht="13.5" thickBot="1" x14ac:dyDescent="0.25">
      <c r="A400" s="118"/>
      <c r="B400" s="117"/>
      <c r="C400" s="117"/>
      <c r="D400" s="114"/>
      <c r="E400" s="114" t="str">
        <f t="shared" si="17"/>
        <v/>
      </c>
      <c r="F400" s="117"/>
      <c r="G400" s="118"/>
      <c r="H400" s="117"/>
      <c r="I400" s="117"/>
      <c r="K400" s="90" t="str">
        <f t="shared" si="19"/>
        <v/>
      </c>
    </row>
    <row r="401" spans="1:11" ht="13.5" thickTop="1" x14ac:dyDescent="0.2">
      <c r="A401" s="101" t="s">
        <v>3679</v>
      </c>
      <c r="E401" s="90" t="str">
        <f t="shared" si="17"/>
        <v/>
      </c>
      <c r="K401" s="90" t="str">
        <f t="shared" si="19"/>
        <v/>
      </c>
    </row>
    <row r="402" spans="1:11" ht="13" x14ac:dyDescent="0.2">
      <c r="A402" s="101">
        <v>45446</v>
      </c>
      <c r="B402" t="s">
        <v>409</v>
      </c>
      <c r="C402" t="s">
        <v>3676</v>
      </c>
      <c r="D402" s="90">
        <v>50000</v>
      </c>
      <c r="E402" s="90">
        <v>50000</v>
      </c>
      <c r="G402" s="101">
        <v>45544</v>
      </c>
      <c r="H402" t="s">
        <v>729</v>
      </c>
      <c r="I402" t="s">
        <v>3654</v>
      </c>
      <c r="J402" s="90">
        <v>380000</v>
      </c>
      <c r="K402" s="90">
        <v>380000</v>
      </c>
    </row>
    <row r="403" spans="1:11" ht="13" x14ac:dyDescent="0.2">
      <c r="A403" s="101">
        <v>45446</v>
      </c>
      <c r="B403" t="s">
        <v>409</v>
      </c>
      <c r="C403" t="s">
        <v>3677</v>
      </c>
      <c r="D403" s="90">
        <v>10000</v>
      </c>
      <c r="E403" s="90">
        <f t="shared" si="17"/>
        <v>60000</v>
      </c>
      <c r="G403" s="101">
        <v>45687</v>
      </c>
      <c r="H403" t="s">
        <v>729</v>
      </c>
      <c r="I403" t="s">
        <v>3654</v>
      </c>
      <c r="J403" s="90">
        <v>330000</v>
      </c>
      <c r="K403" s="90">
        <f t="shared" si="19"/>
        <v>710000</v>
      </c>
    </row>
    <row r="404" spans="1:11" ht="13" x14ac:dyDescent="0.2">
      <c r="A404" s="101">
        <v>45447</v>
      </c>
      <c r="B404" t="s">
        <v>409</v>
      </c>
      <c r="C404" t="s">
        <v>3678</v>
      </c>
      <c r="D404" s="90">
        <v>50000</v>
      </c>
      <c r="E404" s="90">
        <f t="shared" si="17"/>
        <v>110000</v>
      </c>
      <c r="G404" s="101">
        <v>45747</v>
      </c>
      <c r="H404" t="s">
        <v>729</v>
      </c>
      <c r="I404" t="s">
        <v>3654</v>
      </c>
      <c r="J404" s="90">
        <v>70000</v>
      </c>
      <c r="K404" s="90">
        <f t="shared" si="19"/>
        <v>780000</v>
      </c>
    </row>
    <row r="405" spans="1:11" ht="13" x14ac:dyDescent="0.2">
      <c r="A405" s="101">
        <v>45477</v>
      </c>
      <c r="B405" t="s">
        <v>321</v>
      </c>
      <c r="C405" t="s">
        <v>3681</v>
      </c>
      <c r="D405" s="90">
        <v>50000</v>
      </c>
      <c r="E405" s="90">
        <f t="shared" si="17"/>
        <v>160000</v>
      </c>
      <c r="K405" s="90" t="str">
        <f t="shared" si="19"/>
        <v/>
      </c>
    </row>
    <row r="406" spans="1:11" ht="13" x14ac:dyDescent="0.2">
      <c r="A406" s="101">
        <v>45505</v>
      </c>
      <c r="B406" t="s">
        <v>456</v>
      </c>
      <c r="C406" t="s">
        <v>3684</v>
      </c>
      <c r="D406" s="90">
        <v>30000</v>
      </c>
      <c r="E406" s="90">
        <f t="shared" si="17"/>
        <v>190000</v>
      </c>
      <c r="K406" s="90" t="str">
        <f t="shared" si="19"/>
        <v/>
      </c>
    </row>
    <row r="407" spans="1:11" ht="13" x14ac:dyDescent="0.2">
      <c r="A407" s="101">
        <v>45530</v>
      </c>
      <c r="B407" t="s">
        <v>142</v>
      </c>
      <c r="C407" t="s">
        <v>3689</v>
      </c>
      <c r="D407" s="90">
        <v>50000</v>
      </c>
      <c r="E407" s="90">
        <f t="shared" si="17"/>
        <v>240000</v>
      </c>
      <c r="K407" s="90" t="str">
        <f t="shared" si="19"/>
        <v/>
      </c>
    </row>
    <row r="408" spans="1:11" ht="13" x14ac:dyDescent="0.2">
      <c r="A408" s="101">
        <v>45531</v>
      </c>
      <c r="B408" t="s">
        <v>142</v>
      </c>
      <c r="C408" t="s">
        <v>3355</v>
      </c>
      <c r="D408" s="90">
        <v>50000</v>
      </c>
      <c r="E408" s="90">
        <f t="shared" si="17"/>
        <v>290000</v>
      </c>
      <c r="K408" s="90" t="str">
        <f t="shared" si="19"/>
        <v/>
      </c>
    </row>
    <row r="409" spans="1:11" ht="13" x14ac:dyDescent="0.2">
      <c r="A409" s="101">
        <v>45532</v>
      </c>
      <c r="B409" t="s">
        <v>77</v>
      </c>
      <c r="C409" t="s">
        <v>3647</v>
      </c>
      <c r="D409" s="90">
        <v>30000</v>
      </c>
      <c r="E409" s="90">
        <f t="shared" si="17"/>
        <v>320000</v>
      </c>
      <c r="K409" s="90" t="str">
        <f t="shared" si="19"/>
        <v/>
      </c>
    </row>
    <row r="410" spans="1:11" ht="13" x14ac:dyDescent="0.2">
      <c r="A410" s="101">
        <v>45532</v>
      </c>
      <c r="B410" t="s">
        <v>77</v>
      </c>
      <c r="C410" t="s">
        <v>3667</v>
      </c>
      <c r="D410" s="90">
        <v>30000</v>
      </c>
      <c r="E410" s="90">
        <f t="shared" si="17"/>
        <v>350000</v>
      </c>
      <c r="K410" s="90" t="str">
        <f t="shared" si="19"/>
        <v/>
      </c>
    </row>
    <row r="411" spans="1:11" ht="13" x14ac:dyDescent="0.2">
      <c r="A411" s="101">
        <v>45532</v>
      </c>
      <c r="B411" t="s">
        <v>77</v>
      </c>
      <c r="C411" t="s">
        <v>3680</v>
      </c>
      <c r="D411" s="90">
        <v>30000</v>
      </c>
      <c r="E411" s="90">
        <f t="shared" si="17"/>
        <v>380000</v>
      </c>
      <c r="K411" s="90" t="str">
        <f t="shared" si="19"/>
        <v/>
      </c>
    </row>
    <row r="412" spans="1:11" ht="13" x14ac:dyDescent="0.2">
      <c r="A412" s="101">
        <v>45588</v>
      </c>
      <c r="B412" t="s">
        <v>142</v>
      </c>
      <c r="C412" t="s">
        <v>3695</v>
      </c>
      <c r="D412" s="90">
        <v>30000</v>
      </c>
      <c r="E412" s="90">
        <f t="shared" si="17"/>
        <v>410000</v>
      </c>
      <c r="K412" s="90" t="str">
        <f t="shared" si="19"/>
        <v/>
      </c>
    </row>
    <row r="413" spans="1:11" ht="13" x14ac:dyDescent="0.2">
      <c r="A413" s="101">
        <v>45596</v>
      </c>
      <c r="B413" t="s">
        <v>142</v>
      </c>
      <c r="C413" t="s">
        <v>3698</v>
      </c>
      <c r="D413" s="90">
        <v>10000</v>
      </c>
      <c r="E413" s="90">
        <f t="shared" si="17"/>
        <v>420000</v>
      </c>
      <c r="K413" s="90" t="str">
        <f t="shared" si="19"/>
        <v/>
      </c>
    </row>
    <row r="414" spans="1:11" ht="13" x14ac:dyDescent="0.2">
      <c r="A414" s="101">
        <v>45601</v>
      </c>
      <c r="B414" t="s">
        <v>147</v>
      </c>
      <c r="C414" t="s">
        <v>3634</v>
      </c>
      <c r="D414" s="90">
        <v>50000</v>
      </c>
      <c r="E414" s="90">
        <f t="shared" si="17"/>
        <v>470000</v>
      </c>
      <c r="K414" s="90" t="str">
        <f t="shared" si="19"/>
        <v/>
      </c>
    </row>
    <row r="415" spans="1:11" ht="13" x14ac:dyDescent="0.2">
      <c r="A415" s="101">
        <v>45602</v>
      </c>
      <c r="B415" t="s">
        <v>446</v>
      </c>
      <c r="C415" t="s">
        <v>3704</v>
      </c>
      <c r="D415" s="90">
        <v>30000</v>
      </c>
      <c r="E415" s="90">
        <f t="shared" si="17"/>
        <v>500000</v>
      </c>
      <c r="K415" s="90" t="str">
        <f t="shared" si="19"/>
        <v/>
      </c>
    </row>
    <row r="416" spans="1:11" ht="13" x14ac:dyDescent="0.2">
      <c r="A416" s="101">
        <v>45617</v>
      </c>
      <c r="B416" t="s">
        <v>409</v>
      </c>
      <c r="C416" t="s">
        <v>3708</v>
      </c>
      <c r="D416" s="90">
        <v>10000</v>
      </c>
      <c r="E416" s="90">
        <f t="shared" si="17"/>
        <v>510000</v>
      </c>
      <c r="K416" s="90" t="str">
        <f t="shared" si="19"/>
        <v/>
      </c>
    </row>
    <row r="417" spans="1:11" ht="13" x14ac:dyDescent="0.2">
      <c r="A417" s="101">
        <v>45622</v>
      </c>
      <c r="B417" t="s">
        <v>703</v>
      </c>
      <c r="C417" t="s">
        <v>3718</v>
      </c>
      <c r="D417" s="90">
        <v>30000</v>
      </c>
      <c r="E417" s="90">
        <f t="shared" si="17"/>
        <v>540000</v>
      </c>
      <c r="K417" s="90" t="str">
        <f t="shared" si="19"/>
        <v/>
      </c>
    </row>
    <row r="418" spans="1:11" ht="13" x14ac:dyDescent="0.2">
      <c r="A418" s="101">
        <v>45627</v>
      </c>
      <c r="B418" t="s">
        <v>321</v>
      </c>
      <c r="C418" t="s">
        <v>3719</v>
      </c>
      <c r="D418" s="90">
        <v>10000</v>
      </c>
      <c r="E418" s="90">
        <f t="shared" si="17"/>
        <v>550000</v>
      </c>
      <c r="K418" s="90" t="str">
        <f t="shared" si="19"/>
        <v/>
      </c>
    </row>
    <row r="419" spans="1:11" ht="13" x14ac:dyDescent="0.2">
      <c r="A419" s="101">
        <v>45643</v>
      </c>
      <c r="B419" t="s">
        <v>142</v>
      </c>
      <c r="C419" t="s">
        <v>3721</v>
      </c>
      <c r="D419" s="90">
        <v>50000</v>
      </c>
      <c r="E419" s="90">
        <f t="shared" si="17"/>
        <v>600000</v>
      </c>
      <c r="K419" s="90" t="str">
        <f t="shared" si="19"/>
        <v/>
      </c>
    </row>
    <row r="420" spans="1:11" ht="13" x14ac:dyDescent="0.2">
      <c r="A420" s="101">
        <v>45643</v>
      </c>
      <c r="B420" t="s">
        <v>142</v>
      </c>
      <c r="C420" t="s">
        <v>3722</v>
      </c>
      <c r="D420" s="90">
        <v>10000</v>
      </c>
      <c r="E420" s="90">
        <f t="shared" si="17"/>
        <v>610000</v>
      </c>
      <c r="K420" s="90" t="str">
        <f t="shared" si="19"/>
        <v/>
      </c>
    </row>
    <row r="421" spans="1:11" ht="13" x14ac:dyDescent="0.2">
      <c r="A421" s="101">
        <v>45651</v>
      </c>
      <c r="B421" t="s">
        <v>77</v>
      </c>
      <c r="C421" t="s">
        <v>3560</v>
      </c>
      <c r="D421" s="90">
        <v>40000</v>
      </c>
      <c r="E421" s="90">
        <f t="shared" si="17"/>
        <v>650000</v>
      </c>
      <c r="K421" s="90" t="str">
        <f t="shared" si="19"/>
        <v/>
      </c>
    </row>
    <row r="422" spans="1:11" ht="13" x14ac:dyDescent="0.2">
      <c r="A422" s="101">
        <v>45651</v>
      </c>
      <c r="B422" t="s">
        <v>77</v>
      </c>
      <c r="C422" t="s">
        <v>3827</v>
      </c>
      <c r="D422" s="90">
        <v>50000</v>
      </c>
      <c r="E422" s="90">
        <f t="shared" si="17"/>
        <v>700000</v>
      </c>
      <c r="K422" s="90" t="str">
        <f t="shared" si="19"/>
        <v/>
      </c>
    </row>
    <row r="423" spans="1:11" ht="13" x14ac:dyDescent="0.2">
      <c r="A423" s="101">
        <v>45652</v>
      </c>
      <c r="B423" t="s">
        <v>142</v>
      </c>
      <c r="C423" t="s">
        <v>3828</v>
      </c>
      <c r="D423" s="90">
        <v>10000</v>
      </c>
      <c r="E423" s="90">
        <f t="shared" si="17"/>
        <v>710000</v>
      </c>
      <c r="K423" s="90" t="str">
        <f t="shared" si="19"/>
        <v/>
      </c>
    </row>
    <row r="424" spans="1:11" ht="13" x14ac:dyDescent="0.2">
      <c r="A424" s="101">
        <v>45699</v>
      </c>
      <c r="B424" t="s">
        <v>142</v>
      </c>
      <c r="C424" t="s">
        <v>3739</v>
      </c>
      <c r="D424" s="90">
        <v>30000</v>
      </c>
      <c r="E424" s="90">
        <f t="shared" si="17"/>
        <v>740000</v>
      </c>
      <c r="K424" s="90" t="str">
        <f t="shared" si="19"/>
        <v/>
      </c>
    </row>
    <row r="425" spans="1:11" ht="13" x14ac:dyDescent="0.2">
      <c r="A425" s="101">
        <v>45713</v>
      </c>
      <c r="B425" t="s">
        <v>2770</v>
      </c>
      <c r="C425" t="s">
        <v>3813</v>
      </c>
      <c r="D425" s="90">
        <v>10000</v>
      </c>
      <c r="E425" s="90">
        <f t="shared" si="17"/>
        <v>750000</v>
      </c>
      <c r="K425" s="90" t="str">
        <f t="shared" si="19"/>
        <v/>
      </c>
    </row>
    <row r="426" spans="1:11" ht="13" x14ac:dyDescent="0.2">
      <c r="A426" s="101">
        <v>45740</v>
      </c>
      <c r="B426" t="s">
        <v>77</v>
      </c>
      <c r="C426" t="s">
        <v>3814</v>
      </c>
      <c r="D426" s="90">
        <v>30000</v>
      </c>
      <c r="E426" s="90">
        <f t="shared" si="17"/>
        <v>780000</v>
      </c>
      <c r="K426" s="90" t="str">
        <f t="shared" si="19"/>
        <v/>
      </c>
    </row>
    <row r="427" spans="1:11" ht="13.5" thickBot="1" x14ac:dyDescent="0.25">
      <c r="A427" s="118"/>
      <c r="B427" s="117"/>
      <c r="C427" s="117"/>
      <c r="D427" s="114"/>
      <c r="E427" s="114"/>
      <c r="F427" s="117"/>
      <c r="G427" s="118"/>
      <c r="H427" s="117"/>
      <c r="I427" s="117"/>
      <c r="J427" s="114"/>
      <c r="K427" s="114" t="str">
        <f t="shared" si="19"/>
        <v/>
      </c>
    </row>
    <row r="428" spans="1:11" ht="13.5" thickTop="1" x14ac:dyDescent="0.2">
      <c r="A428" s="101" t="s">
        <v>3829</v>
      </c>
      <c r="K428" s="90" t="str">
        <f t="shared" si="19"/>
        <v/>
      </c>
    </row>
    <row r="429" spans="1:11" ht="13" x14ac:dyDescent="0.2">
      <c r="K429" s="90" t="str">
        <f t="shared" si="19"/>
        <v/>
      </c>
    </row>
    <row r="430" spans="1:11" ht="13" x14ac:dyDescent="0.2">
      <c r="K430" s="90" t="str">
        <f t="shared" si="19"/>
        <v/>
      </c>
    </row>
    <row r="431" spans="1:11" ht="13" x14ac:dyDescent="0.2">
      <c r="K431" s="90" t="str">
        <f t="shared" si="19"/>
        <v/>
      </c>
    </row>
    <row r="432" spans="1:11" ht="13" x14ac:dyDescent="0.2">
      <c r="K432" s="90" t="str">
        <f t="shared" si="19"/>
        <v/>
      </c>
    </row>
    <row r="433" spans="11:11" ht="13" x14ac:dyDescent="0.2">
      <c r="K433" s="90" t="str">
        <f t="shared" si="19"/>
        <v/>
      </c>
    </row>
    <row r="434" spans="11:11" ht="13" x14ac:dyDescent="0.2">
      <c r="K434" s="90" t="str">
        <f t="shared" si="19"/>
        <v/>
      </c>
    </row>
    <row r="435" spans="11:11" ht="13" x14ac:dyDescent="0.2">
      <c r="K435" s="90" t="str">
        <f t="shared" si="19"/>
        <v/>
      </c>
    </row>
    <row r="436" spans="11:11" ht="13" x14ac:dyDescent="0.2">
      <c r="K436" s="90" t="str">
        <f t="shared" si="19"/>
        <v/>
      </c>
    </row>
    <row r="437" spans="11:11" ht="13" x14ac:dyDescent="0.2">
      <c r="K437" s="90" t="str">
        <f t="shared" si="19"/>
        <v/>
      </c>
    </row>
    <row r="438" spans="11:11" ht="13" x14ac:dyDescent="0.2">
      <c r="K438" s="90" t="str">
        <f t="shared" si="19"/>
        <v/>
      </c>
    </row>
    <row r="439" spans="11:11" ht="13" x14ac:dyDescent="0.2">
      <c r="K439" s="90" t="str">
        <f t="shared" si="19"/>
        <v/>
      </c>
    </row>
    <row r="440" spans="11:11" ht="13" x14ac:dyDescent="0.2">
      <c r="K440" s="90" t="str">
        <f t="shared" si="19"/>
        <v/>
      </c>
    </row>
    <row r="441" spans="11:11" ht="13" x14ac:dyDescent="0.2">
      <c r="K441" s="90" t="str">
        <f t="shared" si="19"/>
        <v/>
      </c>
    </row>
    <row r="442" spans="11:11" ht="13" x14ac:dyDescent="0.2">
      <c r="K442" s="90" t="str">
        <f t="shared" si="19"/>
        <v/>
      </c>
    </row>
    <row r="443" spans="11:11" ht="13" x14ac:dyDescent="0.2">
      <c r="K443" s="90" t="str">
        <f t="shared" si="19"/>
        <v/>
      </c>
    </row>
    <row r="444" spans="11:11" ht="13" x14ac:dyDescent="0.2">
      <c r="K444" s="90" t="str">
        <f t="shared" si="19"/>
        <v/>
      </c>
    </row>
    <row r="445" spans="11:11" ht="13" x14ac:dyDescent="0.2">
      <c r="K445" s="90" t="str">
        <f t="shared" si="19"/>
        <v/>
      </c>
    </row>
    <row r="446" spans="11:11" ht="13" x14ac:dyDescent="0.2">
      <c r="K446" s="90" t="str">
        <f t="shared" si="19"/>
        <v/>
      </c>
    </row>
    <row r="447" spans="11:11" ht="13" x14ac:dyDescent="0.2">
      <c r="K447" s="90" t="str">
        <f t="shared" si="19"/>
        <v/>
      </c>
    </row>
    <row r="448" spans="11:11" ht="13" x14ac:dyDescent="0.2">
      <c r="K448" s="90" t="str">
        <f t="shared" si="19"/>
        <v/>
      </c>
    </row>
    <row r="449" spans="11:11" ht="13" x14ac:dyDescent="0.2">
      <c r="K449" s="90" t="str">
        <f t="shared" si="19"/>
        <v/>
      </c>
    </row>
    <row r="450" spans="11:11" ht="13" x14ac:dyDescent="0.2">
      <c r="K450" s="90" t="str">
        <f t="shared" si="19"/>
        <v/>
      </c>
    </row>
    <row r="451" spans="11:11" ht="13" x14ac:dyDescent="0.2">
      <c r="K451" s="90" t="str">
        <f t="shared" si="19"/>
        <v/>
      </c>
    </row>
    <row r="452" spans="11:11" ht="13" x14ac:dyDescent="0.2">
      <c r="K452" s="90" t="str">
        <f t="shared" si="19"/>
        <v/>
      </c>
    </row>
    <row r="453" spans="11:11" ht="13" x14ac:dyDescent="0.2">
      <c r="K453" s="90" t="str">
        <f t="shared" si="19"/>
        <v/>
      </c>
    </row>
    <row r="454" spans="11:11" ht="13" x14ac:dyDescent="0.2">
      <c r="K454" s="90" t="str">
        <f t="shared" si="19"/>
        <v/>
      </c>
    </row>
    <row r="455" spans="11:11" ht="13" x14ac:dyDescent="0.2">
      <c r="K455" s="90" t="str">
        <f t="shared" si="19"/>
        <v/>
      </c>
    </row>
    <row r="456" spans="11:11" ht="13" x14ac:dyDescent="0.2">
      <c r="K456" s="90" t="str">
        <f t="shared" si="19"/>
        <v/>
      </c>
    </row>
    <row r="457" spans="11:11" ht="13" x14ac:dyDescent="0.2">
      <c r="K457" s="90" t="str">
        <f t="shared" si="19"/>
        <v/>
      </c>
    </row>
    <row r="458" spans="11:11" ht="13" x14ac:dyDescent="0.2">
      <c r="K458" s="90" t="str">
        <f t="shared" ref="K458:K469" si="20">IF(J458="","",J458+K457)</f>
        <v/>
      </c>
    </row>
    <row r="459" spans="11:11" ht="13" x14ac:dyDescent="0.2">
      <c r="K459" s="90" t="str">
        <f t="shared" si="20"/>
        <v/>
      </c>
    </row>
    <row r="460" spans="11:11" ht="13" x14ac:dyDescent="0.2">
      <c r="K460" s="90" t="str">
        <f t="shared" si="20"/>
        <v/>
      </c>
    </row>
    <row r="461" spans="11:11" ht="13" x14ac:dyDescent="0.2">
      <c r="K461" s="90" t="str">
        <f t="shared" si="20"/>
        <v/>
      </c>
    </row>
    <row r="462" spans="11:11" ht="13" x14ac:dyDescent="0.2">
      <c r="K462" s="90" t="str">
        <f t="shared" si="20"/>
        <v/>
      </c>
    </row>
    <row r="463" spans="11:11" ht="13" x14ac:dyDescent="0.2">
      <c r="K463" s="90" t="str">
        <f t="shared" si="20"/>
        <v/>
      </c>
    </row>
    <row r="464" spans="11:11" ht="13" x14ac:dyDescent="0.2">
      <c r="K464" s="90" t="str">
        <f t="shared" si="20"/>
        <v/>
      </c>
    </row>
    <row r="465" spans="11:11" ht="13" x14ac:dyDescent="0.2">
      <c r="K465" s="90" t="str">
        <f t="shared" si="20"/>
        <v/>
      </c>
    </row>
    <row r="466" spans="11:11" ht="13" x14ac:dyDescent="0.2">
      <c r="K466" s="90" t="str">
        <f t="shared" si="20"/>
        <v/>
      </c>
    </row>
    <row r="467" spans="11:11" ht="13" x14ac:dyDescent="0.2">
      <c r="K467" s="90" t="str">
        <f t="shared" si="20"/>
        <v/>
      </c>
    </row>
    <row r="468" spans="11:11" ht="13" x14ac:dyDescent="0.2">
      <c r="K468" s="90" t="str">
        <f t="shared" si="20"/>
        <v/>
      </c>
    </row>
    <row r="469" spans="11:11" ht="13" x14ac:dyDescent="0.2">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E111" sqref="E111"/>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3662</v>
      </c>
      <c r="B2" s="726">
        <v>113</v>
      </c>
      <c r="C2" s="754" t="s">
        <v>3184</v>
      </c>
      <c r="D2" s="2"/>
      <c r="E2"/>
      <c r="G2" s="652">
        <v>151</v>
      </c>
      <c r="H2" s="651" t="s">
        <v>391</v>
      </c>
      <c r="J2"/>
      <c r="K2"/>
    </row>
    <row r="3" spans="1:14" x14ac:dyDescent="0.2">
      <c r="A3" s="725" t="s">
        <v>3663</v>
      </c>
      <c r="B3" s="726">
        <v>116</v>
      </c>
      <c r="C3" s="723"/>
      <c r="D3" s="2"/>
      <c r="E3"/>
      <c r="G3" s="652">
        <v>251</v>
      </c>
      <c r="H3" s="651" t="s">
        <v>2455</v>
      </c>
      <c r="J3"/>
      <c r="K3"/>
    </row>
    <row r="4" spans="1:14" x14ac:dyDescent="0.2">
      <c r="A4" s="2"/>
      <c r="B4" s="723"/>
      <c r="C4" s="723"/>
      <c r="D4" s="2"/>
      <c r="E4"/>
      <c r="G4" s="652">
        <v>152</v>
      </c>
      <c r="H4" s="651" t="s">
        <v>3186</v>
      </c>
      <c r="J4"/>
      <c r="K4"/>
    </row>
    <row r="5" spans="1:14" x14ac:dyDescent="0.2">
      <c r="A5" s="2"/>
      <c r="B5" s="723"/>
      <c r="C5" s="723"/>
      <c r="D5" s="2"/>
      <c r="E5"/>
      <c r="G5" s="652">
        <v>252</v>
      </c>
      <c r="H5" s="651" t="s">
        <v>3185</v>
      </c>
      <c r="J5"/>
      <c r="K5"/>
    </row>
    <row r="6" spans="1:14" x14ac:dyDescent="0.2">
      <c r="M6">
        <v>72</v>
      </c>
      <c r="N6">
        <v>72</v>
      </c>
    </row>
    <row r="7" spans="1:14" x14ac:dyDescent="0.2">
      <c r="A7" s="1434" t="s">
        <v>3330</v>
      </c>
      <c r="B7" s="1435"/>
      <c r="C7" s="1435"/>
      <c r="D7" s="1435"/>
      <c r="E7" s="1436"/>
      <c r="G7" s="1437" t="s">
        <v>3331</v>
      </c>
      <c r="H7" s="1438"/>
      <c r="I7" s="1438"/>
      <c r="J7" s="1438"/>
      <c r="K7" s="1439"/>
    </row>
    <row r="8" spans="1:14" ht="13.5" thickBot="1" x14ac:dyDescent="0.25">
      <c r="A8" s="116" t="s">
        <v>386</v>
      </c>
      <c r="B8" s="117" t="s">
        <v>405</v>
      </c>
      <c r="C8" s="117" t="s">
        <v>406</v>
      </c>
      <c r="D8" s="114" t="s">
        <v>384</v>
      </c>
      <c r="E8" s="115" t="s">
        <v>394</v>
      </c>
      <c r="F8" s="117"/>
      <c r="G8" s="116" t="s">
        <v>386</v>
      </c>
      <c r="H8" s="117" t="s">
        <v>405</v>
      </c>
      <c r="I8" s="117" t="s">
        <v>406</v>
      </c>
      <c r="J8" s="114" t="s">
        <v>384</v>
      </c>
      <c r="K8" s="115" t="s">
        <v>394</v>
      </c>
    </row>
    <row r="9" spans="1:14" ht="13.5" thickTop="1" x14ac:dyDescent="0.2">
      <c r="A9" s="101" t="s">
        <v>2</v>
      </c>
      <c r="E9" s="90" t="str">
        <f>IF(D9="","",D9)</f>
        <v/>
      </c>
      <c r="G9" s="119" t="s">
        <v>2</v>
      </c>
      <c r="K9" s="90" t="str">
        <f>IF(J9="","",J9)</f>
        <v/>
      </c>
    </row>
    <row r="10" spans="1:14" x14ac:dyDescent="0.2">
      <c r="A10" s="101">
        <v>40660</v>
      </c>
      <c r="B10" t="s">
        <v>144</v>
      </c>
      <c r="C10" t="s">
        <v>762</v>
      </c>
      <c r="D10" s="90">
        <v>100000</v>
      </c>
      <c r="E10" s="90">
        <f>IF(D10="","",D10)</f>
        <v>100000</v>
      </c>
      <c r="G10" s="101">
        <v>40718</v>
      </c>
      <c r="H10" t="s">
        <v>144</v>
      </c>
      <c r="I10" t="s">
        <v>765</v>
      </c>
      <c r="J10" s="90">
        <v>100000</v>
      </c>
      <c r="K10" s="90">
        <f>IF(J10="","",J10)</f>
        <v>100000</v>
      </c>
    </row>
    <row r="11" spans="1:14" x14ac:dyDescent="0.2">
      <c r="A11" s="101">
        <v>40872</v>
      </c>
      <c r="B11" t="s">
        <v>146</v>
      </c>
      <c r="C11" t="s">
        <v>762</v>
      </c>
      <c r="D11" s="90">
        <v>15000</v>
      </c>
      <c r="E11" s="90">
        <f t="shared" ref="E11:E74" si="0">IF(D11="","",D11+E10)</f>
        <v>115000</v>
      </c>
      <c r="K11" s="90" t="str">
        <f t="shared" ref="K11:K68" si="1">IF(J11="","",J11+K10)</f>
        <v/>
      </c>
    </row>
    <row r="12" spans="1:14" x14ac:dyDescent="0.2">
      <c r="A12" s="101">
        <v>40904</v>
      </c>
      <c r="B12" t="s">
        <v>456</v>
      </c>
      <c r="C12" t="s">
        <v>766</v>
      </c>
      <c r="D12" s="90">
        <v>140000</v>
      </c>
      <c r="E12" s="90">
        <f t="shared" si="0"/>
        <v>255000</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41036</v>
      </c>
      <c r="B19" t="s">
        <v>144</v>
      </c>
      <c r="C19" t="s">
        <v>762</v>
      </c>
      <c r="D19" s="90">
        <v>100000</v>
      </c>
      <c r="E19" s="90">
        <f>IF(D19="","",D19)</f>
        <v>100000</v>
      </c>
      <c r="G19" s="101">
        <v>40914</v>
      </c>
      <c r="H19" t="s">
        <v>456</v>
      </c>
      <c r="I19" t="s">
        <v>771</v>
      </c>
      <c r="J19" s="90">
        <v>140000</v>
      </c>
      <c r="K19" s="90">
        <f>IF(J19="","",J19)</f>
        <v>140000</v>
      </c>
    </row>
    <row r="20" spans="1:11" x14ac:dyDescent="0.2">
      <c r="A20" s="101">
        <v>41123</v>
      </c>
      <c r="B20" t="s">
        <v>147</v>
      </c>
      <c r="C20" t="s">
        <v>762</v>
      </c>
      <c r="D20" s="90">
        <v>20000</v>
      </c>
      <c r="E20" s="90">
        <f t="shared" si="0"/>
        <v>120000</v>
      </c>
      <c r="G20" s="101">
        <v>40970</v>
      </c>
      <c r="H20" t="s">
        <v>146</v>
      </c>
      <c r="I20" t="s">
        <v>772</v>
      </c>
      <c r="J20" s="90">
        <v>15000</v>
      </c>
      <c r="K20" s="90">
        <f t="shared" si="1"/>
        <v>155000</v>
      </c>
    </row>
    <row r="21" spans="1:11" x14ac:dyDescent="0.2">
      <c r="E21" s="90" t="str">
        <f t="shared" si="0"/>
        <v/>
      </c>
      <c r="G21" s="101">
        <v>41052</v>
      </c>
      <c r="H21" t="s">
        <v>144</v>
      </c>
      <c r="I21" t="s">
        <v>774</v>
      </c>
      <c r="J21" s="90">
        <v>100000</v>
      </c>
      <c r="K21" s="90">
        <f t="shared" si="1"/>
        <v>255000</v>
      </c>
    </row>
    <row r="22" spans="1:11" x14ac:dyDescent="0.2">
      <c r="E22" s="90" t="str">
        <f t="shared" si="0"/>
        <v/>
      </c>
      <c r="G22" s="101">
        <v>41145</v>
      </c>
      <c r="H22" t="s">
        <v>147</v>
      </c>
      <c r="I22" t="s">
        <v>777</v>
      </c>
      <c r="J22" s="90">
        <v>20000</v>
      </c>
      <c r="K22" s="90">
        <f t="shared" si="1"/>
        <v>275000</v>
      </c>
    </row>
    <row r="23" spans="1:11" x14ac:dyDescent="0.2">
      <c r="E23" s="90" t="str">
        <f t="shared" si="0"/>
        <v/>
      </c>
      <c r="K23" s="90" t="str">
        <f t="shared" si="1"/>
        <v/>
      </c>
    </row>
    <row r="24" spans="1:11" x14ac:dyDescent="0.2">
      <c r="E24" s="90" t="str">
        <f t="shared" si="0"/>
        <v/>
      </c>
      <c r="K24" s="90" t="str">
        <f t="shared" si="1"/>
        <v/>
      </c>
    </row>
    <row r="25" spans="1:11" x14ac:dyDescent="0.2">
      <c r="E25" s="90" t="str">
        <f t="shared" si="0"/>
        <v/>
      </c>
      <c r="K25" s="90" t="str">
        <f t="shared" si="1"/>
        <v/>
      </c>
    </row>
    <row r="26" spans="1:11" ht="13.5" thickBot="1" x14ac:dyDescent="0.25">
      <c r="A26" s="118"/>
      <c r="B26" s="117"/>
      <c r="C26" s="117"/>
      <c r="D26" s="114"/>
      <c r="E26" s="114" t="str">
        <f t="shared" si="0"/>
        <v/>
      </c>
      <c r="F26" s="117"/>
      <c r="G26" s="118"/>
      <c r="H26" s="117"/>
      <c r="I26" s="117"/>
      <c r="J26" s="114"/>
      <c r="K26" s="114" t="str">
        <f t="shared" si="1"/>
        <v/>
      </c>
    </row>
    <row r="27" spans="1:11" ht="13.5" thickTop="1" x14ac:dyDescent="0.2">
      <c r="A27" s="101" t="s">
        <v>492</v>
      </c>
      <c r="E27" s="90" t="str">
        <f t="shared" si="0"/>
        <v/>
      </c>
      <c r="G27" s="101" t="s">
        <v>492</v>
      </c>
      <c r="K27" s="90" t="str">
        <f t="shared" si="1"/>
        <v/>
      </c>
    </row>
    <row r="28" spans="1:11" x14ac:dyDescent="0.2">
      <c r="A28" s="101">
        <v>41324</v>
      </c>
      <c r="B28" t="s">
        <v>77</v>
      </c>
      <c r="C28" t="s">
        <v>790</v>
      </c>
      <c r="D28" s="90">
        <v>1060000</v>
      </c>
      <c r="E28" s="90">
        <f>IF(D28="","",D28)</f>
        <v>1060000</v>
      </c>
      <c r="G28" s="101">
        <v>41340</v>
      </c>
      <c r="H28" t="s">
        <v>729</v>
      </c>
      <c r="I28" t="s">
        <v>792</v>
      </c>
      <c r="J28" s="90">
        <v>1060000</v>
      </c>
      <c r="K28" s="90">
        <f>IF(J28="","",J28)</f>
        <v>1060000</v>
      </c>
    </row>
    <row r="29" spans="1:11" x14ac:dyDescent="0.2">
      <c r="A29" s="101">
        <v>41460</v>
      </c>
      <c r="B29" t="s">
        <v>407</v>
      </c>
      <c r="C29" t="s">
        <v>762</v>
      </c>
      <c r="D29" s="90">
        <v>10000</v>
      </c>
      <c r="E29" s="90">
        <f t="shared" si="0"/>
        <v>1070000</v>
      </c>
      <c r="G29" s="101">
        <v>41493</v>
      </c>
      <c r="H29" t="s">
        <v>407</v>
      </c>
      <c r="I29" t="s">
        <v>811</v>
      </c>
      <c r="J29" s="90">
        <v>10000</v>
      </c>
      <c r="K29" s="90">
        <f t="shared" si="1"/>
        <v>1070000</v>
      </c>
    </row>
    <row r="30" spans="1:11" x14ac:dyDescent="0.2">
      <c r="A30" s="101">
        <v>41493</v>
      </c>
      <c r="B30" t="s">
        <v>456</v>
      </c>
      <c r="C30" t="s">
        <v>812</v>
      </c>
      <c r="D30" s="90">
        <v>39200</v>
      </c>
      <c r="E30" s="90">
        <f t="shared" si="0"/>
        <v>1109200</v>
      </c>
      <c r="G30" s="101">
        <v>41493</v>
      </c>
      <c r="H30" t="s">
        <v>456</v>
      </c>
      <c r="I30" t="s">
        <v>813</v>
      </c>
      <c r="J30" s="90">
        <v>39200</v>
      </c>
      <c r="K30" s="90">
        <f t="shared" si="1"/>
        <v>1109200</v>
      </c>
    </row>
    <row r="31" spans="1:11" x14ac:dyDescent="0.2">
      <c r="A31" s="101">
        <v>41526</v>
      </c>
      <c r="B31" t="s">
        <v>495</v>
      </c>
      <c r="C31" t="s">
        <v>762</v>
      </c>
      <c r="D31" s="90">
        <v>44000</v>
      </c>
      <c r="E31" s="90">
        <f t="shared" si="0"/>
        <v>1153200</v>
      </c>
      <c r="G31" s="101">
        <v>41600</v>
      </c>
      <c r="H31" t="s">
        <v>495</v>
      </c>
      <c r="I31" t="s">
        <v>821</v>
      </c>
      <c r="J31" s="90">
        <v>43580</v>
      </c>
      <c r="K31" s="90">
        <f t="shared" si="1"/>
        <v>1152780</v>
      </c>
    </row>
    <row r="32" spans="1:11" x14ac:dyDescent="0.2">
      <c r="A32" s="101">
        <v>41632</v>
      </c>
      <c r="B32" t="s">
        <v>77</v>
      </c>
      <c r="C32" t="s">
        <v>832</v>
      </c>
      <c r="D32" s="90">
        <v>128200</v>
      </c>
      <c r="E32" s="90">
        <f t="shared" si="0"/>
        <v>1281400</v>
      </c>
      <c r="G32" s="101">
        <v>41600</v>
      </c>
      <c r="H32" t="s">
        <v>495</v>
      </c>
      <c r="I32" t="s">
        <v>822</v>
      </c>
      <c r="J32" s="90">
        <v>420</v>
      </c>
      <c r="K32" s="90">
        <f t="shared" si="1"/>
        <v>1153200</v>
      </c>
    </row>
    <row r="33" spans="1:11" x14ac:dyDescent="0.2">
      <c r="A33" s="101">
        <v>41632</v>
      </c>
      <c r="B33" t="s">
        <v>77</v>
      </c>
      <c r="C33" t="s">
        <v>833</v>
      </c>
      <c r="D33" s="90">
        <v>20000</v>
      </c>
      <c r="E33" s="90">
        <f t="shared" si="0"/>
        <v>1301400</v>
      </c>
      <c r="K33" s="90" t="str">
        <f t="shared" si="1"/>
        <v/>
      </c>
    </row>
    <row r="34" spans="1:11" x14ac:dyDescent="0.2">
      <c r="A34" s="101">
        <v>41632</v>
      </c>
      <c r="B34" t="s">
        <v>77</v>
      </c>
      <c r="C34" t="s">
        <v>834</v>
      </c>
      <c r="D34" s="90">
        <v>40000</v>
      </c>
      <c r="E34" s="90">
        <f t="shared" si="0"/>
        <v>1341400</v>
      </c>
      <c r="K34" s="90" t="str">
        <f t="shared" si="1"/>
        <v/>
      </c>
    </row>
    <row r="35" spans="1:11" x14ac:dyDescent="0.2">
      <c r="E35" s="90" t="str">
        <f t="shared" si="0"/>
        <v/>
      </c>
      <c r="K35" s="90" t="str">
        <f t="shared" si="1"/>
        <v/>
      </c>
    </row>
    <row r="36" spans="1:11" x14ac:dyDescent="0.2">
      <c r="E36" s="90" t="str">
        <f t="shared" si="0"/>
        <v/>
      </c>
      <c r="K36" s="90" t="str">
        <f t="shared" si="1"/>
        <v/>
      </c>
    </row>
    <row r="37" spans="1:11" x14ac:dyDescent="0.2">
      <c r="E37" s="90" t="str">
        <f t="shared" si="0"/>
        <v/>
      </c>
      <c r="K37" s="90" t="str">
        <f t="shared" si="1"/>
        <v/>
      </c>
    </row>
    <row r="38" spans="1:11" ht="13.5" thickBot="1" x14ac:dyDescent="0.25">
      <c r="A38" s="118"/>
      <c r="B38" s="117"/>
      <c r="C38" s="117"/>
      <c r="D38" s="114"/>
      <c r="E38" s="114" t="str">
        <f t="shared" si="0"/>
        <v/>
      </c>
      <c r="F38" s="117"/>
      <c r="G38" s="118"/>
      <c r="H38" s="117"/>
      <c r="I38" s="117"/>
      <c r="J38" s="114"/>
      <c r="K38" s="114" t="str">
        <f t="shared" si="1"/>
        <v/>
      </c>
    </row>
    <row r="39" spans="1:11" ht="13.5" thickTop="1" x14ac:dyDescent="0.2">
      <c r="A39" s="101" t="s">
        <v>522</v>
      </c>
      <c r="E39" s="90" t="str">
        <f t="shared" si="0"/>
        <v/>
      </c>
      <c r="G39" s="101" t="s">
        <v>522</v>
      </c>
      <c r="K39" s="90" t="str">
        <f t="shared" si="1"/>
        <v/>
      </c>
    </row>
    <row r="40" spans="1:11" x14ac:dyDescent="0.2">
      <c r="A40" s="101">
        <v>41771</v>
      </c>
      <c r="B40" t="s">
        <v>142</v>
      </c>
      <c r="C40" t="s">
        <v>854</v>
      </c>
      <c r="D40" s="90">
        <v>10000</v>
      </c>
      <c r="E40" s="90">
        <f>IF(D40="","",D40)</f>
        <v>10000</v>
      </c>
      <c r="G40" s="101">
        <v>41654</v>
      </c>
      <c r="H40" t="s">
        <v>77</v>
      </c>
      <c r="I40" t="s">
        <v>840</v>
      </c>
      <c r="J40" s="90">
        <v>187780</v>
      </c>
      <c r="K40" s="90">
        <f>IF(J40="","",J40)</f>
        <v>187780</v>
      </c>
    </row>
    <row r="41" spans="1:11" x14ac:dyDescent="0.2">
      <c r="A41" s="101">
        <v>41785</v>
      </c>
      <c r="B41" t="s">
        <v>407</v>
      </c>
      <c r="C41" t="s">
        <v>856</v>
      </c>
      <c r="D41" s="90">
        <v>10000</v>
      </c>
      <c r="E41" s="90">
        <f t="shared" si="0"/>
        <v>20000</v>
      </c>
      <c r="G41" s="101">
        <v>41654</v>
      </c>
      <c r="H41" t="s">
        <v>77</v>
      </c>
      <c r="I41" t="s">
        <v>841</v>
      </c>
      <c r="J41" s="90">
        <v>420</v>
      </c>
      <c r="K41" s="90">
        <f t="shared" si="1"/>
        <v>188200</v>
      </c>
    </row>
    <row r="42" spans="1:11" x14ac:dyDescent="0.2">
      <c r="A42" s="101">
        <v>41793</v>
      </c>
      <c r="B42" t="s">
        <v>77</v>
      </c>
      <c r="C42" t="s">
        <v>862</v>
      </c>
      <c r="D42" s="90">
        <v>317800</v>
      </c>
      <c r="E42" s="90">
        <f t="shared" si="0"/>
        <v>337800</v>
      </c>
      <c r="G42" s="101">
        <v>41789</v>
      </c>
      <c r="H42" t="s">
        <v>142</v>
      </c>
      <c r="I42" t="s">
        <v>857</v>
      </c>
      <c r="J42" s="90">
        <v>9784</v>
      </c>
      <c r="K42" s="90">
        <f t="shared" si="1"/>
        <v>197984</v>
      </c>
    </row>
    <row r="43" spans="1:11" x14ac:dyDescent="0.2">
      <c r="E43" s="90" t="str">
        <f t="shared" si="0"/>
        <v/>
      </c>
      <c r="G43" s="101">
        <v>41789</v>
      </c>
      <c r="H43" t="s">
        <v>142</v>
      </c>
      <c r="I43" t="s">
        <v>858</v>
      </c>
      <c r="J43" s="90">
        <v>216</v>
      </c>
      <c r="K43" s="90">
        <f t="shared" si="1"/>
        <v>198200</v>
      </c>
    </row>
    <row r="44" spans="1:11" x14ac:dyDescent="0.2">
      <c r="E44" s="90" t="str">
        <f t="shared" si="0"/>
        <v/>
      </c>
      <c r="G44" s="101">
        <v>41789</v>
      </c>
      <c r="H44" t="s">
        <v>407</v>
      </c>
      <c r="I44" t="s">
        <v>857</v>
      </c>
      <c r="J44" s="90">
        <v>9784</v>
      </c>
      <c r="K44" s="90">
        <f t="shared" si="1"/>
        <v>207984</v>
      </c>
    </row>
    <row r="45" spans="1:11" x14ac:dyDescent="0.2">
      <c r="E45" s="90" t="str">
        <f t="shared" si="0"/>
        <v/>
      </c>
      <c r="G45" s="101">
        <v>41789</v>
      </c>
      <c r="H45" t="s">
        <v>407</v>
      </c>
      <c r="I45" t="s">
        <v>859</v>
      </c>
      <c r="J45" s="90">
        <v>216</v>
      </c>
      <c r="K45" s="90">
        <f t="shared" si="1"/>
        <v>208200</v>
      </c>
    </row>
    <row r="46" spans="1:11" x14ac:dyDescent="0.2">
      <c r="E46" s="90" t="str">
        <f t="shared" si="0"/>
        <v/>
      </c>
      <c r="G46" s="101">
        <v>41810</v>
      </c>
      <c r="H46" t="s">
        <v>77</v>
      </c>
      <c r="I46" t="s">
        <v>863</v>
      </c>
      <c r="J46" s="90">
        <v>317000</v>
      </c>
      <c r="K46" s="90">
        <f t="shared" si="1"/>
        <v>525200</v>
      </c>
    </row>
    <row r="47" spans="1:11" x14ac:dyDescent="0.2">
      <c r="E47" s="90" t="str">
        <f t="shared" si="0"/>
        <v/>
      </c>
      <c r="G47" s="101">
        <v>41820</v>
      </c>
      <c r="H47" t="s">
        <v>77</v>
      </c>
      <c r="I47" t="s">
        <v>863</v>
      </c>
      <c r="J47" s="90">
        <v>800</v>
      </c>
      <c r="K47" s="90">
        <f t="shared" si="1"/>
        <v>526000</v>
      </c>
    </row>
    <row r="48" spans="1:11" x14ac:dyDescent="0.2">
      <c r="E48" s="90" t="str">
        <f t="shared" si="0"/>
        <v/>
      </c>
      <c r="K48" s="90" t="str">
        <f t="shared" si="1"/>
        <v/>
      </c>
    </row>
    <row r="49" spans="1:11" x14ac:dyDescent="0.2">
      <c r="E49" s="90" t="str">
        <f t="shared" si="0"/>
        <v/>
      </c>
      <c r="K49" s="90" t="str">
        <f t="shared" si="1"/>
        <v/>
      </c>
    </row>
    <row r="50" spans="1:11" x14ac:dyDescent="0.2">
      <c r="E50" s="90" t="str">
        <f t="shared" si="0"/>
        <v/>
      </c>
      <c r="K50" s="90" t="str">
        <f t="shared" si="1"/>
        <v/>
      </c>
    </row>
    <row r="51" spans="1:11" x14ac:dyDescent="0.2">
      <c r="E51" s="90" t="str">
        <f t="shared" si="0"/>
        <v/>
      </c>
      <c r="K51" s="90" t="str">
        <f t="shared" si="1"/>
        <v/>
      </c>
    </row>
    <row r="52" spans="1:11" ht="13.5" thickBot="1" x14ac:dyDescent="0.25">
      <c r="A52" s="118"/>
      <c r="B52" s="117"/>
      <c r="C52" s="117"/>
      <c r="D52" s="114"/>
      <c r="E52" s="114" t="str">
        <f t="shared" si="0"/>
        <v/>
      </c>
      <c r="F52" s="117"/>
      <c r="G52" s="118"/>
      <c r="H52" s="117"/>
      <c r="I52" s="117"/>
      <c r="J52" s="114"/>
      <c r="K52" s="114" t="str">
        <f t="shared" si="1"/>
        <v/>
      </c>
    </row>
    <row r="53" spans="1:11" ht="13.5" thickTop="1" x14ac:dyDescent="0.2">
      <c r="A53" s="101" t="s">
        <v>546</v>
      </c>
      <c r="E53" s="90" t="str">
        <f t="shared" si="0"/>
        <v/>
      </c>
      <c r="G53" s="101" t="s">
        <v>546</v>
      </c>
      <c r="K53" s="90" t="str">
        <f t="shared" si="1"/>
        <v/>
      </c>
    </row>
    <row r="54" spans="1:11" x14ac:dyDescent="0.2">
      <c r="A54" s="101">
        <v>42079</v>
      </c>
      <c r="B54" t="s">
        <v>94</v>
      </c>
      <c r="C54" t="s">
        <v>862</v>
      </c>
      <c r="D54" s="90">
        <v>390000</v>
      </c>
      <c r="E54" s="90">
        <f>IF(D54="","",D54)</f>
        <v>390000</v>
      </c>
      <c r="G54" s="101">
        <v>42089</v>
      </c>
      <c r="H54" t="s">
        <v>729</v>
      </c>
      <c r="I54" t="s">
        <v>1511</v>
      </c>
      <c r="J54" s="90">
        <v>25</v>
      </c>
      <c r="K54" s="90">
        <f>IF(J54="","",J54)</f>
        <v>25</v>
      </c>
    </row>
    <row r="55" spans="1:11" x14ac:dyDescent="0.2">
      <c r="A55" s="101">
        <v>42089</v>
      </c>
      <c r="B55" t="s">
        <v>729</v>
      </c>
      <c r="C55" t="s">
        <v>1658</v>
      </c>
      <c r="D55" s="90">
        <v>25</v>
      </c>
      <c r="E55" s="90">
        <f t="shared" si="0"/>
        <v>390025</v>
      </c>
      <c r="G55" s="101">
        <v>42089</v>
      </c>
      <c r="H55" t="s">
        <v>94</v>
      </c>
      <c r="I55" t="s">
        <v>886</v>
      </c>
      <c r="J55" s="90">
        <v>390000</v>
      </c>
      <c r="K55" s="90">
        <f t="shared" si="1"/>
        <v>390025</v>
      </c>
    </row>
    <row r="56" spans="1:11" x14ac:dyDescent="0.2">
      <c r="A56" s="101">
        <v>42193</v>
      </c>
      <c r="B56" t="s">
        <v>717</v>
      </c>
      <c r="C56" t="s">
        <v>1489</v>
      </c>
      <c r="D56" s="90">
        <v>30000</v>
      </c>
      <c r="E56" s="90">
        <f t="shared" si="0"/>
        <v>420025</v>
      </c>
      <c r="G56" s="101">
        <v>42244</v>
      </c>
      <c r="H56" t="s">
        <v>1509</v>
      </c>
      <c r="I56" t="s">
        <v>1508</v>
      </c>
      <c r="J56" s="90">
        <v>50000</v>
      </c>
      <c r="K56" s="90">
        <f t="shared" si="1"/>
        <v>440025</v>
      </c>
    </row>
    <row r="57" spans="1:11" x14ac:dyDescent="0.2">
      <c r="A57" s="101">
        <v>42240</v>
      </c>
      <c r="B57" t="s">
        <v>77</v>
      </c>
      <c r="C57" t="s">
        <v>1507</v>
      </c>
      <c r="D57" s="90">
        <v>50000</v>
      </c>
      <c r="E57" s="90">
        <f t="shared" si="0"/>
        <v>470025</v>
      </c>
      <c r="K57" s="90" t="str">
        <f t="shared" si="1"/>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IF(D62="","",D62+E61)</f>
        <v/>
      </c>
      <c r="F62" s="117"/>
      <c r="G62" s="118"/>
      <c r="H62" s="117"/>
      <c r="I62" s="117"/>
      <c r="J62" s="114"/>
      <c r="K62" s="114" t="str">
        <f>IF(J62="","",J62+K61)</f>
        <v/>
      </c>
    </row>
    <row r="63" spans="1:11" ht="13.5" thickTop="1" x14ac:dyDescent="0.2">
      <c r="A63" s="101" t="s">
        <v>1629</v>
      </c>
      <c r="E63" s="90" t="str">
        <f>IF(D63="","",D63+E62)</f>
        <v/>
      </c>
      <c r="G63" s="101" t="s">
        <v>1629</v>
      </c>
      <c r="K63" s="90" t="str">
        <f>IF(J63="","",J63+K62)</f>
        <v/>
      </c>
    </row>
    <row r="64" spans="1:11" x14ac:dyDescent="0.2">
      <c r="E64" s="90" t="str">
        <f>IF(D64="","",D64)</f>
        <v/>
      </c>
      <c r="G64" s="101">
        <v>42522</v>
      </c>
      <c r="H64" t="s">
        <v>717</v>
      </c>
      <c r="I64" t="s">
        <v>1740</v>
      </c>
      <c r="J64" s="90">
        <v>30000</v>
      </c>
      <c r="K64" s="90">
        <f>IF(J64="","",J64)</f>
        <v>30000</v>
      </c>
    </row>
    <row r="65" spans="1:11" x14ac:dyDescent="0.2">
      <c r="E65" s="90" t="str">
        <f t="shared" si="0"/>
        <v/>
      </c>
      <c r="K65" s="90" t="str">
        <f t="shared" si="1"/>
        <v/>
      </c>
    </row>
    <row r="66" spans="1:11" x14ac:dyDescent="0.2">
      <c r="E66" s="90" t="str">
        <f t="shared" si="0"/>
        <v/>
      </c>
      <c r="K66" s="90" t="str">
        <f t="shared" si="1"/>
        <v/>
      </c>
    </row>
    <row r="67" spans="1:11" x14ac:dyDescent="0.2">
      <c r="E67" s="90" t="str">
        <f t="shared" si="0"/>
        <v/>
      </c>
      <c r="K67" s="90" t="str">
        <f t="shared" si="1"/>
        <v/>
      </c>
    </row>
    <row r="68" spans="1:11" ht="13.5" thickBot="1" x14ac:dyDescent="0.25">
      <c r="A68" s="118"/>
      <c r="B68" s="117"/>
      <c r="C68" s="117"/>
      <c r="D68" s="114"/>
      <c r="E68" s="114" t="str">
        <f t="shared" si="0"/>
        <v/>
      </c>
      <c r="F68" s="117"/>
      <c r="G68" s="118"/>
      <c r="H68" s="117"/>
      <c r="I68" s="117"/>
      <c r="J68" s="114"/>
      <c r="K68" s="114" t="str">
        <f t="shared" si="1"/>
        <v/>
      </c>
    </row>
    <row r="69" spans="1:11" ht="13.5" thickTop="1" x14ac:dyDescent="0.2">
      <c r="A69" s="101" t="s">
        <v>1758</v>
      </c>
      <c r="E69" s="90" t="str">
        <f t="shared" si="0"/>
        <v/>
      </c>
      <c r="K69" s="90" t="str">
        <f t="shared" ref="K69:K112" si="2">IF(J69="","",J69+K68)</f>
        <v/>
      </c>
    </row>
    <row r="70" spans="1:11" x14ac:dyDescent="0.2">
      <c r="A70" s="101">
        <v>42741</v>
      </c>
      <c r="B70" t="s">
        <v>712</v>
      </c>
      <c r="C70" t="s">
        <v>1507</v>
      </c>
      <c r="D70" s="90">
        <v>100000</v>
      </c>
      <c r="E70" s="90">
        <f>IF(D70="","",D70)</f>
        <v>100000</v>
      </c>
      <c r="G70" s="101">
        <v>42759</v>
      </c>
      <c r="H70" t="s">
        <v>712</v>
      </c>
      <c r="I70" t="s">
        <v>1939</v>
      </c>
      <c r="J70" s="90">
        <v>100000</v>
      </c>
      <c r="K70" s="90">
        <f>IF(J70="","",J70)</f>
        <v>100000</v>
      </c>
    </row>
    <row r="71" spans="1:11" x14ac:dyDescent="0.2">
      <c r="A71" s="101">
        <v>42794</v>
      </c>
      <c r="B71" t="s">
        <v>419</v>
      </c>
      <c r="C71" t="s">
        <v>1507</v>
      </c>
      <c r="D71" s="90">
        <v>130000</v>
      </c>
      <c r="E71" s="90">
        <f t="shared" si="0"/>
        <v>230000</v>
      </c>
      <c r="G71" s="101">
        <v>42813</v>
      </c>
      <c r="H71" t="s">
        <v>729</v>
      </c>
      <c r="I71" t="s">
        <v>1950</v>
      </c>
      <c r="J71" s="90">
        <v>400000</v>
      </c>
      <c r="K71" s="90">
        <f>IF(J71="","",J71+K70)</f>
        <v>500000</v>
      </c>
    </row>
    <row r="72" spans="1:11" x14ac:dyDescent="0.2">
      <c r="A72" s="101">
        <v>42825</v>
      </c>
      <c r="B72" t="s">
        <v>729</v>
      </c>
      <c r="C72" t="s">
        <v>1955</v>
      </c>
      <c r="D72" s="90">
        <v>400000</v>
      </c>
      <c r="E72" s="90">
        <f t="shared" si="0"/>
        <v>630000</v>
      </c>
      <c r="G72" s="101">
        <v>42832</v>
      </c>
      <c r="H72" t="s">
        <v>419</v>
      </c>
      <c r="I72" t="s">
        <v>1974</v>
      </c>
      <c r="J72" s="90">
        <v>130000</v>
      </c>
      <c r="K72" s="90">
        <f>IF(J72="","",J72+K71)</f>
        <v>630000</v>
      </c>
    </row>
    <row r="73" spans="1:11" x14ac:dyDescent="0.2">
      <c r="E73" s="90" t="str">
        <f t="shared" si="0"/>
        <v/>
      </c>
      <c r="K73" s="90" t="str">
        <f>IF(J73="","",J73+K72)</f>
        <v/>
      </c>
    </row>
    <row r="74" spans="1:11" x14ac:dyDescent="0.2">
      <c r="E74" s="90" t="str">
        <f t="shared" si="0"/>
        <v/>
      </c>
      <c r="K74" s="90" t="str">
        <f t="shared" si="2"/>
        <v/>
      </c>
    </row>
    <row r="75" spans="1:11" ht="13.5" thickBot="1" x14ac:dyDescent="0.25">
      <c r="A75" s="118"/>
      <c r="B75" s="117"/>
      <c r="C75" s="117"/>
      <c r="D75" s="114"/>
      <c r="E75" s="114" t="str">
        <f>IF(D75="","",D75+E74)</f>
        <v/>
      </c>
      <c r="F75" s="117"/>
      <c r="G75" s="118"/>
      <c r="H75" s="117"/>
      <c r="I75" s="117"/>
      <c r="J75" s="114"/>
      <c r="K75" s="114" t="str">
        <f t="shared" si="2"/>
        <v/>
      </c>
    </row>
    <row r="76" spans="1:11" ht="13.5" thickTop="1" x14ac:dyDescent="0.2">
      <c r="A76" s="101" t="s">
        <v>1759</v>
      </c>
      <c r="E76" s="90" t="str">
        <f>IF(D76="","",D76+E75)</f>
        <v/>
      </c>
      <c r="K76" s="90" t="str">
        <f>IF(J76="","",J76+K75)</f>
        <v/>
      </c>
    </row>
    <row r="77" spans="1:11" x14ac:dyDescent="0.2">
      <c r="A77" s="101">
        <v>43179</v>
      </c>
      <c r="B77" t="s">
        <v>419</v>
      </c>
      <c r="C77" t="s">
        <v>1507</v>
      </c>
      <c r="D77" s="90">
        <v>130000</v>
      </c>
      <c r="E77" s="90">
        <f>IF(D77="","",D77)</f>
        <v>130000</v>
      </c>
      <c r="G77" s="101">
        <v>43181</v>
      </c>
      <c r="H77" t="s">
        <v>419</v>
      </c>
      <c r="I77" t="s">
        <v>2498</v>
      </c>
      <c r="J77" s="90">
        <v>130000</v>
      </c>
      <c r="K77" s="90">
        <f>IF(J77="","",J77)</f>
        <v>130000</v>
      </c>
    </row>
    <row r="78" spans="1:11" x14ac:dyDescent="0.2">
      <c r="E78" s="90" t="str">
        <f>IF(D78="","",D78+E77)</f>
        <v/>
      </c>
      <c r="K78" s="90" t="str">
        <f>IF(J78="","",J78+K77)</f>
        <v/>
      </c>
    </row>
    <row r="79" spans="1:11" ht="13.5" thickBot="1" x14ac:dyDescent="0.25">
      <c r="A79" s="118"/>
      <c r="B79" s="117"/>
      <c r="C79" s="117"/>
      <c r="D79" s="114"/>
      <c r="E79" s="114" t="str">
        <f>IF(D79="","",D79+E78)</f>
        <v/>
      </c>
      <c r="F79" s="117"/>
      <c r="G79" s="118"/>
      <c r="H79" s="117"/>
      <c r="I79" s="117"/>
      <c r="J79" s="114"/>
      <c r="K79" s="114" t="str">
        <f>IF(J79="","",J79+K78)</f>
        <v/>
      </c>
    </row>
    <row r="80" spans="1:11" ht="13.5" thickTop="1" x14ac:dyDescent="0.2">
      <c r="A80" s="101" t="s">
        <v>3038</v>
      </c>
      <c r="E80" s="90" t="str">
        <f>IF(D80="","",D80+E79)</f>
        <v/>
      </c>
      <c r="K80" s="90" t="str">
        <f>IF(J80="","",J80+K79)</f>
        <v/>
      </c>
    </row>
    <row r="81" spans="1:11" x14ac:dyDescent="0.2">
      <c r="A81" s="101">
        <v>43488</v>
      </c>
      <c r="B81" t="s">
        <v>2767</v>
      </c>
      <c r="C81" t="s">
        <v>391</v>
      </c>
      <c r="D81" s="90">
        <v>68400</v>
      </c>
      <c r="E81" s="90">
        <f>IF(D81="","",D81)</f>
        <v>68400</v>
      </c>
      <c r="G81" s="101">
        <v>43490</v>
      </c>
      <c r="H81" t="s">
        <v>2767</v>
      </c>
      <c r="I81" t="s">
        <v>2768</v>
      </c>
      <c r="J81" s="90">
        <v>68400</v>
      </c>
      <c r="K81" s="90">
        <f>IF(J81="","",J81)</f>
        <v>68400</v>
      </c>
    </row>
    <row r="82" spans="1:11" x14ac:dyDescent="0.2">
      <c r="A82" s="101">
        <v>43488</v>
      </c>
      <c r="D82" s="90">
        <v>68400</v>
      </c>
      <c r="E82" s="90">
        <f>IF(D82="","",D82+E81)</f>
        <v>136800</v>
      </c>
      <c r="G82" s="101">
        <v>43490</v>
      </c>
      <c r="J82" s="90">
        <v>68400</v>
      </c>
      <c r="K82" s="90">
        <f t="shared" si="2"/>
        <v>136800</v>
      </c>
    </row>
    <row r="83" spans="1:11" x14ac:dyDescent="0.2">
      <c r="A83" s="101">
        <v>43532</v>
      </c>
      <c r="B83" t="s">
        <v>2969</v>
      </c>
      <c r="D83" s="90">
        <v>130000</v>
      </c>
      <c r="E83" s="90">
        <f t="shared" ref="E83:E109" si="3">IF(D83="","",D83+E82)</f>
        <v>266800</v>
      </c>
      <c r="G83" s="101">
        <v>43551</v>
      </c>
      <c r="J83" s="90">
        <v>130000</v>
      </c>
      <c r="K83" s="90">
        <f t="shared" si="2"/>
        <v>266800</v>
      </c>
    </row>
    <row r="84" spans="1:11" x14ac:dyDescent="0.2">
      <c r="A84" s="101">
        <v>43550</v>
      </c>
      <c r="B84" t="s">
        <v>2964</v>
      </c>
      <c r="D84" s="90">
        <v>400000</v>
      </c>
      <c r="E84" s="90">
        <f t="shared" si="3"/>
        <v>666800</v>
      </c>
      <c r="G84" s="101">
        <v>43552</v>
      </c>
      <c r="I84" s="856"/>
      <c r="J84" s="90">
        <v>400000</v>
      </c>
      <c r="K84" s="90">
        <f t="shared" si="2"/>
        <v>666800</v>
      </c>
    </row>
    <row r="85" spans="1:11" x14ac:dyDescent="0.2">
      <c r="A85" s="101">
        <v>43671</v>
      </c>
      <c r="B85" t="s">
        <v>2977</v>
      </c>
      <c r="C85" t="s">
        <v>2995</v>
      </c>
      <c r="D85" s="90">
        <v>36000</v>
      </c>
      <c r="E85" s="90">
        <f t="shared" si="3"/>
        <v>702800</v>
      </c>
      <c r="G85" s="101">
        <v>43706</v>
      </c>
      <c r="H85" t="s">
        <v>729</v>
      </c>
      <c r="J85" s="90">
        <v>36000</v>
      </c>
      <c r="K85" s="90">
        <f t="shared" si="2"/>
        <v>702800</v>
      </c>
    </row>
    <row r="86" spans="1:11" x14ac:dyDescent="0.2">
      <c r="A86" s="101">
        <v>43766</v>
      </c>
      <c r="B86" t="s">
        <v>142</v>
      </c>
      <c r="C86" t="s">
        <v>2999</v>
      </c>
      <c r="D86" s="90">
        <v>130000</v>
      </c>
      <c r="E86" s="90">
        <f t="shared" si="3"/>
        <v>832800</v>
      </c>
      <c r="G86" s="101">
        <v>43769</v>
      </c>
      <c r="H86" t="s">
        <v>729</v>
      </c>
      <c r="J86" s="90">
        <v>130000</v>
      </c>
      <c r="K86" s="90">
        <f t="shared" si="2"/>
        <v>832800</v>
      </c>
    </row>
    <row r="87" spans="1:11" x14ac:dyDescent="0.2">
      <c r="A87" s="101">
        <v>43819</v>
      </c>
      <c r="D87" s="90">
        <v>47400</v>
      </c>
      <c r="E87" s="90">
        <f t="shared" si="3"/>
        <v>880200</v>
      </c>
      <c r="G87" s="101">
        <v>43879</v>
      </c>
      <c r="J87" s="90">
        <v>62000</v>
      </c>
      <c r="K87" s="90">
        <f t="shared" si="2"/>
        <v>894800</v>
      </c>
    </row>
    <row r="88" spans="1:11" x14ac:dyDescent="0.2">
      <c r="A88" s="101">
        <v>43879</v>
      </c>
      <c r="D88" s="90">
        <v>62000</v>
      </c>
      <c r="E88" s="90">
        <f t="shared" si="3"/>
        <v>942200</v>
      </c>
      <c r="K88" s="90" t="str">
        <f t="shared" si="2"/>
        <v/>
      </c>
    </row>
    <row r="89" spans="1:11" ht="13.5" thickBot="1" x14ac:dyDescent="0.25">
      <c r="A89" s="118"/>
      <c r="B89" s="117"/>
      <c r="C89" s="117"/>
      <c r="D89" s="114"/>
      <c r="E89" s="114"/>
      <c r="F89" s="117"/>
      <c r="G89" s="118"/>
      <c r="H89" s="117"/>
      <c r="I89" s="117"/>
      <c r="J89" s="114"/>
      <c r="K89" s="114" t="str">
        <f t="shared" si="2"/>
        <v/>
      </c>
    </row>
    <row r="90" spans="1:11" ht="13.5" thickTop="1" x14ac:dyDescent="0.2">
      <c r="A90" s="101" t="s">
        <v>2896</v>
      </c>
      <c r="E90" s="90" t="str">
        <f t="shared" si="3"/>
        <v/>
      </c>
      <c r="K90" s="90" t="str">
        <f t="shared" si="2"/>
        <v/>
      </c>
    </row>
    <row r="91" spans="1:11" ht="13.5" thickBot="1" x14ac:dyDescent="0.25">
      <c r="A91" s="118"/>
      <c r="B91" s="117"/>
      <c r="C91" s="117"/>
      <c r="D91" s="114"/>
      <c r="E91" s="114" t="str">
        <f>IF(D91="","",D91)</f>
        <v/>
      </c>
      <c r="F91" s="117"/>
      <c r="G91" s="118"/>
      <c r="H91" s="117"/>
      <c r="I91" s="117"/>
      <c r="J91" s="114"/>
      <c r="K91" s="114" t="str">
        <f>IF(J91="","",J91)</f>
        <v/>
      </c>
    </row>
    <row r="92" spans="1:11" ht="13.5" thickTop="1" x14ac:dyDescent="0.2">
      <c r="A92" s="101" t="s">
        <v>2898</v>
      </c>
      <c r="E92" s="90" t="str">
        <f t="shared" si="3"/>
        <v/>
      </c>
      <c r="K92" s="90" t="str">
        <f t="shared" si="2"/>
        <v/>
      </c>
    </row>
    <row r="93" spans="1:11" x14ac:dyDescent="0.2">
      <c r="A93" s="101">
        <v>44356</v>
      </c>
      <c r="B93" t="s">
        <v>3333</v>
      </c>
      <c r="C93" t="s">
        <v>3334</v>
      </c>
      <c r="D93" s="90">
        <v>430000</v>
      </c>
      <c r="E93" s="90">
        <f>IF(D93="","",D93)</f>
        <v>430000</v>
      </c>
      <c r="G93" s="101">
        <v>44354</v>
      </c>
      <c r="H93" t="s">
        <v>3333</v>
      </c>
      <c r="I93" t="s">
        <v>3335</v>
      </c>
      <c r="J93" s="90">
        <v>430000</v>
      </c>
      <c r="K93" s="90">
        <f>IF(J93="","",J93)</f>
        <v>430000</v>
      </c>
    </row>
    <row r="94" spans="1:11" x14ac:dyDescent="0.2">
      <c r="A94" s="101">
        <v>44398</v>
      </c>
      <c r="B94" t="s">
        <v>409</v>
      </c>
      <c r="C94" t="s">
        <v>3320</v>
      </c>
      <c r="D94" s="90">
        <v>10000</v>
      </c>
      <c r="E94" s="90">
        <f t="shared" si="3"/>
        <v>440000</v>
      </c>
      <c r="G94" s="101">
        <v>44354</v>
      </c>
      <c r="H94" t="s">
        <v>77</v>
      </c>
      <c r="I94" t="s">
        <v>3319</v>
      </c>
      <c r="J94" s="90">
        <v>47400</v>
      </c>
      <c r="K94" s="90">
        <f>IF(J94="","",J94+K93)</f>
        <v>477400</v>
      </c>
    </row>
    <row r="95" spans="1:11" x14ac:dyDescent="0.2">
      <c r="A95" s="101">
        <v>44620</v>
      </c>
      <c r="B95" t="s">
        <v>3333</v>
      </c>
      <c r="C95" t="s">
        <v>3334</v>
      </c>
      <c r="D95" s="90">
        <v>125000</v>
      </c>
      <c r="E95" s="90">
        <f t="shared" si="3"/>
        <v>565000</v>
      </c>
      <c r="G95" s="101">
        <v>44424</v>
      </c>
      <c r="H95" t="s">
        <v>409</v>
      </c>
      <c r="I95" t="s">
        <v>3321</v>
      </c>
      <c r="J95" s="90">
        <v>10000</v>
      </c>
      <c r="K95" s="90">
        <f t="shared" si="2"/>
        <v>487400</v>
      </c>
    </row>
    <row r="96" spans="1:11" x14ac:dyDescent="0.2">
      <c r="A96" s="101">
        <v>44621</v>
      </c>
      <c r="B96" t="s">
        <v>142</v>
      </c>
      <c r="C96" t="s">
        <v>3320</v>
      </c>
      <c r="D96" s="90">
        <v>10000</v>
      </c>
      <c r="E96" s="113">
        <f t="shared" si="3"/>
        <v>575000</v>
      </c>
      <c r="F96" s="2"/>
      <c r="G96" s="101">
        <v>44620</v>
      </c>
      <c r="H96" t="s">
        <v>3336</v>
      </c>
      <c r="I96" t="s">
        <v>3335</v>
      </c>
      <c r="J96" s="90">
        <v>125000</v>
      </c>
      <c r="K96" s="113">
        <f t="shared" si="2"/>
        <v>612400</v>
      </c>
    </row>
    <row r="97" spans="1:11" x14ac:dyDescent="0.2">
      <c r="A97" s="101">
        <v>44633</v>
      </c>
      <c r="C97" t="s">
        <v>3323</v>
      </c>
      <c r="D97" s="90">
        <v>24000</v>
      </c>
      <c r="E97" s="90">
        <f t="shared" si="3"/>
        <v>599000</v>
      </c>
      <c r="G97" s="101">
        <v>44643</v>
      </c>
      <c r="H97" t="s">
        <v>409</v>
      </c>
      <c r="I97" t="s">
        <v>3325</v>
      </c>
      <c r="J97" s="90">
        <v>24000</v>
      </c>
      <c r="K97" s="113">
        <f t="shared" si="2"/>
        <v>636400</v>
      </c>
    </row>
    <row r="98" spans="1:11" x14ac:dyDescent="0.2">
      <c r="A98" s="120">
        <v>44637</v>
      </c>
      <c r="B98" s="2" t="s">
        <v>142</v>
      </c>
      <c r="C98" s="2" t="s">
        <v>3320</v>
      </c>
      <c r="D98" s="113">
        <v>10000</v>
      </c>
      <c r="E98" s="113">
        <f t="shared" si="3"/>
        <v>609000</v>
      </c>
      <c r="F98" s="2"/>
      <c r="G98" s="120">
        <v>44643</v>
      </c>
      <c r="H98" s="2" t="s">
        <v>142</v>
      </c>
      <c r="I98" s="2" t="s">
        <v>3326</v>
      </c>
      <c r="J98" s="113">
        <v>10000</v>
      </c>
      <c r="K98" s="113">
        <f t="shared" si="2"/>
        <v>646400</v>
      </c>
    </row>
    <row r="99" spans="1:11" ht="13.5" thickBot="1" x14ac:dyDescent="0.25">
      <c r="A99" s="118"/>
      <c r="B99" s="117"/>
      <c r="C99" s="117"/>
      <c r="D99" s="114"/>
      <c r="E99" s="114" t="str">
        <f t="shared" si="3"/>
        <v/>
      </c>
      <c r="F99" s="117"/>
      <c r="G99" s="118">
        <v>44651</v>
      </c>
      <c r="H99" s="117" t="s">
        <v>3337</v>
      </c>
      <c r="I99" s="117" t="s">
        <v>3338</v>
      </c>
      <c r="J99" s="114">
        <v>10000</v>
      </c>
      <c r="K99" s="114">
        <f t="shared" si="2"/>
        <v>656400</v>
      </c>
    </row>
    <row r="100" spans="1:11" ht="13.5" thickTop="1" x14ac:dyDescent="0.2">
      <c r="A100" s="101" t="s">
        <v>3339</v>
      </c>
      <c r="E100" s="90" t="str">
        <f t="shared" si="3"/>
        <v/>
      </c>
      <c r="K100" s="90" t="str">
        <f t="shared" si="2"/>
        <v/>
      </c>
    </row>
    <row r="101" spans="1:11" x14ac:dyDescent="0.2">
      <c r="A101" s="101">
        <v>44698</v>
      </c>
      <c r="B101" t="s">
        <v>1488</v>
      </c>
      <c r="D101" s="90">
        <v>100000</v>
      </c>
      <c r="E101" s="90">
        <f>IF(D101="","",D101)</f>
        <v>100000</v>
      </c>
      <c r="G101" s="101">
        <v>44722</v>
      </c>
      <c r="H101" t="s">
        <v>1488</v>
      </c>
      <c r="J101" s="90">
        <v>100000</v>
      </c>
      <c r="K101" s="90">
        <f>IF(J101="","",J101)</f>
        <v>100000</v>
      </c>
    </row>
    <row r="102" spans="1:11" x14ac:dyDescent="0.2">
      <c r="A102" s="101">
        <v>44732</v>
      </c>
      <c r="B102" t="s">
        <v>3215</v>
      </c>
      <c r="C102" t="s">
        <v>3492</v>
      </c>
      <c r="D102" s="90">
        <v>10000</v>
      </c>
      <c r="E102" s="90">
        <f t="shared" si="3"/>
        <v>110000</v>
      </c>
      <c r="G102" s="101">
        <v>44748</v>
      </c>
      <c r="H102" t="s">
        <v>3215</v>
      </c>
      <c r="I102" t="s">
        <v>3493</v>
      </c>
      <c r="J102" s="90">
        <v>10000</v>
      </c>
      <c r="K102" s="90">
        <f t="shared" si="2"/>
        <v>110000</v>
      </c>
    </row>
    <row r="103" spans="1:11" x14ac:dyDescent="0.2">
      <c r="A103" s="101">
        <v>44924</v>
      </c>
      <c r="B103" t="s">
        <v>1509</v>
      </c>
      <c r="C103" t="s">
        <v>3494</v>
      </c>
      <c r="D103" s="90">
        <v>30000</v>
      </c>
      <c r="E103" s="90">
        <f t="shared" si="3"/>
        <v>140000</v>
      </c>
      <c r="G103" s="101">
        <v>44936</v>
      </c>
      <c r="H103" t="s">
        <v>1509</v>
      </c>
      <c r="I103" t="s">
        <v>3495</v>
      </c>
      <c r="J103" s="90">
        <v>30000</v>
      </c>
      <c r="K103" s="90">
        <f t="shared" si="2"/>
        <v>140000</v>
      </c>
    </row>
    <row r="104" spans="1:11" x14ac:dyDescent="0.2">
      <c r="A104" s="101">
        <v>44970</v>
      </c>
      <c r="B104" t="s">
        <v>3465</v>
      </c>
      <c r="C104" t="s">
        <v>3496</v>
      </c>
      <c r="D104" s="90">
        <v>10000</v>
      </c>
      <c r="E104" s="90">
        <f t="shared" si="3"/>
        <v>150000</v>
      </c>
      <c r="G104" s="101">
        <v>44981</v>
      </c>
      <c r="H104" t="s">
        <v>548</v>
      </c>
      <c r="I104" t="s">
        <v>3497</v>
      </c>
      <c r="J104" s="90">
        <v>10000</v>
      </c>
      <c r="K104" s="90">
        <f t="shared" si="2"/>
        <v>150000</v>
      </c>
    </row>
    <row r="105" spans="1:11" ht="13.5" thickBot="1" x14ac:dyDescent="0.25">
      <c r="A105" s="118"/>
      <c r="B105" s="117"/>
      <c r="C105" s="117"/>
      <c r="D105" s="114"/>
      <c r="E105" s="114" t="str">
        <f t="shared" si="3"/>
        <v/>
      </c>
      <c r="F105" s="117"/>
      <c r="G105" s="118"/>
      <c r="H105" s="117"/>
      <c r="I105" s="117"/>
      <c r="J105" s="114"/>
      <c r="K105" s="114" t="str">
        <f t="shared" si="2"/>
        <v/>
      </c>
    </row>
    <row r="106" spans="1:11" ht="13.5" thickTop="1" x14ac:dyDescent="0.2">
      <c r="A106" s="101" t="s">
        <v>3534</v>
      </c>
      <c r="E106" s="90" t="str">
        <f t="shared" si="3"/>
        <v/>
      </c>
      <c r="K106" s="90" t="str">
        <f t="shared" si="2"/>
        <v/>
      </c>
    </row>
    <row r="107" spans="1:11" x14ac:dyDescent="0.2">
      <c r="A107" s="101">
        <v>45106</v>
      </c>
      <c r="B107" t="s">
        <v>3215</v>
      </c>
      <c r="C107" t="s">
        <v>3492</v>
      </c>
      <c r="D107" s="90">
        <v>10000</v>
      </c>
      <c r="E107" s="90">
        <f>IF(D107="","",D107)</f>
        <v>10000</v>
      </c>
      <c r="G107" s="101">
        <v>45110</v>
      </c>
      <c r="H107" t="s">
        <v>3215</v>
      </c>
      <c r="I107" t="s">
        <v>3663</v>
      </c>
      <c r="J107" s="90">
        <v>10000</v>
      </c>
      <c r="K107" s="90">
        <f>IF(J107="","",J107)</f>
        <v>10000</v>
      </c>
    </row>
    <row r="108" spans="1:11" x14ac:dyDescent="0.2">
      <c r="A108" s="101">
        <v>45265</v>
      </c>
      <c r="B108" t="s">
        <v>2614</v>
      </c>
      <c r="C108" t="s">
        <v>3492</v>
      </c>
      <c r="D108" s="90">
        <v>10000</v>
      </c>
      <c r="E108" s="90">
        <f t="shared" si="3"/>
        <v>20000</v>
      </c>
      <c r="G108" s="101">
        <v>45274</v>
      </c>
      <c r="H108" t="s">
        <v>2614</v>
      </c>
      <c r="I108" t="s">
        <v>3658</v>
      </c>
      <c r="J108" s="90">
        <v>10000</v>
      </c>
      <c r="K108" s="90">
        <f t="shared" si="2"/>
        <v>20000</v>
      </c>
    </row>
    <row r="109" spans="1:11" x14ac:dyDescent="0.2">
      <c r="A109" s="101">
        <v>45338</v>
      </c>
      <c r="B109" t="s">
        <v>3465</v>
      </c>
      <c r="C109" t="s">
        <v>3492</v>
      </c>
      <c r="D109" s="90">
        <v>10000</v>
      </c>
      <c r="E109" s="90">
        <f t="shared" si="3"/>
        <v>30000</v>
      </c>
      <c r="G109" s="101">
        <v>45342</v>
      </c>
      <c r="H109" t="s">
        <v>3465</v>
      </c>
      <c r="I109" t="s">
        <v>3663</v>
      </c>
      <c r="J109" s="90">
        <v>10000</v>
      </c>
      <c r="K109" s="90">
        <f t="shared" si="2"/>
        <v>30000</v>
      </c>
    </row>
    <row r="110" spans="1:11" x14ac:dyDescent="0.2">
      <c r="A110" s="101">
        <v>45343</v>
      </c>
      <c r="B110" t="s">
        <v>3470</v>
      </c>
      <c r="C110" t="s">
        <v>3664</v>
      </c>
      <c r="D110" s="90">
        <v>5000</v>
      </c>
      <c r="E110" s="90">
        <f>IF(D110="","",D110+E109)</f>
        <v>35000</v>
      </c>
      <c r="K110" s="90" t="str">
        <f t="shared" si="2"/>
        <v/>
      </c>
    </row>
    <row r="111" spans="1:11" ht="13.5" thickBot="1" x14ac:dyDescent="0.25">
      <c r="A111" s="118"/>
      <c r="B111" s="117"/>
      <c r="C111" s="117"/>
      <c r="D111" s="114"/>
      <c r="E111" s="114" t="str">
        <f t="shared" ref="E111:E112" si="4">IF(D111="","",D111+E110)</f>
        <v/>
      </c>
      <c r="F111" s="117"/>
      <c r="G111" s="118"/>
      <c r="H111" s="117"/>
      <c r="I111" s="117"/>
      <c r="J111" s="114"/>
      <c r="K111" s="114" t="str">
        <f t="shared" si="2"/>
        <v/>
      </c>
    </row>
    <row r="112" spans="1:11" ht="13.5" thickTop="1" x14ac:dyDescent="0.2">
      <c r="A112" s="101" t="s">
        <v>3679</v>
      </c>
      <c r="E112" s="90" t="str">
        <f t="shared" si="4"/>
        <v/>
      </c>
      <c r="K112" s="90" t="str">
        <f t="shared" si="2"/>
        <v/>
      </c>
    </row>
    <row r="113" spans="1:11" x14ac:dyDescent="0.2">
      <c r="A113" s="101">
        <v>45446</v>
      </c>
      <c r="B113" t="s">
        <v>409</v>
      </c>
      <c r="D113" s="90">
        <v>40000</v>
      </c>
      <c r="E113" s="90">
        <v>40000</v>
      </c>
      <c r="K113" s="90" t="str">
        <f t="shared" ref="K113:K126" si="5">IF(J113="","",J113+K112)</f>
        <v/>
      </c>
    </row>
    <row r="114" spans="1:11" x14ac:dyDescent="0.2">
      <c r="E114" s="90" t="str">
        <f t="shared" ref="E114:E126" si="6">IF(D114="","",D114+E113)</f>
        <v/>
      </c>
      <c r="G114" s="101">
        <v>45453</v>
      </c>
      <c r="H114" t="s">
        <v>409</v>
      </c>
      <c r="J114" s="90">
        <v>40000</v>
      </c>
      <c r="K114" s="90">
        <v>40000</v>
      </c>
    </row>
    <row r="115" spans="1:11" x14ac:dyDescent="0.2">
      <c r="E115" s="90" t="str">
        <f t="shared" si="6"/>
        <v/>
      </c>
      <c r="G115" s="101">
        <v>45545</v>
      </c>
      <c r="H115" t="s">
        <v>694</v>
      </c>
      <c r="J115" s="90">
        <v>5000</v>
      </c>
      <c r="K115" s="90">
        <f t="shared" si="5"/>
        <v>45000</v>
      </c>
    </row>
    <row r="116" spans="1:11" ht="13.5" thickBot="1" x14ac:dyDescent="0.25">
      <c r="A116" s="118"/>
      <c r="B116" s="117"/>
      <c r="C116" s="117"/>
      <c r="D116" s="114"/>
      <c r="E116" s="114" t="str">
        <f t="shared" si="6"/>
        <v/>
      </c>
      <c r="F116" s="117"/>
      <c r="G116" s="118"/>
      <c r="H116" s="117"/>
      <c r="I116" s="117"/>
      <c r="J116" s="114"/>
      <c r="K116" s="114" t="str">
        <f t="shared" si="5"/>
        <v/>
      </c>
    </row>
    <row r="117" spans="1:11" ht="13.5" thickTop="1" x14ac:dyDescent="0.2">
      <c r="A117" s="101" t="s">
        <v>3829</v>
      </c>
      <c r="E117" s="90" t="str">
        <f t="shared" si="6"/>
        <v/>
      </c>
      <c r="K117" s="90" t="str">
        <f t="shared" si="5"/>
        <v/>
      </c>
    </row>
    <row r="118" spans="1:11" x14ac:dyDescent="0.2">
      <c r="E118" s="90" t="str">
        <f t="shared" si="6"/>
        <v/>
      </c>
      <c r="K118" s="90" t="str">
        <f t="shared" si="5"/>
        <v/>
      </c>
    </row>
    <row r="119" spans="1:11" x14ac:dyDescent="0.2">
      <c r="E119" s="90" t="str">
        <f t="shared" si="6"/>
        <v/>
      </c>
      <c r="K119" s="90" t="str">
        <f t="shared" si="5"/>
        <v/>
      </c>
    </row>
    <row r="120" spans="1:11" x14ac:dyDescent="0.2">
      <c r="E120" s="90" t="str">
        <f t="shared" si="6"/>
        <v/>
      </c>
      <c r="K120" s="90" t="str">
        <f t="shared" si="5"/>
        <v/>
      </c>
    </row>
    <row r="121" spans="1:11" x14ac:dyDescent="0.2">
      <c r="E121" s="90" t="str">
        <f t="shared" si="6"/>
        <v/>
      </c>
      <c r="K121" s="90" t="str">
        <f t="shared" si="5"/>
        <v/>
      </c>
    </row>
    <row r="122" spans="1:11" x14ac:dyDescent="0.2">
      <c r="E122" s="90" t="str">
        <f t="shared" si="6"/>
        <v/>
      </c>
      <c r="K122" s="90" t="str">
        <f t="shared" si="5"/>
        <v/>
      </c>
    </row>
    <row r="123" spans="1:11" x14ac:dyDescent="0.2">
      <c r="E123" s="90" t="str">
        <f t="shared" si="6"/>
        <v/>
      </c>
      <c r="K123" s="90" t="str">
        <f t="shared" si="5"/>
        <v/>
      </c>
    </row>
    <row r="124" spans="1:11" x14ac:dyDescent="0.2">
      <c r="E124" s="90" t="str">
        <f t="shared" si="6"/>
        <v/>
      </c>
      <c r="K124" s="90" t="str">
        <f t="shared" si="5"/>
        <v/>
      </c>
    </row>
    <row r="125" spans="1:11" x14ac:dyDescent="0.2">
      <c r="E125" s="90" t="str">
        <f t="shared" si="6"/>
        <v/>
      </c>
      <c r="K125" s="90" t="str">
        <f t="shared" si="5"/>
        <v/>
      </c>
    </row>
    <row r="126" spans="1:11" x14ac:dyDescent="0.2">
      <c r="E126" s="90" t="str">
        <f t="shared" si="6"/>
        <v/>
      </c>
      <c r="K126" s="90" t="str">
        <f t="shared" si="5"/>
        <v/>
      </c>
    </row>
    <row r="127" spans="1:11" x14ac:dyDescent="0.2">
      <c r="E127" s="90" t="str">
        <f t="shared" ref="E127:E190" si="7">IF(D127="","",D127+E126)</f>
        <v/>
      </c>
      <c r="K127" s="90" t="str">
        <f t="shared" ref="K127:K190" si="8">IF(J127="","",J127+K126)</f>
        <v/>
      </c>
    </row>
    <row r="128" spans="1: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si="7"/>
        <v/>
      </c>
      <c r="K157" s="90" t="str">
        <f t="shared" si="8"/>
        <v/>
      </c>
    </row>
    <row r="158" spans="5:11" x14ac:dyDescent="0.2">
      <c r="E158" s="90" t="str">
        <f t="shared" si="7"/>
        <v/>
      </c>
      <c r="K158" s="90" t="str">
        <f t="shared" si="8"/>
        <v/>
      </c>
    </row>
    <row r="159" spans="5:11" x14ac:dyDescent="0.2">
      <c r="E159" s="90" t="str">
        <f t="shared" si="7"/>
        <v/>
      </c>
      <c r="K159" s="90" t="str">
        <f t="shared" si="8"/>
        <v/>
      </c>
    </row>
    <row r="160" spans="5: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ref="E191:E254" si="9">IF(D191="","",D191+E190)</f>
        <v/>
      </c>
      <c r="K191" s="90" t="str">
        <f t="shared" ref="K191:K254" si="10">IF(J191="","",J191+K190)</f>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ref="E255:E318" si="11">IF(D255="","",D255+E254)</f>
        <v/>
      </c>
      <c r="K255" s="90" t="str">
        <f t="shared" ref="K255:K318" si="12">IF(J255="","",J255+K254)</f>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si="11"/>
        <v/>
      </c>
      <c r="K285" s="90" t="str">
        <f t="shared" si="12"/>
        <v/>
      </c>
    </row>
    <row r="286" spans="5:11" x14ac:dyDescent="0.2">
      <c r="E286" s="90" t="str">
        <f t="shared" si="11"/>
        <v/>
      </c>
      <c r="K286" s="90" t="str">
        <f t="shared" si="12"/>
        <v/>
      </c>
    </row>
    <row r="287" spans="5:11" x14ac:dyDescent="0.2">
      <c r="E287" s="90" t="str">
        <f t="shared" si="11"/>
        <v/>
      </c>
      <c r="K287" s="90" t="str">
        <f t="shared" si="12"/>
        <v/>
      </c>
    </row>
    <row r="288" spans="5:11" x14ac:dyDescent="0.2">
      <c r="E288" s="90" t="str">
        <f t="shared" si="11"/>
        <v/>
      </c>
      <c r="K288" s="90" t="str">
        <f t="shared" si="12"/>
        <v/>
      </c>
    </row>
    <row r="289" spans="5:11" x14ac:dyDescent="0.2">
      <c r="E289" s="90" t="str">
        <f t="shared" si="11"/>
        <v/>
      </c>
      <c r="K289" s="90" t="str">
        <f t="shared" si="12"/>
        <v/>
      </c>
    </row>
    <row r="290" spans="5:11" x14ac:dyDescent="0.2">
      <c r="E290" s="90" t="str">
        <f t="shared" si="11"/>
        <v/>
      </c>
      <c r="K290" s="90" t="str">
        <f t="shared" si="12"/>
        <v/>
      </c>
    </row>
    <row r="291" spans="5:11" x14ac:dyDescent="0.2">
      <c r="E291" s="90" t="str">
        <f t="shared" si="11"/>
        <v/>
      </c>
      <c r="K291" s="90" t="str">
        <f t="shared" si="12"/>
        <v/>
      </c>
    </row>
    <row r="292" spans="5:11" x14ac:dyDescent="0.2">
      <c r="E292" s="90" t="str">
        <f t="shared" si="11"/>
        <v/>
      </c>
      <c r="K292" s="90" t="str">
        <f t="shared" si="12"/>
        <v/>
      </c>
    </row>
    <row r="293" spans="5:11" x14ac:dyDescent="0.2">
      <c r="E293" s="90" t="str">
        <f t="shared" si="11"/>
        <v/>
      </c>
      <c r="K293" s="90" t="str">
        <f t="shared" si="12"/>
        <v/>
      </c>
    </row>
    <row r="294" spans="5:11" x14ac:dyDescent="0.2">
      <c r="E294" s="90" t="str">
        <f t="shared" si="11"/>
        <v/>
      </c>
      <c r="K294" s="90" t="str">
        <f t="shared" si="12"/>
        <v/>
      </c>
    </row>
    <row r="295" spans="5:11" x14ac:dyDescent="0.2">
      <c r="E295" s="90" t="str">
        <f t="shared" si="11"/>
        <v/>
      </c>
      <c r="K295" s="90" t="str">
        <f t="shared" si="12"/>
        <v/>
      </c>
    </row>
    <row r="296" spans="5:11" x14ac:dyDescent="0.2">
      <c r="E296" s="90" t="str">
        <f t="shared" si="11"/>
        <v/>
      </c>
      <c r="K296" s="90" t="str">
        <f t="shared" si="12"/>
        <v/>
      </c>
    </row>
    <row r="297" spans="5:11" x14ac:dyDescent="0.2">
      <c r="E297" s="90" t="str">
        <f t="shared" si="11"/>
        <v/>
      </c>
      <c r="K297" s="90" t="str">
        <f t="shared" si="12"/>
        <v/>
      </c>
    </row>
    <row r="298" spans="5:11" x14ac:dyDescent="0.2">
      <c r="E298" s="90" t="str">
        <f t="shared" si="11"/>
        <v/>
      </c>
      <c r="K298" s="90" t="str">
        <f t="shared" si="12"/>
        <v/>
      </c>
    </row>
    <row r="299" spans="5:11" x14ac:dyDescent="0.2">
      <c r="E299" s="90" t="str">
        <f t="shared" si="11"/>
        <v/>
      </c>
      <c r="K299" s="90" t="str">
        <f t="shared" si="12"/>
        <v/>
      </c>
    </row>
    <row r="300" spans="5:11" x14ac:dyDescent="0.2">
      <c r="E300" s="90" t="str">
        <f t="shared" si="11"/>
        <v/>
      </c>
      <c r="K300" s="90" t="str">
        <f t="shared" si="12"/>
        <v/>
      </c>
    </row>
    <row r="301" spans="5:11" x14ac:dyDescent="0.2">
      <c r="E301" s="90" t="str">
        <f t="shared" si="11"/>
        <v/>
      </c>
      <c r="K301" s="90" t="str">
        <f t="shared" si="12"/>
        <v/>
      </c>
    </row>
    <row r="302" spans="5:11" x14ac:dyDescent="0.2">
      <c r="E302" s="90" t="str">
        <f t="shared" si="11"/>
        <v/>
      </c>
      <c r="K302" s="90" t="str">
        <f t="shared" si="12"/>
        <v/>
      </c>
    </row>
    <row r="303" spans="5:11" x14ac:dyDescent="0.2">
      <c r="E303" s="90" t="str">
        <f t="shared" si="11"/>
        <v/>
      </c>
      <c r="K303" s="90" t="str">
        <f t="shared" si="12"/>
        <v/>
      </c>
    </row>
    <row r="304" spans="5:11" x14ac:dyDescent="0.2">
      <c r="E304" s="90" t="str">
        <f t="shared" si="11"/>
        <v/>
      </c>
      <c r="K304" s="90" t="str">
        <f t="shared" si="12"/>
        <v/>
      </c>
    </row>
    <row r="305" spans="5:11" x14ac:dyDescent="0.2">
      <c r="E305" s="90" t="str">
        <f t="shared" si="11"/>
        <v/>
      </c>
      <c r="K305" s="90" t="str">
        <f t="shared" si="12"/>
        <v/>
      </c>
    </row>
    <row r="306" spans="5:11" x14ac:dyDescent="0.2">
      <c r="E306" s="90" t="str">
        <f t="shared" si="11"/>
        <v/>
      </c>
      <c r="K306" s="90" t="str">
        <f t="shared" si="12"/>
        <v/>
      </c>
    </row>
    <row r="307" spans="5:11" x14ac:dyDescent="0.2">
      <c r="E307" s="90" t="str">
        <f t="shared" si="11"/>
        <v/>
      </c>
      <c r="K307" s="90" t="str">
        <f t="shared" si="12"/>
        <v/>
      </c>
    </row>
    <row r="308" spans="5:11" x14ac:dyDescent="0.2">
      <c r="E308" s="90" t="str">
        <f t="shared" si="11"/>
        <v/>
      </c>
      <c r="K308" s="90" t="str">
        <f t="shared" si="12"/>
        <v/>
      </c>
    </row>
    <row r="309" spans="5:11" x14ac:dyDescent="0.2">
      <c r="E309" s="90" t="str">
        <f t="shared" si="11"/>
        <v/>
      </c>
      <c r="K309" s="90" t="str">
        <f t="shared" si="12"/>
        <v/>
      </c>
    </row>
    <row r="310" spans="5:11" x14ac:dyDescent="0.2">
      <c r="E310" s="90" t="str">
        <f t="shared" si="11"/>
        <v/>
      </c>
      <c r="K310" s="90" t="str">
        <f t="shared" si="12"/>
        <v/>
      </c>
    </row>
    <row r="311" spans="5:11" x14ac:dyDescent="0.2">
      <c r="E311" s="90" t="str">
        <f t="shared" si="11"/>
        <v/>
      </c>
      <c r="K311" s="90" t="str">
        <f t="shared" si="12"/>
        <v/>
      </c>
    </row>
    <row r="312" spans="5:11" x14ac:dyDescent="0.2">
      <c r="E312" s="90" t="str">
        <f t="shared" si="11"/>
        <v/>
      </c>
      <c r="K312" s="90" t="str">
        <f t="shared" si="12"/>
        <v/>
      </c>
    </row>
    <row r="313" spans="5:11" x14ac:dyDescent="0.2">
      <c r="E313" s="90" t="str">
        <f t="shared" si="11"/>
        <v/>
      </c>
      <c r="K313" s="90" t="str">
        <f t="shared" si="12"/>
        <v/>
      </c>
    </row>
    <row r="314" spans="5:11" x14ac:dyDescent="0.2">
      <c r="E314" s="90" t="str">
        <f t="shared" si="11"/>
        <v/>
      </c>
      <c r="K314" s="90" t="str">
        <f t="shared" si="12"/>
        <v/>
      </c>
    </row>
    <row r="315" spans="5:11" x14ac:dyDescent="0.2">
      <c r="E315" s="90" t="str">
        <f t="shared" si="11"/>
        <v/>
      </c>
      <c r="K315" s="90" t="str">
        <f t="shared" si="12"/>
        <v/>
      </c>
    </row>
    <row r="316" spans="5:11" x14ac:dyDescent="0.2">
      <c r="E316" s="90" t="str">
        <f t="shared" si="11"/>
        <v/>
      </c>
      <c r="K316" s="90" t="str">
        <f t="shared" si="12"/>
        <v/>
      </c>
    </row>
    <row r="317" spans="5:11" x14ac:dyDescent="0.2">
      <c r="E317" s="90" t="str">
        <f t="shared" si="11"/>
        <v/>
      </c>
      <c r="K317" s="90" t="str">
        <f t="shared" si="12"/>
        <v/>
      </c>
    </row>
    <row r="318" spans="5:11" x14ac:dyDescent="0.2">
      <c r="E318" s="90" t="str">
        <f t="shared" si="11"/>
        <v/>
      </c>
      <c r="K318" s="90" t="str">
        <f t="shared" si="12"/>
        <v/>
      </c>
    </row>
    <row r="319" spans="5:11" x14ac:dyDescent="0.2">
      <c r="E319" s="90" t="str">
        <f t="shared" ref="E319:E378" si="13">IF(D319="","",D319+E318)</f>
        <v/>
      </c>
      <c r="K319" s="90" t="str">
        <f t="shared" ref="K319:K382" si="14">IF(J319="","",J319+K318)</f>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E345" s="90" t="str">
        <f t="shared" si="13"/>
        <v/>
      </c>
      <c r="K345" s="90" t="str">
        <f t="shared" si="14"/>
        <v/>
      </c>
    </row>
    <row r="346" spans="5:11" x14ac:dyDescent="0.2">
      <c r="E346" s="90" t="str">
        <f t="shared" si="13"/>
        <v/>
      </c>
      <c r="K346" s="90" t="str">
        <f t="shared" si="14"/>
        <v/>
      </c>
    </row>
    <row r="347" spans="5:11" x14ac:dyDescent="0.2">
      <c r="E347" s="90" t="str">
        <f t="shared" si="13"/>
        <v/>
      </c>
      <c r="K347" s="90" t="str">
        <f t="shared" si="14"/>
        <v/>
      </c>
    </row>
    <row r="348" spans="5:11" x14ac:dyDescent="0.2">
      <c r="E348" s="90" t="str">
        <f t="shared" si="13"/>
        <v/>
      </c>
      <c r="K348" s="90" t="str">
        <f t="shared" si="14"/>
        <v/>
      </c>
    </row>
    <row r="349" spans="5:11" x14ac:dyDescent="0.2">
      <c r="E349" s="90" t="str">
        <f t="shared" si="13"/>
        <v/>
      </c>
      <c r="K349" s="90" t="str">
        <f t="shared" si="14"/>
        <v/>
      </c>
    </row>
    <row r="350" spans="5:11" x14ac:dyDescent="0.2">
      <c r="E350" s="90" t="str">
        <f t="shared" si="13"/>
        <v/>
      </c>
      <c r="K350" s="90" t="str">
        <f t="shared" si="14"/>
        <v/>
      </c>
    </row>
    <row r="351" spans="5:11" x14ac:dyDescent="0.2">
      <c r="E351" s="90" t="str">
        <f t="shared" si="13"/>
        <v/>
      </c>
      <c r="K351" s="90" t="str">
        <f t="shared" si="14"/>
        <v/>
      </c>
    </row>
    <row r="352" spans="5:11" x14ac:dyDescent="0.2">
      <c r="E352" s="90" t="str">
        <f t="shared" si="13"/>
        <v/>
      </c>
      <c r="K352" s="90" t="str">
        <f t="shared" si="14"/>
        <v/>
      </c>
    </row>
    <row r="353" spans="5:11" x14ac:dyDescent="0.2">
      <c r="E353" s="90" t="str">
        <f t="shared" si="13"/>
        <v/>
      </c>
      <c r="K353" s="90" t="str">
        <f t="shared" si="14"/>
        <v/>
      </c>
    </row>
    <row r="354" spans="5:11" x14ac:dyDescent="0.2">
      <c r="E354" s="90" t="str">
        <f t="shared" si="13"/>
        <v/>
      </c>
      <c r="K354" s="90" t="str">
        <f t="shared" si="14"/>
        <v/>
      </c>
    </row>
    <row r="355" spans="5:11" x14ac:dyDescent="0.2">
      <c r="E355" s="90" t="str">
        <f t="shared" si="13"/>
        <v/>
      </c>
      <c r="K355" s="90" t="str">
        <f t="shared" si="14"/>
        <v/>
      </c>
    </row>
    <row r="356" spans="5:11" x14ac:dyDescent="0.2">
      <c r="E356" s="90" t="str">
        <f t="shared" si="13"/>
        <v/>
      </c>
      <c r="K356" s="90" t="str">
        <f t="shared" si="14"/>
        <v/>
      </c>
    </row>
    <row r="357" spans="5:11" x14ac:dyDescent="0.2">
      <c r="E357" s="90" t="str">
        <f t="shared" si="13"/>
        <v/>
      </c>
      <c r="K357" s="90" t="str">
        <f t="shared" si="14"/>
        <v/>
      </c>
    </row>
    <row r="358" spans="5:11" x14ac:dyDescent="0.2">
      <c r="E358" s="90" t="str">
        <f t="shared" si="13"/>
        <v/>
      </c>
      <c r="K358" s="90" t="str">
        <f t="shared" si="14"/>
        <v/>
      </c>
    </row>
    <row r="359" spans="5:11" x14ac:dyDescent="0.2">
      <c r="E359" s="90" t="str">
        <f t="shared" si="13"/>
        <v/>
      </c>
      <c r="K359" s="90" t="str">
        <f t="shared" si="14"/>
        <v/>
      </c>
    </row>
    <row r="360" spans="5:11" x14ac:dyDescent="0.2">
      <c r="E360" s="90" t="str">
        <f t="shared" si="13"/>
        <v/>
      </c>
      <c r="K360" s="90" t="str">
        <f t="shared" si="14"/>
        <v/>
      </c>
    </row>
    <row r="361" spans="5:11" x14ac:dyDescent="0.2">
      <c r="E361" s="90" t="str">
        <f t="shared" si="13"/>
        <v/>
      </c>
      <c r="K361" s="90" t="str">
        <f t="shared" si="14"/>
        <v/>
      </c>
    </row>
    <row r="362" spans="5:11" x14ac:dyDescent="0.2">
      <c r="E362" s="90" t="str">
        <f t="shared" si="13"/>
        <v/>
      </c>
      <c r="K362" s="90" t="str">
        <f t="shared" si="14"/>
        <v/>
      </c>
    </row>
    <row r="363" spans="5:11" x14ac:dyDescent="0.2">
      <c r="E363" s="90" t="str">
        <f t="shared" si="13"/>
        <v/>
      </c>
      <c r="K363" s="90" t="str">
        <f t="shared" si="14"/>
        <v/>
      </c>
    </row>
    <row r="364" spans="5:11" x14ac:dyDescent="0.2">
      <c r="E364" s="90" t="str">
        <f t="shared" si="13"/>
        <v/>
      </c>
      <c r="K364" s="90" t="str">
        <f t="shared" si="14"/>
        <v/>
      </c>
    </row>
    <row r="365" spans="5:11" x14ac:dyDescent="0.2">
      <c r="E365" s="90" t="str">
        <f t="shared" si="13"/>
        <v/>
      </c>
      <c r="K365" s="90" t="str">
        <f t="shared" si="14"/>
        <v/>
      </c>
    </row>
    <row r="366" spans="5:11" x14ac:dyDescent="0.2">
      <c r="E366" s="90" t="str">
        <f t="shared" si="13"/>
        <v/>
      </c>
      <c r="K366" s="90" t="str">
        <f t="shared" si="14"/>
        <v/>
      </c>
    </row>
    <row r="367" spans="5:11" x14ac:dyDescent="0.2">
      <c r="E367" s="90" t="str">
        <f t="shared" si="13"/>
        <v/>
      </c>
      <c r="K367" s="90" t="str">
        <f t="shared" si="14"/>
        <v/>
      </c>
    </row>
    <row r="368" spans="5:11" x14ac:dyDescent="0.2">
      <c r="E368" s="90" t="str">
        <f t="shared" si="13"/>
        <v/>
      </c>
      <c r="K368" s="90" t="str">
        <f t="shared" si="14"/>
        <v/>
      </c>
    </row>
    <row r="369" spans="5:11" x14ac:dyDescent="0.2">
      <c r="E369" s="90" t="str">
        <f t="shared" si="13"/>
        <v/>
      </c>
      <c r="K369" s="90" t="str">
        <f t="shared" si="14"/>
        <v/>
      </c>
    </row>
    <row r="370" spans="5:11" x14ac:dyDescent="0.2">
      <c r="E370" s="90" t="str">
        <f t="shared" si="13"/>
        <v/>
      </c>
      <c r="K370" s="90" t="str">
        <f t="shared" si="14"/>
        <v/>
      </c>
    </row>
    <row r="371" spans="5:11" x14ac:dyDescent="0.2">
      <c r="E371" s="90" t="str">
        <f t="shared" si="13"/>
        <v/>
      </c>
      <c r="K371" s="90" t="str">
        <f t="shared" si="14"/>
        <v/>
      </c>
    </row>
    <row r="372" spans="5:11" x14ac:dyDescent="0.2">
      <c r="E372" s="90" t="str">
        <f t="shared" si="13"/>
        <v/>
      </c>
      <c r="K372" s="90" t="str">
        <f t="shared" si="14"/>
        <v/>
      </c>
    </row>
    <row r="373" spans="5:11" x14ac:dyDescent="0.2">
      <c r="E373" s="90" t="str">
        <f t="shared" si="13"/>
        <v/>
      </c>
      <c r="K373" s="90" t="str">
        <f t="shared" si="14"/>
        <v/>
      </c>
    </row>
    <row r="374" spans="5:11" x14ac:dyDescent="0.2">
      <c r="E374" s="90" t="str">
        <f t="shared" si="13"/>
        <v/>
      </c>
      <c r="K374" s="90" t="str">
        <f t="shared" si="14"/>
        <v/>
      </c>
    </row>
    <row r="375" spans="5:11" x14ac:dyDescent="0.2">
      <c r="E375" s="90" t="str">
        <f t="shared" si="13"/>
        <v/>
      </c>
      <c r="K375" s="90" t="str">
        <f t="shared" si="14"/>
        <v/>
      </c>
    </row>
    <row r="376" spans="5:11" x14ac:dyDescent="0.2">
      <c r="E376" s="90" t="str">
        <f t="shared" si="13"/>
        <v/>
      </c>
      <c r="K376" s="90" t="str">
        <f t="shared" si="14"/>
        <v/>
      </c>
    </row>
    <row r="377" spans="5:11" x14ac:dyDescent="0.2">
      <c r="E377" s="90" t="str">
        <f t="shared" si="13"/>
        <v/>
      </c>
      <c r="K377" s="90" t="str">
        <f t="shared" si="14"/>
        <v/>
      </c>
    </row>
    <row r="378" spans="5:11" x14ac:dyDescent="0.2">
      <c r="E378" s="90" t="str">
        <f t="shared" si="13"/>
        <v/>
      </c>
      <c r="K378" s="90" t="str">
        <f t="shared" si="14"/>
        <v/>
      </c>
    </row>
    <row r="379" spans="5:11" x14ac:dyDescent="0.2">
      <c r="K379" s="90" t="str">
        <f t="shared" si="14"/>
        <v/>
      </c>
    </row>
    <row r="380" spans="5:11" x14ac:dyDescent="0.2">
      <c r="K380" s="90" t="str">
        <f t="shared" si="14"/>
        <v/>
      </c>
    </row>
    <row r="381" spans="5:11" x14ac:dyDescent="0.2">
      <c r="K381" s="90" t="str">
        <f t="shared" si="14"/>
        <v/>
      </c>
    </row>
    <row r="382" spans="5:11" x14ac:dyDescent="0.2">
      <c r="K382" s="90" t="str">
        <f t="shared" si="14"/>
        <v/>
      </c>
    </row>
    <row r="383" spans="5:11" x14ac:dyDescent="0.2">
      <c r="K383" s="90" t="str">
        <f t="shared" ref="K383:K446" si="15">IF(J383="","",J383+K382)</f>
        <v/>
      </c>
    </row>
    <row r="384" spans="5: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si="15"/>
        <v/>
      </c>
    </row>
    <row r="414" spans="11:11" x14ac:dyDescent="0.2">
      <c r="K414" s="90" t="str">
        <f t="shared" si="15"/>
        <v/>
      </c>
    </row>
    <row r="415" spans="11:11" x14ac:dyDescent="0.2">
      <c r="K415" s="90" t="str">
        <f t="shared" si="15"/>
        <v/>
      </c>
    </row>
    <row r="416" spans="11:11" x14ac:dyDescent="0.2">
      <c r="K416" s="90" t="str">
        <f t="shared" si="15"/>
        <v/>
      </c>
    </row>
    <row r="417" spans="11:11" x14ac:dyDescent="0.2">
      <c r="K417" s="90" t="str">
        <f t="shared" si="15"/>
        <v/>
      </c>
    </row>
    <row r="418" spans="11:11" x14ac:dyDescent="0.2">
      <c r="K418" s="90" t="str">
        <f t="shared" si="15"/>
        <v/>
      </c>
    </row>
    <row r="419" spans="11:11" x14ac:dyDescent="0.2">
      <c r="K419" s="90" t="str">
        <f t="shared" si="15"/>
        <v/>
      </c>
    </row>
    <row r="420" spans="11:11" x14ac:dyDescent="0.2">
      <c r="K420" s="90" t="str">
        <f t="shared" si="15"/>
        <v/>
      </c>
    </row>
    <row r="421" spans="11:11" x14ac:dyDescent="0.2">
      <c r="K421" s="90" t="str">
        <f t="shared" si="15"/>
        <v/>
      </c>
    </row>
    <row r="422" spans="11:11" x14ac:dyDescent="0.2">
      <c r="K422" s="90" t="str">
        <f t="shared" si="15"/>
        <v/>
      </c>
    </row>
    <row r="423" spans="11:11" x14ac:dyDescent="0.2">
      <c r="K423" s="90" t="str">
        <f t="shared" si="15"/>
        <v/>
      </c>
    </row>
    <row r="424" spans="11:11" x14ac:dyDescent="0.2">
      <c r="K424" s="90" t="str">
        <f t="shared" si="15"/>
        <v/>
      </c>
    </row>
    <row r="425" spans="11:11" x14ac:dyDescent="0.2">
      <c r="K425" s="90" t="str">
        <f t="shared" si="15"/>
        <v/>
      </c>
    </row>
    <row r="426" spans="11:11" x14ac:dyDescent="0.2">
      <c r="K426" s="90" t="str">
        <f t="shared" si="15"/>
        <v/>
      </c>
    </row>
    <row r="427" spans="11:11" x14ac:dyDescent="0.2">
      <c r="K427" s="90" t="str">
        <f t="shared" si="15"/>
        <v/>
      </c>
    </row>
    <row r="428" spans="11:11" x14ac:dyDescent="0.2">
      <c r="K428" s="90" t="str">
        <f t="shared" si="15"/>
        <v/>
      </c>
    </row>
    <row r="429" spans="11:11" x14ac:dyDescent="0.2">
      <c r="K429" s="90" t="str">
        <f t="shared" si="15"/>
        <v/>
      </c>
    </row>
    <row r="430" spans="11:11" x14ac:dyDescent="0.2">
      <c r="K430" s="90" t="str">
        <f t="shared" si="15"/>
        <v/>
      </c>
    </row>
    <row r="431" spans="11:11" x14ac:dyDescent="0.2">
      <c r="K431" s="90" t="str">
        <f t="shared" si="15"/>
        <v/>
      </c>
    </row>
    <row r="432" spans="11:11" x14ac:dyDescent="0.2">
      <c r="K432" s="90" t="str">
        <f t="shared" si="15"/>
        <v/>
      </c>
    </row>
    <row r="433" spans="11:11" x14ac:dyDescent="0.2">
      <c r="K433" s="90" t="str">
        <f t="shared" si="15"/>
        <v/>
      </c>
    </row>
    <row r="434" spans="11:11" x14ac:dyDescent="0.2">
      <c r="K434" s="90" t="str">
        <f t="shared" si="15"/>
        <v/>
      </c>
    </row>
    <row r="435" spans="11:11" x14ac:dyDescent="0.2">
      <c r="K435" s="90" t="str">
        <f t="shared" si="15"/>
        <v/>
      </c>
    </row>
    <row r="436" spans="11:11" x14ac:dyDescent="0.2">
      <c r="K436" s="90" t="str">
        <f t="shared" si="15"/>
        <v/>
      </c>
    </row>
    <row r="437" spans="11:11" x14ac:dyDescent="0.2">
      <c r="K437" s="90" t="str">
        <f t="shared" si="15"/>
        <v/>
      </c>
    </row>
    <row r="438" spans="11:11" x14ac:dyDescent="0.2">
      <c r="K438" s="90" t="str">
        <f t="shared" si="15"/>
        <v/>
      </c>
    </row>
    <row r="439" spans="11:11" x14ac:dyDescent="0.2">
      <c r="K439" s="90" t="str">
        <f t="shared" si="15"/>
        <v/>
      </c>
    </row>
    <row r="440" spans="11:11" x14ac:dyDescent="0.2">
      <c r="K440" s="90" t="str">
        <f t="shared" si="15"/>
        <v/>
      </c>
    </row>
    <row r="441" spans="11:11" x14ac:dyDescent="0.2">
      <c r="K441" s="90" t="str">
        <f t="shared" si="15"/>
        <v/>
      </c>
    </row>
    <row r="442" spans="11:11" x14ac:dyDescent="0.2">
      <c r="K442" s="90" t="str">
        <f t="shared" si="15"/>
        <v/>
      </c>
    </row>
    <row r="443" spans="11:11" x14ac:dyDescent="0.2">
      <c r="K443" s="90" t="str">
        <f t="shared" si="15"/>
        <v/>
      </c>
    </row>
    <row r="444" spans="11:11" x14ac:dyDescent="0.2">
      <c r="K444" s="90" t="str">
        <f t="shared" si="15"/>
        <v/>
      </c>
    </row>
    <row r="445" spans="11:11" x14ac:dyDescent="0.2">
      <c r="K445" s="90" t="str">
        <f t="shared" si="15"/>
        <v/>
      </c>
    </row>
    <row r="446" spans="11:11" x14ac:dyDescent="0.2">
      <c r="K446" s="90" t="str">
        <f t="shared" si="15"/>
        <v/>
      </c>
    </row>
    <row r="447" spans="11:11" x14ac:dyDescent="0.2">
      <c r="K447" s="90" t="str">
        <f t="shared" ref="K447:K458" si="16">IF(J447="","",J447+K446)</f>
        <v/>
      </c>
    </row>
    <row r="448" spans="11:11" x14ac:dyDescent="0.2">
      <c r="K448" s="90" t="str">
        <f t="shared" si="16"/>
        <v/>
      </c>
    </row>
    <row r="449" spans="11:11" x14ac:dyDescent="0.2">
      <c r="K449" s="90" t="str">
        <f t="shared" si="16"/>
        <v/>
      </c>
    </row>
    <row r="450" spans="11:11" x14ac:dyDescent="0.2">
      <c r="K450" s="90" t="str">
        <f t="shared" si="16"/>
        <v/>
      </c>
    </row>
    <row r="451" spans="11:11" x14ac:dyDescent="0.2">
      <c r="K451" s="90" t="str">
        <f t="shared" si="16"/>
        <v/>
      </c>
    </row>
    <row r="452" spans="11:11" x14ac:dyDescent="0.2">
      <c r="K452" s="90" t="str">
        <f t="shared" si="16"/>
        <v/>
      </c>
    </row>
    <row r="453" spans="11:11" x14ac:dyDescent="0.2">
      <c r="K453" s="90" t="str">
        <f t="shared" si="16"/>
        <v/>
      </c>
    </row>
    <row r="454" spans="11:11" x14ac:dyDescent="0.2">
      <c r="K454" s="90" t="str">
        <f t="shared" si="16"/>
        <v/>
      </c>
    </row>
    <row r="455" spans="11:11" x14ac:dyDescent="0.2">
      <c r="K455" s="90" t="str">
        <f t="shared" si="16"/>
        <v/>
      </c>
    </row>
    <row r="456" spans="11:11" x14ac:dyDescent="0.2">
      <c r="K456" s="90" t="str">
        <f t="shared" si="16"/>
        <v/>
      </c>
    </row>
    <row r="457" spans="11:11" x14ac:dyDescent="0.2">
      <c r="K457" s="90" t="str">
        <f t="shared" si="16"/>
        <v/>
      </c>
    </row>
    <row r="458" spans="11:11" x14ac:dyDescent="0.2">
      <c r="K458" s="90" t="str">
        <f t="shared" si="16"/>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A86" sqref="A86"/>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hidden="1" customWidth="1"/>
    <col min="7" max="7" width="12.453125" style="101" hidden="1" customWidth="1"/>
    <col min="8" max="8" width="12.453125" hidden="1" customWidth="1"/>
    <col min="9" max="9" width="64.36328125" hidden="1" customWidth="1"/>
    <col min="10" max="11" width="10.7265625" style="90" hidden="1" customWidth="1"/>
    <col min="13" max="14" width="9" customWidth="1"/>
  </cols>
  <sheetData>
    <row r="1" spans="1:11" x14ac:dyDescent="0.2">
      <c r="A1"/>
      <c r="B1" s="565" t="s">
        <v>2444</v>
      </c>
      <c r="C1" s="723"/>
      <c r="D1" s="565" t="s">
        <v>2436</v>
      </c>
      <c r="E1"/>
      <c r="G1" s="565" t="s">
        <v>2436</v>
      </c>
      <c r="J1"/>
      <c r="K1"/>
    </row>
    <row r="2" spans="1:11" ht="14" x14ac:dyDescent="0.2">
      <c r="A2" s="725" t="s">
        <v>2442</v>
      </c>
      <c r="B2" s="726">
        <v>84</v>
      </c>
      <c r="C2" s="754" t="s">
        <v>2465</v>
      </c>
      <c r="D2" s="652">
        <v>161</v>
      </c>
      <c r="E2" s="651" t="s">
        <v>390</v>
      </c>
      <c r="G2" s="652">
        <v>151</v>
      </c>
      <c r="H2" s="651" t="s">
        <v>391</v>
      </c>
      <c r="J2"/>
      <c r="K2"/>
    </row>
    <row r="3" spans="1:11" x14ac:dyDescent="0.2">
      <c r="A3" s="725"/>
      <c r="B3" s="726"/>
      <c r="C3" s="723"/>
      <c r="D3" s="2"/>
      <c r="E3"/>
      <c r="G3" s="652">
        <v>251</v>
      </c>
      <c r="H3" s="651" t="s">
        <v>2455</v>
      </c>
      <c r="J3"/>
      <c r="K3"/>
    </row>
    <row r="5" spans="1:11" x14ac:dyDescent="0.2">
      <c r="A5" s="1440" t="s">
        <v>390</v>
      </c>
      <c r="B5" s="1441"/>
      <c r="C5" s="1441"/>
      <c r="D5" s="1441"/>
      <c r="E5" s="1442"/>
      <c r="G5" s="1440" t="s">
        <v>769</v>
      </c>
      <c r="H5" s="1441"/>
      <c r="I5" s="1441"/>
      <c r="J5" s="1441"/>
      <c r="K5" s="1442"/>
    </row>
    <row r="6" spans="1:11"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1" ht="13.5" thickTop="1" x14ac:dyDescent="0.2">
      <c r="A7" s="101" t="s">
        <v>2</v>
      </c>
      <c r="E7" s="90" t="str">
        <f>IF(D7="","",D7)</f>
        <v/>
      </c>
      <c r="G7" s="119" t="s">
        <v>2</v>
      </c>
      <c r="K7" s="90" t="str">
        <f>IF(J7="","",J7)</f>
        <v/>
      </c>
    </row>
    <row r="8" spans="1:11" x14ac:dyDescent="0.2">
      <c r="A8" s="101">
        <v>40771</v>
      </c>
      <c r="B8" t="s">
        <v>740</v>
      </c>
      <c r="C8" t="s">
        <v>784</v>
      </c>
      <c r="D8" s="90">
        <v>1323</v>
      </c>
      <c r="E8" s="90">
        <f>IF(D8="","",D8)</f>
        <v>1323</v>
      </c>
      <c r="K8" s="90" t="str">
        <f>IF(J8="","",J8)</f>
        <v/>
      </c>
    </row>
    <row r="9" spans="1:11" x14ac:dyDescent="0.2">
      <c r="A9" s="101">
        <v>40595</v>
      </c>
      <c r="B9" t="s">
        <v>740</v>
      </c>
      <c r="C9" t="s">
        <v>764</v>
      </c>
      <c r="D9" s="90">
        <v>619</v>
      </c>
      <c r="E9" s="90">
        <f t="shared" ref="E9:E14" si="0">IF(D9="","",D9+E8)</f>
        <v>1942</v>
      </c>
      <c r="K9" s="90" t="str">
        <f t="shared" ref="K9:K71" si="1">IF(J9="","",J9+K8)</f>
        <v/>
      </c>
    </row>
    <row r="10" spans="1:11" x14ac:dyDescent="0.2">
      <c r="A10" s="101">
        <v>40777</v>
      </c>
      <c r="B10" t="s">
        <v>740</v>
      </c>
      <c r="C10" t="s">
        <v>764</v>
      </c>
      <c r="D10" s="90">
        <v>426</v>
      </c>
      <c r="E10" s="90">
        <f t="shared" si="0"/>
        <v>2368</v>
      </c>
      <c r="K10" s="90" t="str">
        <f t="shared" si="1"/>
        <v/>
      </c>
    </row>
    <row r="11" spans="1:11" x14ac:dyDescent="0.2">
      <c r="E11" s="90" t="str">
        <f t="shared" si="0"/>
        <v/>
      </c>
      <c r="K11" s="90" t="str">
        <f t="shared" si="1"/>
        <v/>
      </c>
    </row>
    <row r="12" spans="1:11" x14ac:dyDescent="0.2">
      <c r="E12" s="90" t="str">
        <f t="shared" si="0"/>
        <v/>
      </c>
      <c r="K12" s="90" t="str">
        <f t="shared" si="1"/>
        <v/>
      </c>
    </row>
    <row r="13" spans="1:11" ht="13.5" thickBot="1" x14ac:dyDescent="0.25">
      <c r="A13" s="118"/>
      <c r="B13" s="117"/>
      <c r="C13" s="117"/>
      <c r="D13" s="114"/>
      <c r="E13" s="114" t="str">
        <f t="shared" si="0"/>
        <v/>
      </c>
      <c r="F13" s="117"/>
      <c r="G13" s="118"/>
      <c r="H13" s="117"/>
      <c r="I13" s="117"/>
      <c r="J13" s="114"/>
      <c r="K13" s="114" t="str">
        <f t="shared" si="1"/>
        <v/>
      </c>
    </row>
    <row r="14" spans="1:11" ht="13.5" thickTop="1" x14ac:dyDescent="0.2">
      <c r="A14" s="101" t="s">
        <v>468</v>
      </c>
      <c r="E14" s="90" t="str">
        <f t="shared" si="0"/>
        <v/>
      </c>
      <c r="G14" s="101" t="s">
        <v>468</v>
      </c>
      <c r="K14" s="90" t="str">
        <f t="shared" si="1"/>
        <v/>
      </c>
    </row>
    <row r="15" spans="1:11" x14ac:dyDescent="0.2">
      <c r="A15" s="101">
        <v>40959</v>
      </c>
      <c r="B15" t="s">
        <v>740</v>
      </c>
      <c r="C15" t="s">
        <v>764</v>
      </c>
      <c r="D15" s="90">
        <v>485</v>
      </c>
      <c r="E15" s="90">
        <f>IF(D15="","",D15)</f>
        <v>485</v>
      </c>
      <c r="K15" s="90" t="str">
        <f t="shared" si="1"/>
        <v/>
      </c>
    </row>
    <row r="16" spans="1:11" x14ac:dyDescent="0.2">
      <c r="A16" s="101">
        <v>41141</v>
      </c>
      <c r="B16" t="s">
        <v>740</v>
      </c>
      <c r="C16" t="s">
        <v>764</v>
      </c>
      <c r="D16" s="90">
        <v>545</v>
      </c>
      <c r="E16" s="90">
        <f>IF(D16="","",D16+E15)</f>
        <v>1030</v>
      </c>
      <c r="K16" s="90" t="str">
        <f t="shared" si="1"/>
        <v/>
      </c>
    </row>
    <row r="17" spans="1:11" x14ac:dyDescent="0.2">
      <c r="E17" s="90" t="str">
        <f>IF(D17="","",D17+E16)</f>
        <v/>
      </c>
      <c r="K17" s="90" t="str">
        <f t="shared" si="1"/>
        <v/>
      </c>
    </row>
    <row r="18" spans="1:11" x14ac:dyDescent="0.2">
      <c r="E18" s="90" t="str">
        <f>IF(D18="","",D18+E17)</f>
        <v/>
      </c>
      <c r="K18" s="90" t="str">
        <f t="shared" si="1"/>
        <v/>
      </c>
    </row>
    <row r="19" spans="1:11" ht="13.5" thickBot="1" x14ac:dyDescent="0.25">
      <c r="A19" s="118"/>
      <c r="B19" s="117"/>
      <c r="C19" s="117"/>
      <c r="D19" s="114"/>
      <c r="E19" s="114" t="str">
        <f>IF(D19="","",D19+E18)</f>
        <v/>
      </c>
      <c r="K19" s="90" t="str">
        <f t="shared" si="1"/>
        <v/>
      </c>
    </row>
    <row r="20" spans="1:11" ht="13.5" thickTop="1" x14ac:dyDescent="0.2">
      <c r="A20" s="101" t="s">
        <v>492</v>
      </c>
      <c r="E20" s="90" t="str">
        <f>IF(D20="","",D20+E19)</f>
        <v/>
      </c>
      <c r="K20" s="90" t="str">
        <f t="shared" si="1"/>
        <v/>
      </c>
    </row>
    <row r="21" spans="1:11" x14ac:dyDescent="0.2">
      <c r="A21" s="101">
        <v>41323</v>
      </c>
      <c r="B21" t="s">
        <v>740</v>
      </c>
      <c r="C21" t="s">
        <v>764</v>
      </c>
      <c r="D21" s="90">
        <v>577</v>
      </c>
      <c r="E21" s="90">
        <f>IF(D21="","",D21)</f>
        <v>577</v>
      </c>
      <c r="K21" s="90" t="str">
        <f t="shared" si="1"/>
        <v/>
      </c>
    </row>
    <row r="22" spans="1:11" x14ac:dyDescent="0.2">
      <c r="A22" s="101">
        <v>41505</v>
      </c>
      <c r="B22" t="s">
        <v>740</v>
      </c>
      <c r="C22" t="s">
        <v>764</v>
      </c>
      <c r="D22" s="90">
        <v>616</v>
      </c>
      <c r="E22" s="90">
        <f>IF(D22="","",D22+E21)</f>
        <v>1193</v>
      </c>
      <c r="K22" s="90" t="str">
        <f t="shared" si="1"/>
        <v/>
      </c>
    </row>
    <row r="23" spans="1:11" x14ac:dyDescent="0.2">
      <c r="E23" s="90" t="str">
        <f>IF(D23="","",D23+E22)</f>
        <v/>
      </c>
      <c r="K23" s="90" t="str">
        <f t="shared" si="1"/>
        <v/>
      </c>
    </row>
    <row r="24" spans="1:11" x14ac:dyDescent="0.2">
      <c r="E24" s="90" t="str">
        <f>IF(D24="","",D24+E23)</f>
        <v/>
      </c>
      <c r="K24" s="90" t="str">
        <f t="shared" si="1"/>
        <v/>
      </c>
    </row>
    <row r="25" spans="1:11" ht="13.5" thickBot="1" x14ac:dyDescent="0.25">
      <c r="A25" s="118"/>
      <c r="B25" s="117"/>
      <c r="C25" s="117"/>
      <c r="D25" s="114"/>
      <c r="E25" s="114" t="str">
        <f>IF(D25="","",D25+E24)</f>
        <v/>
      </c>
      <c r="K25" s="90" t="str">
        <f t="shared" si="1"/>
        <v/>
      </c>
    </row>
    <row r="26" spans="1:11" ht="13.5" thickTop="1" x14ac:dyDescent="0.2">
      <c r="A26" s="101" t="s">
        <v>522</v>
      </c>
      <c r="E26" s="90" t="str">
        <f>IF(D26="","",D26+E25)</f>
        <v/>
      </c>
      <c r="K26" s="90" t="str">
        <f t="shared" si="1"/>
        <v/>
      </c>
    </row>
    <row r="27" spans="1:11" x14ac:dyDescent="0.2">
      <c r="A27" s="101">
        <v>41687</v>
      </c>
      <c r="B27" t="s">
        <v>740</v>
      </c>
      <c r="C27" t="s">
        <v>764</v>
      </c>
      <c r="D27" s="90">
        <v>562</v>
      </c>
      <c r="E27" s="90">
        <f>IF(D27="","",D27)</f>
        <v>562</v>
      </c>
      <c r="K27" s="90" t="str">
        <f t="shared" si="1"/>
        <v/>
      </c>
    </row>
    <row r="28" spans="1:11" x14ac:dyDescent="0.2">
      <c r="A28" s="101">
        <v>41869</v>
      </c>
      <c r="B28" t="s">
        <v>740</v>
      </c>
      <c r="C28" t="s">
        <v>764</v>
      </c>
      <c r="D28" s="90">
        <v>636</v>
      </c>
      <c r="E28" s="90">
        <f>IF(D28="","",D28+E27)</f>
        <v>1198</v>
      </c>
      <c r="K28" s="90" t="str">
        <f t="shared" si="1"/>
        <v/>
      </c>
    </row>
    <row r="29" spans="1:11" x14ac:dyDescent="0.2">
      <c r="E29" s="90" t="str">
        <f>IF(D29="","",D29+E28)</f>
        <v/>
      </c>
      <c r="K29" s="90" t="str">
        <f t="shared" si="1"/>
        <v/>
      </c>
    </row>
    <row r="30" spans="1:11" x14ac:dyDescent="0.2">
      <c r="E30" s="90" t="str">
        <f>IF(D30="","",D30+E29)</f>
        <v/>
      </c>
      <c r="K30" s="90" t="str">
        <f t="shared" si="1"/>
        <v/>
      </c>
    </row>
    <row r="31" spans="1:11" ht="13.5" thickBot="1" x14ac:dyDescent="0.25">
      <c r="A31" s="118"/>
      <c r="B31" s="117"/>
      <c r="C31" s="117"/>
      <c r="D31" s="114"/>
      <c r="E31" s="114" t="str">
        <f>IF(D31="","",D31+E30)</f>
        <v/>
      </c>
      <c r="K31" s="90" t="str">
        <f t="shared" si="1"/>
        <v/>
      </c>
    </row>
    <row r="32" spans="1:11" ht="13.5" thickTop="1" x14ac:dyDescent="0.2">
      <c r="A32" s="101" t="s">
        <v>546</v>
      </c>
      <c r="E32" s="90" t="str">
        <f>IF(D32="","",D32+E31)</f>
        <v/>
      </c>
      <c r="K32" s="90" t="str">
        <f t="shared" si="1"/>
        <v/>
      </c>
    </row>
    <row r="33" spans="1:11" x14ac:dyDescent="0.2">
      <c r="A33" s="101">
        <v>42051</v>
      </c>
      <c r="B33" t="s">
        <v>740</v>
      </c>
      <c r="C33" t="s">
        <v>764</v>
      </c>
      <c r="D33" s="90">
        <v>696</v>
      </c>
      <c r="E33" s="90">
        <f>IF(D33="","",D33)</f>
        <v>696</v>
      </c>
      <c r="K33" s="90" t="str">
        <f t="shared" si="1"/>
        <v/>
      </c>
    </row>
    <row r="34" spans="1:11" ht="13.5" thickBot="1" x14ac:dyDescent="0.25">
      <c r="A34" s="120">
        <v>42233</v>
      </c>
      <c r="B34" s="2" t="s">
        <v>740</v>
      </c>
      <c r="C34" s="2" t="s">
        <v>764</v>
      </c>
      <c r="D34" s="113">
        <v>732</v>
      </c>
      <c r="E34" s="90">
        <f>IF(D34="","",D34+E33)</f>
        <v>1428</v>
      </c>
      <c r="F34" s="117"/>
      <c r="G34" s="118"/>
      <c r="H34" s="117"/>
      <c r="I34" s="117"/>
      <c r="J34" s="114"/>
      <c r="K34" s="114" t="str">
        <f t="shared" si="1"/>
        <v/>
      </c>
    </row>
    <row r="35" spans="1:11" ht="13.5" thickTop="1" x14ac:dyDescent="0.2">
      <c r="A35" s="121"/>
      <c r="B35" s="2"/>
      <c r="C35" s="2"/>
      <c r="D35" s="113"/>
      <c r="E35" s="113" t="str">
        <f>IF(D35="","",D35+E34)</f>
        <v/>
      </c>
      <c r="G35" s="119"/>
      <c r="K35" s="90" t="str">
        <f t="shared" si="1"/>
        <v/>
      </c>
    </row>
    <row r="36" spans="1:11" x14ac:dyDescent="0.2">
      <c r="A36" s="120"/>
      <c r="B36" s="2"/>
      <c r="C36" s="2"/>
      <c r="D36" s="113"/>
      <c r="E36" s="113" t="str">
        <f>IF(D36="","",D36+E35)</f>
        <v/>
      </c>
      <c r="K36" s="90" t="str">
        <f>IF(J36="","",J36)</f>
        <v/>
      </c>
    </row>
    <row r="37" spans="1:11" ht="13.5" thickBot="1" x14ac:dyDescent="0.25">
      <c r="A37" s="118"/>
      <c r="B37" s="117"/>
      <c r="C37" s="117"/>
      <c r="D37" s="114"/>
      <c r="E37" s="114" t="str">
        <f>IF(D37="","",D37+E36)</f>
        <v/>
      </c>
      <c r="K37" s="90" t="str">
        <f t="shared" si="1"/>
        <v/>
      </c>
    </row>
    <row r="38" spans="1:11" ht="13.5" thickTop="1" x14ac:dyDescent="0.2">
      <c r="A38" s="101" t="s">
        <v>1629</v>
      </c>
      <c r="E38" s="90" t="str">
        <f>IF(D38="","",D38+E37)</f>
        <v/>
      </c>
      <c r="K38" s="90" t="str">
        <f t="shared" si="1"/>
        <v/>
      </c>
    </row>
    <row r="39" spans="1:11" x14ac:dyDescent="0.2">
      <c r="A39" s="120">
        <v>42422</v>
      </c>
      <c r="B39" s="2" t="s">
        <v>740</v>
      </c>
      <c r="C39" s="2" t="s">
        <v>764</v>
      </c>
      <c r="D39" s="113">
        <v>799</v>
      </c>
      <c r="E39" s="90">
        <f>IF(D39="","",D39)</f>
        <v>799</v>
      </c>
      <c r="K39" s="90" t="str">
        <f t="shared" si="1"/>
        <v/>
      </c>
    </row>
    <row r="40" spans="1:11" x14ac:dyDescent="0.2">
      <c r="A40" s="120">
        <v>42604</v>
      </c>
      <c r="B40" s="2" t="s">
        <v>740</v>
      </c>
      <c r="C40" s="2" t="s">
        <v>764</v>
      </c>
      <c r="D40" s="113">
        <v>42</v>
      </c>
      <c r="E40" s="90">
        <f>IF(D40="","",D40+E39)</f>
        <v>841</v>
      </c>
      <c r="K40" s="90" t="str">
        <f>IF(J40="","",J40+#REF!)</f>
        <v/>
      </c>
    </row>
    <row r="41" spans="1:11" x14ac:dyDescent="0.2">
      <c r="A41" s="120"/>
      <c r="B41" s="2"/>
      <c r="C41" s="2"/>
      <c r="D41" s="113"/>
      <c r="E41" s="90" t="str">
        <f>IF(D41="","",D41)</f>
        <v/>
      </c>
      <c r="K41" s="90" t="str">
        <f t="shared" si="1"/>
        <v/>
      </c>
    </row>
    <row r="42" spans="1:11" x14ac:dyDescent="0.2">
      <c r="A42" s="120"/>
      <c r="B42" s="2"/>
      <c r="C42" s="2"/>
      <c r="D42" s="113"/>
      <c r="E42" s="90" t="str">
        <f>IF(D42="","",D42)</f>
        <v/>
      </c>
      <c r="K42" s="90" t="str">
        <f t="shared" si="1"/>
        <v/>
      </c>
    </row>
    <row r="43" spans="1:11" ht="13.5" thickBot="1" x14ac:dyDescent="0.25">
      <c r="A43" s="118"/>
      <c r="B43" s="117"/>
      <c r="C43" s="117"/>
      <c r="D43" s="114"/>
      <c r="E43" s="114" t="str">
        <f>IF(D43="","",D43)</f>
        <v/>
      </c>
      <c r="K43" s="90" t="str">
        <f t="shared" si="1"/>
        <v/>
      </c>
    </row>
    <row r="44" spans="1:11" ht="13.5" thickTop="1" x14ac:dyDescent="0.2">
      <c r="A44" s="120" t="s">
        <v>1758</v>
      </c>
      <c r="B44" s="2"/>
      <c r="C44" s="2"/>
      <c r="D44" s="113"/>
      <c r="E44" s="90" t="str">
        <f>IF(D44="","",D44)</f>
        <v/>
      </c>
      <c r="K44" s="90" t="str">
        <f t="shared" si="1"/>
        <v/>
      </c>
    </row>
    <row r="45" spans="1:11" x14ac:dyDescent="0.2">
      <c r="A45" s="120">
        <v>42786</v>
      </c>
      <c r="B45" s="2" t="s">
        <v>740</v>
      </c>
      <c r="C45" s="2" t="s">
        <v>764</v>
      </c>
      <c r="D45" s="113">
        <v>47</v>
      </c>
      <c r="E45" s="90">
        <f>IF(D45="","",D45)</f>
        <v>47</v>
      </c>
      <c r="K45" s="90" t="str">
        <f t="shared" si="1"/>
        <v/>
      </c>
    </row>
    <row r="46" spans="1:11" x14ac:dyDescent="0.2">
      <c r="A46" s="120">
        <v>42968</v>
      </c>
      <c r="B46" s="2" t="s">
        <v>740</v>
      </c>
      <c r="C46" s="2" t="s">
        <v>764</v>
      </c>
      <c r="D46" s="113">
        <v>49</v>
      </c>
      <c r="E46" s="90">
        <f>IF(D46="","",D46+E45)</f>
        <v>96</v>
      </c>
      <c r="K46" s="90" t="str">
        <f t="shared" si="1"/>
        <v/>
      </c>
    </row>
    <row r="47" spans="1:11" x14ac:dyDescent="0.2">
      <c r="A47" s="120"/>
      <c r="B47" s="2"/>
      <c r="C47" s="2"/>
      <c r="D47" s="113"/>
      <c r="E47" s="90" t="str">
        <f>IF(D47="","",D47+E46)</f>
        <v/>
      </c>
      <c r="K47" s="90" t="str">
        <f t="shared" si="1"/>
        <v/>
      </c>
    </row>
    <row r="48" spans="1:11" x14ac:dyDescent="0.2">
      <c r="A48" s="120"/>
      <c r="B48" s="2"/>
      <c r="C48" s="2"/>
      <c r="D48" s="113"/>
      <c r="E48" s="90" t="str">
        <f>IF(D48="","",D48+E47)</f>
        <v/>
      </c>
      <c r="K48" s="90" t="str">
        <f t="shared" si="1"/>
        <v/>
      </c>
    </row>
    <row r="49" spans="1:12" ht="13.5" thickBot="1" x14ac:dyDescent="0.25">
      <c r="A49" s="118"/>
      <c r="B49" s="117"/>
      <c r="C49" s="117"/>
      <c r="D49" s="114"/>
      <c r="E49" s="114" t="str">
        <f>IF(D49="","",D49)</f>
        <v/>
      </c>
      <c r="K49" s="90" t="str">
        <f t="shared" si="1"/>
        <v/>
      </c>
    </row>
    <row r="50" spans="1:12" ht="13.5" thickTop="1" x14ac:dyDescent="0.2">
      <c r="A50" s="120" t="s">
        <v>1759</v>
      </c>
      <c r="B50" s="2"/>
      <c r="C50" s="2"/>
      <c r="D50" s="113"/>
      <c r="E50" s="90" t="str">
        <f>IF(D50="","",D50)</f>
        <v/>
      </c>
      <c r="K50" s="90" t="str">
        <f t="shared" si="1"/>
        <v/>
      </c>
    </row>
    <row r="51" spans="1:12" x14ac:dyDescent="0.2">
      <c r="A51" s="120">
        <v>43150</v>
      </c>
      <c r="B51" s="2" t="s">
        <v>740</v>
      </c>
      <c r="C51" s="2" t="s">
        <v>764</v>
      </c>
      <c r="D51" s="113">
        <v>49</v>
      </c>
      <c r="E51" s="90">
        <f>IF(D51="","",D51)</f>
        <v>49</v>
      </c>
      <c r="K51" s="90" t="str">
        <f t="shared" si="1"/>
        <v/>
      </c>
    </row>
    <row r="52" spans="1:12" x14ac:dyDescent="0.2">
      <c r="A52" s="120">
        <v>43332</v>
      </c>
      <c r="B52" s="2"/>
      <c r="C52" s="2" t="s">
        <v>764</v>
      </c>
      <c r="D52" s="113">
        <v>44</v>
      </c>
      <c r="E52" s="90">
        <f>IF(D52="","",D52+E51)</f>
        <v>93</v>
      </c>
      <c r="K52" s="90" t="str">
        <f t="shared" si="1"/>
        <v/>
      </c>
    </row>
    <row r="53" spans="1:12" x14ac:dyDescent="0.2">
      <c r="A53" s="120"/>
      <c r="B53" s="2"/>
      <c r="C53" s="2"/>
      <c r="D53" s="113"/>
      <c r="E53" s="90" t="str">
        <f>IF(D53="","",D53)</f>
        <v/>
      </c>
      <c r="K53" s="90" t="str">
        <f t="shared" si="1"/>
        <v/>
      </c>
    </row>
    <row r="54" spans="1:12" x14ac:dyDescent="0.2">
      <c r="A54" s="120"/>
      <c r="B54" s="2"/>
      <c r="C54" s="2"/>
      <c r="D54" s="113"/>
      <c r="E54" s="90" t="str">
        <f>IF(D54="","",D54)</f>
        <v/>
      </c>
      <c r="K54" s="90" t="str">
        <f t="shared" si="1"/>
        <v/>
      </c>
    </row>
    <row r="55" spans="1:12" ht="13.5" thickBot="1" x14ac:dyDescent="0.25">
      <c r="A55" s="118"/>
      <c r="B55" s="117"/>
      <c r="C55" s="117"/>
      <c r="D55" s="114"/>
      <c r="E55" s="114" t="str">
        <f>IF(D55="","",D55)</f>
        <v/>
      </c>
      <c r="K55" s="90" t="str">
        <f t="shared" si="1"/>
        <v/>
      </c>
    </row>
    <row r="56" spans="1:12" ht="13.5" thickTop="1" x14ac:dyDescent="0.2">
      <c r="A56" s="120" t="s">
        <v>3038</v>
      </c>
      <c r="B56" s="2"/>
      <c r="C56" s="2"/>
      <c r="D56" s="113"/>
      <c r="E56" s="90" t="str">
        <f>IF(D56="","",D56)</f>
        <v/>
      </c>
      <c r="K56" s="90" t="str">
        <f t="shared" si="1"/>
        <v/>
      </c>
    </row>
    <row r="57" spans="1:12" x14ac:dyDescent="0.2">
      <c r="A57" s="120">
        <v>43514</v>
      </c>
      <c r="B57" s="2"/>
      <c r="C57" s="2" t="s">
        <v>2966</v>
      </c>
      <c r="D57" s="113">
        <v>52</v>
      </c>
      <c r="E57" s="90">
        <f>IF(D57="","",D57)</f>
        <v>52</v>
      </c>
      <c r="K57" s="90" t="str">
        <f t="shared" si="1"/>
        <v/>
      </c>
    </row>
    <row r="58" spans="1:12" x14ac:dyDescent="0.2">
      <c r="A58" s="120">
        <v>43696</v>
      </c>
      <c r="B58" s="2"/>
      <c r="C58" s="2" t="s">
        <v>2966</v>
      </c>
      <c r="D58" s="113">
        <v>58</v>
      </c>
      <c r="E58" s="90">
        <f>IF(D58="","",D58+E57)</f>
        <v>110</v>
      </c>
      <c r="K58" s="90" t="str">
        <f t="shared" si="1"/>
        <v/>
      </c>
    </row>
    <row r="59" spans="1:12" x14ac:dyDescent="0.2">
      <c r="A59" s="120"/>
      <c r="B59" s="2"/>
      <c r="C59" s="2"/>
      <c r="D59" s="113"/>
      <c r="E59" s="90" t="str">
        <f>IF(D59="","",D59+E58)</f>
        <v/>
      </c>
      <c r="K59" s="90" t="str">
        <f t="shared" si="1"/>
        <v/>
      </c>
    </row>
    <row r="60" spans="1:12" x14ac:dyDescent="0.2">
      <c r="A60" s="120"/>
      <c r="B60" s="2"/>
      <c r="C60" s="2"/>
      <c r="D60" s="113"/>
      <c r="E60" s="90" t="str">
        <f>IF(D60="","",D60+E59)</f>
        <v/>
      </c>
      <c r="K60" s="90" t="str">
        <f t="shared" si="1"/>
        <v/>
      </c>
    </row>
    <row r="61" spans="1:12" ht="13.5" thickBot="1" x14ac:dyDescent="0.25">
      <c r="A61" s="118"/>
      <c r="B61" s="117"/>
      <c r="C61" s="117"/>
      <c r="D61" s="114"/>
      <c r="E61" s="114" t="str">
        <f>IF(D61="","",D61+E60)</f>
        <v/>
      </c>
      <c r="K61" s="90" t="str">
        <f t="shared" si="1"/>
        <v/>
      </c>
    </row>
    <row r="62" spans="1:12" ht="13.5" thickTop="1" x14ac:dyDescent="0.2">
      <c r="A62" s="120" t="s">
        <v>2896</v>
      </c>
      <c r="B62" s="2"/>
      <c r="C62" s="2"/>
      <c r="D62" s="113"/>
      <c r="E62" s="90" t="str">
        <f>IF(D62="","",D62+E61)</f>
        <v/>
      </c>
      <c r="K62" s="90" t="str">
        <f t="shared" si="1"/>
        <v/>
      </c>
    </row>
    <row r="63" spans="1:12" ht="13.5" thickBot="1" x14ac:dyDescent="0.25">
      <c r="A63" s="120">
        <v>43878</v>
      </c>
      <c r="B63" s="2"/>
      <c r="C63" s="2" t="s">
        <v>3051</v>
      </c>
      <c r="D63" s="113">
        <v>66</v>
      </c>
      <c r="E63" s="90">
        <f>IF(D63="","",D63)</f>
        <v>66</v>
      </c>
      <c r="F63" s="117"/>
      <c r="G63" s="118"/>
      <c r="H63" s="117"/>
      <c r="I63" s="117"/>
      <c r="J63" s="114"/>
      <c r="K63" s="114" t="str">
        <f t="shared" si="1"/>
        <v/>
      </c>
      <c r="L63" s="2"/>
    </row>
    <row r="64" spans="1:12" ht="13.5" thickTop="1" x14ac:dyDescent="0.2">
      <c r="A64" s="120">
        <v>44060</v>
      </c>
      <c r="B64" s="2"/>
      <c r="C64" s="2" t="s">
        <v>3051</v>
      </c>
      <c r="D64" s="113">
        <v>55</v>
      </c>
      <c r="E64" s="90">
        <f t="shared" ref="E64:E69" si="2">IF(D64="","",D64)</f>
        <v>55</v>
      </c>
      <c r="G64" s="119" t="s">
        <v>492</v>
      </c>
      <c r="K64" s="90" t="str">
        <f t="shared" si="1"/>
        <v/>
      </c>
      <c r="L64" s="2"/>
    </row>
    <row r="65" spans="1:11" x14ac:dyDescent="0.2">
      <c r="A65" s="120"/>
      <c r="B65" s="2"/>
      <c r="C65" s="2"/>
      <c r="D65" s="113"/>
      <c r="E65" s="90" t="str">
        <f t="shared" si="2"/>
        <v/>
      </c>
      <c r="K65" s="90" t="str">
        <f>IF(J65="","",J65)</f>
        <v/>
      </c>
    </row>
    <row r="66" spans="1:11" x14ac:dyDescent="0.2">
      <c r="A66" s="120"/>
      <c r="B66" s="2"/>
      <c r="C66" s="2"/>
      <c r="D66" s="113"/>
      <c r="E66" s="90" t="str">
        <f t="shared" si="2"/>
        <v/>
      </c>
      <c r="K66" s="90" t="str">
        <f t="shared" si="1"/>
        <v/>
      </c>
    </row>
    <row r="67" spans="1:11" ht="13.5" thickBot="1" x14ac:dyDescent="0.25">
      <c r="A67" s="118"/>
      <c r="B67" s="117"/>
      <c r="C67" s="117"/>
      <c r="D67" s="114"/>
      <c r="E67" s="114" t="str">
        <f t="shared" si="2"/>
        <v/>
      </c>
      <c r="K67" s="90" t="str">
        <f t="shared" si="1"/>
        <v/>
      </c>
    </row>
    <row r="68" spans="1:11" ht="13.5" thickTop="1" x14ac:dyDescent="0.2">
      <c r="A68" s="120" t="s">
        <v>2898</v>
      </c>
      <c r="B68" s="2"/>
      <c r="C68" s="2"/>
      <c r="D68" s="113"/>
      <c r="E68" s="90" t="str">
        <f t="shared" si="2"/>
        <v/>
      </c>
      <c r="K68" s="90" t="str">
        <f t="shared" si="1"/>
        <v/>
      </c>
    </row>
    <row r="69" spans="1:11" x14ac:dyDescent="0.2">
      <c r="A69" s="120">
        <v>44249</v>
      </c>
      <c r="B69" s="2"/>
      <c r="C69" s="2" t="s">
        <v>3113</v>
      </c>
      <c r="D69" s="113">
        <v>66</v>
      </c>
      <c r="E69" s="90">
        <f t="shared" si="2"/>
        <v>66</v>
      </c>
      <c r="K69" s="90" t="str">
        <f t="shared" si="1"/>
        <v/>
      </c>
    </row>
    <row r="70" spans="1:11" x14ac:dyDescent="0.2">
      <c r="A70" s="120">
        <v>44424</v>
      </c>
      <c r="B70" s="2"/>
      <c r="C70" s="2" t="s">
        <v>764</v>
      </c>
      <c r="D70" s="113">
        <v>48</v>
      </c>
      <c r="E70" s="90">
        <f t="shared" ref="E70:E75" si="3">IF(D70="","",D70+69:69)</f>
        <v>114</v>
      </c>
      <c r="K70" s="90" t="str">
        <f t="shared" si="1"/>
        <v/>
      </c>
    </row>
    <row r="71" spans="1:11" x14ac:dyDescent="0.2">
      <c r="A71" s="120">
        <v>44613</v>
      </c>
      <c r="B71" s="2"/>
      <c r="C71" s="2" t="s">
        <v>764</v>
      </c>
      <c r="D71" s="113">
        <v>50</v>
      </c>
      <c r="E71" s="90">
        <f t="shared" si="3"/>
        <v>164</v>
      </c>
      <c r="K71" s="90" t="str">
        <f t="shared" si="1"/>
        <v/>
      </c>
    </row>
    <row r="72" spans="1:11" ht="13.5" thickBot="1" x14ac:dyDescent="0.25">
      <c r="A72" s="120"/>
      <c r="B72" s="2"/>
      <c r="C72" s="2"/>
      <c r="D72" s="113"/>
      <c r="E72" s="90" t="str">
        <f t="shared" si="3"/>
        <v/>
      </c>
      <c r="K72" s="90" t="str">
        <f t="shared" ref="K72:K135" si="4">IF(J72="","",J72+K71)</f>
        <v/>
      </c>
    </row>
    <row r="73" spans="1:11" ht="13.5" thickTop="1" x14ac:dyDescent="0.2">
      <c r="A73" s="916" t="s">
        <v>3289</v>
      </c>
      <c r="B73" s="917"/>
      <c r="C73" s="917"/>
      <c r="D73" s="854"/>
      <c r="E73" s="854" t="str">
        <f t="shared" si="3"/>
        <v/>
      </c>
      <c r="K73" s="90" t="str">
        <f t="shared" si="4"/>
        <v/>
      </c>
    </row>
    <row r="74" spans="1:11" x14ac:dyDescent="0.2">
      <c r="A74" s="120">
        <v>44795</v>
      </c>
      <c r="B74" s="2"/>
      <c r="C74" s="2" t="s">
        <v>3113</v>
      </c>
      <c r="D74" s="113">
        <v>47</v>
      </c>
      <c r="E74" s="90">
        <f>IF(D74="","",D74)</f>
        <v>47</v>
      </c>
      <c r="K74" s="90" t="str">
        <f t="shared" si="4"/>
        <v/>
      </c>
    </row>
    <row r="75" spans="1:11" x14ac:dyDescent="0.2">
      <c r="A75" s="120">
        <v>44977</v>
      </c>
      <c r="B75" s="2"/>
      <c r="C75" s="2" t="s">
        <v>3051</v>
      </c>
      <c r="D75" s="113">
        <v>47</v>
      </c>
      <c r="E75" s="90">
        <f t="shared" si="3"/>
        <v>94</v>
      </c>
      <c r="K75" s="90" t="str">
        <f t="shared" si="4"/>
        <v/>
      </c>
    </row>
    <row r="76" spans="1:11" ht="13.5" thickBot="1" x14ac:dyDescent="0.25">
      <c r="A76" s="118"/>
      <c r="B76" s="117"/>
      <c r="C76" s="117"/>
      <c r="D76" s="114"/>
      <c r="E76" s="114" t="str">
        <f>IF(D76="","",D76)</f>
        <v/>
      </c>
      <c r="K76" s="90" t="str">
        <f t="shared" si="4"/>
        <v/>
      </c>
    </row>
    <row r="77" spans="1:11" ht="13.5" thickTop="1" x14ac:dyDescent="0.2">
      <c r="A77" s="120" t="s">
        <v>3534</v>
      </c>
      <c r="B77" s="2"/>
      <c r="C77" s="2"/>
      <c r="D77" s="113"/>
      <c r="E77" s="90" t="str">
        <f>IF(D77="","",D77)</f>
        <v/>
      </c>
      <c r="K77" s="90" t="str">
        <f t="shared" si="4"/>
        <v/>
      </c>
    </row>
    <row r="78" spans="1:11" x14ac:dyDescent="0.2">
      <c r="A78" s="120">
        <v>45159</v>
      </c>
      <c r="B78" s="2"/>
      <c r="C78" s="2" t="s">
        <v>764</v>
      </c>
      <c r="D78" s="113">
        <v>49</v>
      </c>
      <c r="E78" s="90">
        <f>IF(D78="","",D78)</f>
        <v>49</v>
      </c>
      <c r="K78" s="90" t="str">
        <f t="shared" si="4"/>
        <v/>
      </c>
    </row>
    <row r="79" spans="1:11" x14ac:dyDescent="0.2">
      <c r="A79" s="120">
        <v>45341</v>
      </c>
      <c r="B79" s="2"/>
      <c r="C79" s="2" t="s">
        <v>764</v>
      </c>
      <c r="D79" s="113">
        <v>50</v>
      </c>
      <c r="E79" s="113">
        <f t="shared" ref="E79:E135" si="5">IF(D79="","",D79+E78)</f>
        <v>99</v>
      </c>
      <c r="K79" s="90" t="str">
        <f t="shared" si="4"/>
        <v/>
      </c>
    </row>
    <row r="80" spans="1:11" ht="13.5" thickBot="1" x14ac:dyDescent="0.25">
      <c r="A80" s="118"/>
      <c r="B80" s="117"/>
      <c r="C80" s="117"/>
      <c r="D80" s="114"/>
      <c r="E80" s="114" t="str">
        <f t="shared" si="5"/>
        <v/>
      </c>
      <c r="K80" s="90" t="str">
        <f t="shared" si="4"/>
        <v/>
      </c>
    </row>
    <row r="81" spans="1:11" ht="13.5" thickTop="1" x14ac:dyDescent="0.2">
      <c r="A81" s="120" t="s">
        <v>3679</v>
      </c>
      <c r="B81" s="2"/>
      <c r="C81" s="2"/>
      <c r="D81" s="113"/>
      <c r="E81" s="113" t="str">
        <f t="shared" si="5"/>
        <v/>
      </c>
      <c r="K81" s="90" t="str">
        <f t="shared" si="4"/>
        <v/>
      </c>
    </row>
    <row r="82" spans="1:11" x14ac:dyDescent="0.2">
      <c r="A82" s="120">
        <v>45523</v>
      </c>
      <c r="B82" s="2"/>
      <c r="C82" s="2" t="s">
        <v>764</v>
      </c>
      <c r="D82" s="113">
        <v>1000</v>
      </c>
      <c r="E82" s="113">
        <v>1000</v>
      </c>
      <c r="K82" s="90" t="str">
        <f t="shared" si="4"/>
        <v/>
      </c>
    </row>
    <row r="83" spans="1:11" x14ac:dyDescent="0.2">
      <c r="A83" s="120">
        <v>45705</v>
      </c>
      <c r="B83" s="2"/>
      <c r="C83" s="2" t="s">
        <v>764</v>
      </c>
      <c r="D83" s="113">
        <v>5913</v>
      </c>
      <c r="E83" s="113">
        <f t="shared" si="5"/>
        <v>6913</v>
      </c>
      <c r="K83" s="90" t="str">
        <f t="shared" si="4"/>
        <v/>
      </c>
    </row>
    <row r="84" spans="1:11" ht="13.5" thickBot="1" x14ac:dyDescent="0.25">
      <c r="A84" s="118"/>
      <c r="B84" s="117"/>
      <c r="C84" s="117"/>
      <c r="D84" s="114"/>
      <c r="E84" s="114" t="str">
        <f t="shared" si="5"/>
        <v/>
      </c>
      <c r="K84" s="90" t="str">
        <f t="shared" si="4"/>
        <v/>
      </c>
    </row>
    <row r="85" spans="1:11" ht="13.5" thickTop="1" x14ac:dyDescent="0.2">
      <c r="A85" s="120" t="s">
        <v>3829</v>
      </c>
      <c r="B85" s="2"/>
      <c r="C85" s="2"/>
      <c r="D85" s="113"/>
      <c r="E85" s="113" t="str">
        <f t="shared" si="5"/>
        <v/>
      </c>
      <c r="K85" s="90" t="str">
        <f t="shared" si="4"/>
        <v/>
      </c>
    </row>
    <row r="86" spans="1:11" x14ac:dyDescent="0.2">
      <c r="A86" s="120"/>
      <c r="B86" s="2"/>
      <c r="C86" s="2"/>
      <c r="D86" s="113"/>
      <c r="E86" s="113" t="str">
        <f t="shared" si="5"/>
        <v/>
      </c>
      <c r="K86" s="90" t="str">
        <f t="shared" si="4"/>
        <v/>
      </c>
    </row>
    <row r="87" spans="1:11" ht="13.5" thickBot="1" x14ac:dyDescent="0.25">
      <c r="A87" s="120"/>
      <c r="B87" s="2"/>
      <c r="C87" s="2"/>
      <c r="D87" s="113"/>
      <c r="E87" s="113" t="str">
        <f t="shared" si="5"/>
        <v/>
      </c>
      <c r="F87" s="117"/>
      <c r="G87" s="118"/>
      <c r="H87" s="117"/>
      <c r="I87" s="117"/>
      <c r="J87" s="114"/>
      <c r="K87" s="114" t="str">
        <f t="shared" si="4"/>
        <v/>
      </c>
    </row>
    <row r="88" spans="1:11" ht="13.5" thickTop="1" x14ac:dyDescent="0.2">
      <c r="A88" s="120"/>
      <c r="B88" s="2"/>
      <c r="C88" s="2"/>
      <c r="D88" s="113"/>
      <c r="E88" s="113" t="str">
        <f t="shared" si="5"/>
        <v/>
      </c>
      <c r="G88" s="119"/>
      <c r="K88" s="90" t="str">
        <f t="shared" si="4"/>
        <v/>
      </c>
    </row>
    <row r="89" spans="1:11" x14ac:dyDescent="0.2">
      <c r="A89" s="120"/>
      <c r="B89" s="2"/>
      <c r="C89" s="2"/>
      <c r="D89" s="113"/>
      <c r="E89" s="113" t="str">
        <f>IF(D89="","",D89)</f>
        <v/>
      </c>
      <c r="K89" s="90" t="str">
        <f>IF(J89="","",J89)</f>
        <v/>
      </c>
    </row>
    <row r="90" spans="1:11" x14ac:dyDescent="0.2">
      <c r="A90" s="120"/>
      <c r="B90" s="2"/>
      <c r="C90" s="2"/>
      <c r="D90" s="113"/>
      <c r="E90" s="113" t="str">
        <f t="shared" si="5"/>
        <v/>
      </c>
      <c r="K90" s="90" t="str">
        <f t="shared" si="4"/>
        <v/>
      </c>
    </row>
    <row r="91" spans="1:11" x14ac:dyDescent="0.2">
      <c r="A91" s="120"/>
      <c r="B91" s="2"/>
      <c r="C91" s="2"/>
      <c r="D91" s="113"/>
      <c r="E91" s="113" t="str">
        <f t="shared" si="5"/>
        <v/>
      </c>
      <c r="K91" s="90" t="str">
        <f t="shared" si="4"/>
        <v/>
      </c>
    </row>
    <row r="92" spans="1:11" x14ac:dyDescent="0.2">
      <c r="A92" s="120"/>
      <c r="B92" s="2"/>
      <c r="C92" s="2"/>
      <c r="D92" s="113"/>
      <c r="E92" s="113" t="str">
        <f t="shared" si="5"/>
        <v/>
      </c>
      <c r="K92" s="90" t="str">
        <f t="shared" si="4"/>
        <v/>
      </c>
    </row>
    <row r="93" spans="1:11" x14ac:dyDescent="0.2">
      <c r="A93" s="120"/>
      <c r="B93" s="2"/>
      <c r="C93" s="2"/>
      <c r="D93" s="113"/>
      <c r="E93" s="113" t="str">
        <f t="shared" si="5"/>
        <v/>
      </c>
      <c r="K93" s="90" t="str">
        <f t="shared" si="4"/>
        <v/>
      </c>
    </row>
    <row r="94" spans="1:11" x14ac:dyDescent="0.2">
      <c r="A94" s="120"/>
      <c r="B94" s="2"/>
      <c r="C94" s="2"/>
      <c r="D94" s="113"/>
      <c r="E94" s="113" t="str">
        <f t="shared" si="5"/>
        <v/>
      </c>
      <c r="K94" s="90" t="str">
        <f t="shared" si="4"/>
        <v/>
      </c>
    </row>
    <row r="95" spans="1:11" x14ac:dyDescent="0.2">
      <c r="A95" s="120"/>
      <c r="B95" s="2"/>
      <c r="C95" s="2"/>
      <c r="D95" s="113"/>
      <c r="E95" s="113" t="str">
        <f t="shared" si="5"/>
        <v/>
      </c>
      <c r="K95" s="90" t="str">
        <f t="shared" si="4"/>
        <v/>
      </c>
    </row>
    <row r="96" spans="1:11" x14ac:dyDescent="0.2">
      <c r="A96" s="120"/>
      <c r="B96" s="2"/>
      <c r="C96" s="2"/>
      <c r="D96" s="113"/>
      <c r="E96" s="113" t="str">
        <f t="shared" si="5"/>
        <v/>
      </c>
      <c r="K96" s="90" t="str">
        <f t="shared" si="4"/>
        <v/>
      </c>
    </row>
    <row r="97" spans="1:11" x14ac:dyDescent="0.2">
      <c r="A97" s="120"/>
      <c r="B97" s="2"/>
      <c r="C97" s="2"/>
      <c r="D97" s="113"/>
      <c r="E97" s="113" t="str">
        <f t="shared" si="5"/>
        <v/>
      </c>
      <c r="K97" s="90" t="str">
        <f t="shared" si="4"/>
        <v/>
      </c>
    </row>
    <row r="98" spans="1:11" x14ac:dyDescent="0.2">
      <c r="A98" s="120"/>
      <c r="B98" s="2"/>
      <c r="C98" s="2"/>
      <c r="D98" s="113"/>
      <c r="E98" s="113" t="str">
        <f t="shared" si="5"/>
        <v/>
      </c>
      <c r="K98" s="90" t="str">
        <f t="shared" si="4"/>
        <v/>
      </c>
    </row>
    <row r="99" spans="1:11" x14ac:dyDescent="0.2">
      <c r="A99" s="120"/>
      <c r="B99" s="2"/>
      <c r="C99" s="2"/>
      <c r="D99" s="113"/>
      <c r="E99" s="113" t="str">
        <f t="shared" si="5"/>
        <v/>
      </c>
      <c r="K99" s="90" t="str">
        <f t="shared" si="4"/>
        <v/>
      </c>
    </row>
    <row r="100" spans="1:11" x14ac:dyDescent="0.2">
      <c r="A100" s="120"/>
      <c r="B100" s="2"/>
      <c r="C100" s="2"/>
      <c r="D100" s="113"/>
      <c r="E100" s="113" t="str">
        <f t="shared" si="5"/>
        <v/>
      </c>
      <c r="K100" s="90" t="str">
        <f t="shared" si="4"/>
        <v/>
      </c>
    </row>
    <row r="101" spans="1:11" x14ac:dyDescent="0.2">
      <c r="A101" s="120"/>
      <c r="B101" s="2"/>
      <c r="C101" s="2"/>
      <c r="D101" s="113"/>
      <c r="E101" s="113" t="str">
        <f t="shared" si="5"/>
        <v/>
      </c>
      <c r="K101" s="90" t="str">
        <f t="shared" si="4"/>
        <v/>
      </c>
    </row>
    <row r="102" spans="1:11" x14ac:dyDescent="0.2">
      <c r="A102" s="120"/>
      <c r="B102" s="2"/>
      <c r="C102" s="2"/>
      <c r="D102" s="113"/>
      <c r="E102" s="113" t="str">
        <f t="shared" si="5"/>
        <v/>
      </c>
      <c r="K102" s="90" t="str">
        <f t="shared" si="4"/>
        <v/>
      </c>
    </row>
    <row r="103" spans="1:11" x14ac:dyDescent="0.2">
      <c r="A103" s="120"/>
      <c r="B103" s="2"/>
      <c r="C103" s="2"/>
      <c r="D103" s="113"/>
      <c r="E103" s="113" t="str">
        <f t="shared" si="5"/>
        <v/>
      </c>
      <c r="K103" s="90" t="str">
        <f t="shared" si="4"/>
        <v/>
      </c>
    </row>
    <row r="104" spans="1:11" x14ac:dyDescent="0.2">
      <c r="A104" s="120"/>
      <c r="B104" s="2"/>
      <c r="C104" s="2"/>
      <c r="D104" s="113"/>
      <c r="E104" s="113" t="str">
        <f t="shared" si="5"/>
        <v/>
      </c>
      <c r="K104" s="90" t="str">
        <f t="shared" si="4"/>
        <v/>
      </c>
    </row>
    <row r="105" spans="1:11" x14ac:dyDescent="0.2">
      <c r="A105" s="120"/>
      <c r="B105" s="2"/>
      <c r="C105" s="2"/>
      <c r="D105" s="113"/>
      <c r="E105" s="113" t="str">
        <f t="shared" si="5"/>
        <v/>
      </c>
      <c r="K105" s="90" t="str">
        <f t="shared" si="4"/>
        <v/>
      </c>
    </row>
    <row r="106" spans="1:11" x14ac:dyDescent="0.2">
      <c r="A106" s="120"/>
      <c r="B106" s="2"/>
      <c r="C106" s="2"/>
      <c r="D106" s="113"/>
      <c r="E106" s="113" t="str">
        <f t="shared" si="5"/>
        <v/>
      </c>
      <c r="K106" s="90" t="str">
        <f t="shared" si="4"/>
        <v/>
      </c>
    </row>
    <row r="107" spans="1:11" x14ac:dyDescent="0.2">
      <c r="A107" s="120"/>
      <c r="B107" s="2"/>
      <c r="C107" s="2"/>
      <c r="D107" s="113"/>
      <c r="E107" s="113" t="str">
        <f t="shared" si="5"/>
        <v/>
      </c>
      <c r="K107" s="90" t="str">
        <f t="shared" si="4"/>
        <v/>
      </c>
    </row>
    <row r="108" spans="1:11" x14ac:dyDescent="0.2">
      <c r="A108" s="120"/>
      <c r="B108" s="2"/>
      <c r="C108" s="2"/>
      <c r="D108" s="113"/>
      <c r="E108" s="113" t="str">
        <f t="shared" si="5"/>
        <v/>
      </c>
      <c r="K108" s="90" t="str">
        <f t="shared" si="4"/>
        <v/>
      </c>
    </row>
    <row r="109" spans="1:11" x14ac:dyDescent="0.2">
      <c r="A109" s="120"/>
      <c r="B109" s="2"/>
      <c r="C109" s="2"/>
      <c r="D109" s="113"/>
      <c r="E109" s="113" t="str">
        <f t="shared" si="5"/>
        <v/>
      </c>
      <c r="K109" s="90" t="str">
        <f t="shared" si="4"/>
        <v/>
      </c>
    </row>
    <row r="110" spans="1:11" x14ac:dyDescent="0.2">
      <c r="A110" s="120"/>
      <c r="B110" s="2"/>
      <c r="C110" s="2"/>
      <c r="D110" s="113"/>
      <c r="E110" s="113" t="str">
        <f t="shared" si="5"/>
        <v/>
      </c>
      <c r="K110" s="90" t="str">
        <f t="shared" si="4"/>
        <v/>
      </c>
    </row>
    <row r="111" spans="1:11" x14ac:dyDescent="0.2">
      <c r="A111" s="120"/>
      <c r="B111" s="2"/>
      <c r="C111" s="2"/>
      <c r="D111" s="113"/>
      <c r="E111" s="113" t="str">
        <f t="shared" si="5"/>
        <v/>
      </c>
      <c r="K111" s="90" t="str">
        <f t="shared" si="4"/>
        <v/>
      </c>
    </row>
    <row r="112" spans="1:11" x14ac:dyDescent="0.2">
      <c r="A112" s="120"/>
      <c r="B112" s="2"/>
      <c r="C112" s="2"/>
      <c r="D112" s="113"/>
      <c r="E112" s="113" t="str">
        <f t="shared" si="5"/>
        <v/>
      </c>
      <c r="K112" s="90" t="str">
        <f t="shared" si="4"/>
        <v/>
      </c>
    </row>
    <row r="113" spans="1:11" ht="13.5" thickBot="1" x14ac:dyDescent="0.25">
      <c r="A113" s="120"/>
      <c r="B113" s="2"/>
      <c r="C113" s="2"/>
      <c r="D113" s="113"/>
      <c r="E113" s="113" t="str">
        <f>IF(D113="","",D113+E112)</f>
        <v/>
      </c>
      <c r="F113" s="117"/>
      <c r="G113" s="118"/>
      <c r="H113" s="117"/>
      <c r="I113" s="117"/>
      <c r="J113" s="114"/>
      <c r="K113" s="114" t="str">
        <f>IF(J113="","",J113+K112)</f>
        <v/>
      </c>
    </row>
    <row r="114" spans="1:11" ht="13.5" thickTop="1" x14ac:dyDescent="0.2">
      <c r="A114" s="120"/>
      <c r="B114" s="2"/>
      <c r="C114" s="2"/>
      <c r="D114" s="113"/>
      <c r="E114" s="113" t="str">
        <f>IF(D114="","",D114+E113)</f>
        <v/>
      </c>
      <c r="G114" s="119"/>
      <c r="K114" s="90" t="str">
        <f>IF(J114="","",J114+K113)</f>
        <v/>
      </c>
    </row>
    <row r="115" spans="1:11" x14ac:dyDescent="0.2">
      <c r="A115" s="120"/>
      <c r="B115" s="2"/>
      <c r="C115" s="2"/>
      <c r="D115" s="113"/>
      <c r="E115" s="113" t="str">
        <f>IF(D115="","",D115)</f>
        <v/>
      </c>
      <c r="K115" s="90" t="str">
        <f>IF(J115="","",J115)</f>
        <v/>
      </c>
    </row>
    <row r="116" spans="1:11" x14ac:dyDescent="0.2">
      <c r="A116" s="120"/>
      <c r="B116" s="2"/>
      <c r="C116" s="2"/>
      <c r="D116" s="113"/>
      <c r="E116" s="113" t="str">
        <f t="shared" si="5"/>
        <v/>
      </c>
      <c r="K116" s="90" t="str">
        <f t="shared" si="4"/>
        <v/>
      </c>
    </row>
    <row r="117" spans="1:11" x14ac:dyDescent="0.2">
      <c r="A117" s="120"/>
      <c r="B117" s="2"/>
      <c r="C117" s="2"/>
      <c r="D117" s="113"/>
      <c r="E117" s="113" t="str">
        <f t="shared" si="5"/>
        <v/>
      </c>
      <c r="K117" s="90" t="str">
        <f t="shared" si="4"/>
        <v/>
      </c>
    </row>
    <row r="118" spans="1:11" x14ac:dyDescent="0.2">
      <c r="A118" s="120"/>
      <c r="B118" s="2"/>
      <c r="C118" s="2"/>
      <c r="D118" s="113"/>
      <c r="E118" s="113" t="str">
        <f t="shared" si="5"/>
        <v/>
      </c>
      <c r="K118" s="90" t="str">
        <f t="shared" si="4"/>
        <v/>
      </c>
    </row>
    <row r="119" spans="1:11" x14ac:dyDescent="0.2">
      <c r="A119" s="120"/>
      <c r="B119" s="2"/>
      <c r="C119" s="2"/>
      <c r="D119" s="113"/>
      <c r="E119" s="113" t="str">
        <f t="shared" si="5"/>
        <v/>
      </c>
      <c r="K119" s="90" t="str">
        <f t="shared" si="4"/>
        <v/>
      </c>
    </row>
    <row r="120" spans="1:11" x14ac:dyDescent="0.2">
      <c r="A120" s="120"/>
      <c r="B120" s="2"/>
      <c r="C120" s="2"/>
      <c r="D120" s="113"/>
      <c r="E120" s="113"/>
      <c r="K120" s="90" t="str">
        <f t="shared" si="4"/>
        <v/>
      </c>
    </row>
    <row r="121" spans="1:11" x14ac:dyDescent="0.2">
      <c r="A121" s="120"/>
      <c r="B121" s="2"/>
      <c r="C121" s="2"/>
      <c r="D121" s="113"/>
      <c r="E121" s="113"/>
      <c r="K121" s="90" t="str">
        <f t="shared" si="4"/>
        <v/>
      </c>
    </row>
    <row r="122" spans="1:11" x14ac:dyDescent="0.2">
      <c r="A122" s="120"/>
      <c r="B122" s="2"/>
      <c r="C122" s="2"/>
      <c r="D122" s="113"/>
      <c r="E122" s="113"/>
      <c r="K122" s="90" t="str">
        <f t="shared" si="4"/>
        <v/>
      </c>
    </row>
    <row r="123" spans="1:11" x14ac:dyDescent="0.2">
      <c r="A123" s="120"/>
      <c r="B123" s="2"/>
      <c r="C123" s="2"/>
      <c r="D123" s="113"/>
      <c r="E123" s="113" t="str">
        <f t="shared" si="5"/>
        <v/>
      </c>
      <c r="K123" s="90" t="str">
        <f t="shared" si="4"/>
        <v/>
      </c>
    </row>
    <row r="124" spans="1:11" x14ac:dyDescent="0.2">
      <c r="A124" s="120"/>
      <c r="B124" s="2"/>
      <c r="C124" s="2"/>
      <c r="D124" s="113"/>
      <c r="E124" s="113" t="str">
        <f t="shared" si="5"/>
        <v/>
      </c>
      <c r="K124" s="90" t="str">
        <f t="shared" si="4"/>
        <v/>
      </c>
    </row>
    <row r="125" spans="1:11" x14ac:dyDescent="0.2">
      <c r="A125" s="120"/>
      <c r="B125" s="2"/>
      <c r="C125" s="2"/>
      <c r="D125" s="113"/>
      <c r="E125" s="113" t="str">
        <f t="shared" si="5"/>
        <v/>
      </c>
      <c r="K125" s="90" t="str">
        <f t="shared" si="4"/>
        <v/>
      </c>
    </row>
    <row r="126" spans="1:11" x14ac:dyDescent="0.2">
      <c r="A126" s="120"/>
      <c r="B126" s="2"/>
      <c r="C126" s="2"/>
      <c r="D126" s="113"/>
      <c r="E126" s="113" t="str">
        <f t="shared" si="5"/>
        <v/>
      </c>
      <c r="K126" s="90" t="str">
        <f t="shared" si="4"/>
        <v/>
      </c>
    </row>
    <row r="127" spans="1:11" x14ac:dyDescent="0.2">
      <c r="A127" s="120"/>
      <c r="B127" s="2"/>
      <c r="C127" s="2"/>
      <c r="D127" s="113"/>
      <c r="E127" s="113" t="str">
        <f t="shared" si="5"/>
        <v/>
      </c>
      <c r="K127" s="90" t="str">
        <f t="shared" si="4"/>
        <v/>
      </c>
    </row>
    <row r="128" spans="1:11" x14ac:dyDescent="0.2">
      <c r="E128" s="90" t="str">
        <f t="shared" si="5"/>
        <v/>
      </c>
      <c r="K128" s="90" t="str">
        <f t="shared" si="4"/>
        <v/>
      </c>
    </row>
    <row r="129" spans="5:11" x14ac:dyDescent="0.2">
      <c r="E129" s="90" t="str">
        <f t="shared" si="5"/>
        <v/>
      </c>
      <c r="K129" s="90" t="str">
        <f t="shared" si="4"/>
        <v/>
      </c>
    </row>
    <row r="130" spans="5:11" x14ac:dyDescent="0.2">
      <c r="E130" s="90" t="str">
        <f t="shared" si="5"/>
        <v/>
      </c>
      <c r="K130" s="90" t="str">
        <f t="shared" si="4"/>
        <v/>
      </c>
    </row>
    <row r="131" spans="5:11" x14ac:dyDescent="0.2">
      <c r="E131" s="90" t="str">
        <f t="shared" si="5"/>
        <v/>
      </c>
      <c r="K131" s="90" t="str">
        <f t="shared" si="4"/>
        <v/>
      </c>
    </row>
    <row r="132" spans="5:11" x14ac:dyDescent="0.2">
      <c r="E132" s="90" t="str">
        <f t="shared" si="5"/>
        <v/>
      </c>
      <c r="K132" s="90" t="str">
        <f t="shared" si="4"/>
        <v/>
      </c>
    </row>
    <row r="133" spans="5:11" x14ac:dyDescent="0.2">
      <c r="E133" s="90" t="str">
        <f t="shared" si="5"/>
        <v/>
      </c>
      <c r="K133" s="90" t="str">
        <f t="shared" si="4"/>
        <v/>
      </c>
    </row>
    <row r="134" spans="5:11" x14ac:dyDescent="0.2">
      <c r="E134" s="90" t="str">
        <f t="shared" si="5"/>
        <v/>
      </c>
      <c r="K134" s="90" t="str">
        <f t="shared" si="4"/>
        <v/>
      </c>
    </row>
    <row r="135" spans="5:11" x14ac:dyDescent="0.2">
      <c r="E135" s="90" t="str">
        <f t="shared" si="5"/>
        <v/>
      </c>
      <c r="K135" s="90" t="str">
        <f t="shared" si="4"/>
        <v/>
      </c>
    </row>
    <row r="136" spans="5:11" x14ac:dyDescent="0.2">
      <c r="E136" s="90" t="str">
        <f t="shared" ref="E136:E199" si="6">IF(D136="","",D136+E135)</f>
        <v/>
      </c>
      <c r="K136" s="90" t="str">
        <f t="shared" ref="K136:K199" si="7">IF(J136="","",J136+K135)</f>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si="6"/>
        <v/>
      </c>
      <c r="K191" s="90" t="str">
        <f t="shared" si="7"/>
        <v/>
      </c>
    </row>
    <row r="192" spans="5:11" x14ac:dyDescent="0.2">
      <c r="E192" s="90" t="str">
        <f t="shared" si="6"/>
        <v/>
      </c>
      <c r="K192" s="90" t="str">
        <f t="shared" si="7"/>
        <v/>
      </c>
    </row>
    <row r="193" spans="5:11" x14ac:dyDescent="0.2">
      <c r="E193" s="90" t="str">
        <f t="shared" si="6"/>
        <v/>
      </c>
      <c r="K193" s="90" t="str">
        <f t="shared" si="7"/>
        <v/>
      </c>
    </row>
    <row r="194" spans="5:11" x14ac:dyDescent="0.2">
      <c r="E194" s="90" t="str">
        <f t="shared" si="6"/>
        <v/>
      </c>
      <c r="K194" s="90" t="str">
        <f t="shared" si="7"/>
        <v/>
      </c>
    </row>
    <row r="195" spans="5:11" x14ac:dyDescent="0.2">
      <c r="E195" s="90" t="str">
        <f t="shared" si="6"/>
        <v/>
      </c>
      <c r="K195" s="90" t="str">
        <f t="shared" si="7"/>
        <v/>
      </c>
    </row>
    <row r="196" spans="5:11" x14ac:dyDescent="0.2">
      <c r="E196" s="90" t="str">
        <f t="shared" si="6"/>
        <v/>
      </c>
      <c r="K196" s="90" t="str">
        <f t="shared" si="7"/>
        <v/>
      </c>
    </row>
    <row r="197" spans="5:11" x14ac:dyDescent="0.2">
      <c r="E197" s="90" t="str">
        <f t="shared" si="6"/>
        <v/>
      </c>
      <c r="K197" s="90" t="str">
        <f t="shared" si="7"/>
        <v/>
      </c>
    </row>
    <row r="198" spans="5:11" x14ac:dyDescent="0.2">
      <c r="E198" s="90" t="str">
        <f t="shared" si="6"/>
        <v/>
      </c>
      <c r="K198" s="90" t="str">
        <f t="shared" si="7"/>
        <v/>
      </c>
    </row>
    <row r="199" spans="5:11" x14ac:dyDescent="0.2">
      <c r="E199" s="90" t="str">
        <f t="shared" si="6"/>
        <v/>
      </c>
      <c r="K199" s="90" t="str">
        <f t="shared" si="7"/>
        <v/>
      </c>
    </row>
    <row r="200" spans="5:11" x14ac:dyDescent="0.2">
      <c r="E200" s="90" t="str">
        <f t="shared" ref="E200:E263" si="8">IF(D200="","",D200+E199)</f>
        <v/>
      </c>
      <c r="K200" s="90" t="str">
        <f t="shared" ref="K200:K263" si="9">IF(J200="","",J200+K199)</f>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si="8"/>
        <v/>
      </c>
      <c r="K255" s="90" t="str">
        <f t="shared" si="9"/>
        <v/>
      </c>
    </row>
    <row r="256" spans="5:11" x14ac:dyDescent="0.2">
      <c r="E256" s="90" t="str">
        <f t="shared" si="8"/>
        <v/>
      </c>
      <c r="K256" s="90" t="str">
        <f t="shared" si="9"/>
        <v/>
      </c>
    </row>
    <row r="257" spans="5:11" x14ac:dyDescent="0.2">
      <c r="E257" s="90" t="str">
        <f t="shared" si="8"/>
        <v/>
      </c>
      <c r="K257" s="90" t="str">
        <f t="shared" si="9"/>
        <v/>
      </c>
    </row>
    <row r="258" spans="5:11" x14ac:dyDescent="0.2">
      <c r="E258" s="90" t="str">
        <f t="shared" si="8"/>
        <v/>
      </c>
      <c r="K258" s="90" t="str">
        <f t="shared" si="9"/>
        <v/>
      </c>
    </row>
    <row r="259" spans="5:11" x14ac:dyDescent="0.2">
      <c r="E259" s="90" t="str">
        <f t="shared" si="8"/>
        <v/>
      </c>
      <c r="K259" s="90" t="str">
        <f t="shared" si="9"/>
        <v/>
      </c>
    </row>
    <row r="260" spans="5:11" x14ac:dyDescent="0.2">
      <c r="E260" s="90" t="str">
        <f t="shared" si="8"/>
        <v/>
      </c>
      <c r="K260" s="90" t="str">
        <f t="shared" si="9"/>
        <v/>
      </c>
    </row>
    <row r="261" spans="5:11" x14ac:dyDescent="0.2">
      <c r="E261" s="90" t="str">
        <f t="shared" si="8"/>
        <v/>
      </c>
      <c r="K261" s="90" t="str">
        <f t="shared" si="9"/>
        <v/>
      </c>
    </row>
    <row r="262" spans="5:11" x14ac:dyDescent="0.2">
      <c r="E262" s="90" t="str">
        <f t="shared" si="8"/>
        <v/>
      </c>
      <c r="K262" s="90" t="str">
        <f t="shared" si="9"/>
        <v/>
      </c>
    </row>
    <row r="263" spans="5:11" x14ac:dyDescent="0.2">
      <c r="E263" s="90" t="str">
        <f t="shared" si="8"/>
        <v/>
      </c>
      <c r="K263" s="90" t="str">
        <f t="shared" si="9"/>
        <v/>
      </c>
    </row>
    <row r="264" spans="5:11" x14ac:dyDescent="0.2">
      <c r="E264" s="90" t="str">
        <f t="shared" ref="E264:E327" si="10">IF(D264="","",D264+E263)</f>
        <v/>
      </c>
      <c r="K264" s="90" t="str">
        <f t="shared" ref="K264:K327" si="11">IF(J264="","",J264+K263)</f>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si="10"/>
        <v/>
      </c>
      <c r="K319" s="90" t="str">
        <f t="shared" si="11"/>
        <v/>
      </c>
    </row>
    <row r="320" spans="5:11" x14ac:dyDescent="0.2">
      <c r="E320" s="90" t="str">
        <f t="shared" si="10"/>
        <v/>
      </c>
      <c r="K320" s="90" t="str">
        <f t="shared" si="11"/>
        <v/>
      </c>
    </row>
    <row r="321" spans="5:11" x14ac:dyDescent="0.2">
      <c r="E321" s="90" t="str">
        <f t="shared" si="10"/>
        <v/>
      </c>
      <c r="K321" s="90" t="str">
        <f t="shared" si="11"/>
        <v/>
      </c>
    </row>
    <row r="322" spans="5:11" x14ac:dyDescent="0.2">
      <c r="E322" s="90" t="str">
        <f t="shared" si="10"/>
        <v/>
      </c>
      <c r="K322" s="90" t="str">
        <f t="shared" si="11"/>
        <v/>
      </c>
    </row>
    <row r="323" spans="5:11" x14ac:dyDescent="0.2">
      <c r="E323" s="90" t="str">
        <f t="shared" si="10"/>
        <v/>
      </c>
      <c r="K323" s="90" t="str">
        <f t="shared" si="11"/>
        <v/>
      </c>
    </row>
    <row r="324" spans="5:11" x14ac:dyDescent="0.2">
      <c r="E324" s="90" t="str">
        <f t="shared" si="10"/>
        <v/>
      </c>
      <c r="K324" s="90" t="str">
        <f t="shared" si="11"/>
        <v/>
      </c>
    </row>
    <row r="325" spans="5:11" x14ac:dyDescent="0.2">
      <c r="E325" s="90" t="str">
        <f t="shared" si="10"/>
        <v/>
      </c>
      <c r="K325" s="90" t="str">
        <f t="shared" si="11"/>
        <v/>
      </c>
    </row>
    <row r="326" spans="5:11" x14ac:dyDescent="0.2">
      <c r="E326" s="90" t="str">
        <f t="shared" si="10"/>
        <v/>
      </c>
      <c r="K326" s="90" t="str">
        <f t="shared" si="11"/>
        <v/>
      </c>
    </row>
    <row r="327" spans="5:11" x14ac:dyDescent="0.2">
      <c r="E327" s="90" t="str">
        <f t="shared" si="10"/>
        <v/>
      </c>
      <c r="K327" s="90" t="str">
        <f t="shared" si="11"/>
        <v/>
      </c>
    </row>
    <row r="328" spans="5:11" x14ac:dyDescent="0.2">
      <c r="E328" s="90" t="str">
        <f t="shared" ref="E328:E387" si="12">IF(D328="","",D328+E327)</f>
        <v/>
      </c>
      <c r="K328" s="90" t="str">
        <f t="shared" ref="K328:K391" si="13">IF(J328="","",J328+K327)</f>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E379" s="90" t="str">
        <f t="shared" si="12"/>
        <v/>
      </c>
      <c r="K379" s="90" t="str">
        <f t="shared" si="13"/>
        <v/>
      </c>
    </row>
    <row r="380" spans="5:11" x14ac:dyDescent="0.2">
      <c r="E380" s="90" t="str">
        <f t="shared" si="12"/>
        <v/>
      </c>
      <c r="K380" s="90" t="str">
        <f t="shared" si="13"/>
        <v/>
      </c>
    </row>
    <row r="381" spans="5:11" x14ac:dyDescent="0.2">
      <c r="E381" s="90" t="str">
        <f t="shared" si="12"/>
        <v/>
      </c>
      <c r="K381" s="90" t="str">
        <f t="shared" si="13"/>
        <v/>
      </c>
    </row>
    <row r="382" spans="5:11" x14ac:dyDescent="0.2">
      <c r="E382" s="90" t="str">
        <f t="shared" si="12"/>
        <v/>
      </c>
      <c r="K382" s="90" t="str">
        <f t="shared" si="13"/>
        <v/>
      </c>
    </row>
    <row r="383" spans="5:11" x14ac:dyDescent="0.2">
      <c r="E383" s="90" t="str">
        <f t="shared" si="12"/>
        <v/>
      </c>
      <c r="K383" s="90" t="str">
        <f t="shared" si="13"/>
        <v/>
      </c>
    </row>
    <row r="384" spans="5:11" x14ac:dyDescent="0.2">
      <c r="E384" s="90" t="str">
        <f t="shared" si="12"/>
        <v/>
      </c>
      <c r="K384" s="90" t="str">
        <f t="shared" si="13"/>
        <v/>
      </c>
    </row>
    <row r="385" spans="5:11" x14ac:dyDescent="0.2">
      <c r="E385" s="90" t="str">
        <f t="shared" si="12"/>
        <v/>
      </c>
      <c r="K385" s="90" t="str">
        <f t="shared" si="13"/>
        <v/>
      </c>
    </row>
    <row r="386" spans="5:11" x14ac:dyDescent="0.2">
      <c r="E386" s="90" t="str">
        <f t="shared" si="12"/>
        <v/>
      </c>
      <c r="K386" s="90" t="str">
        <f t="shared" si="13"/>
        <v/>
      </c>
    </row>
    <row r="387" spans="5:11" x14ac:dyDescent="0.2">
      <c r="E387" s="90" t="str">
        <f t="shared" si="12"/>
        <v/>
      </c>
      <c r="K387" s="90" t="str">
        <f t="shared" si="13"/>
        <v/>
      </c>
    </row>
    <row r="388" spans="5:11" x14ac:dyDescent="0.2">
      <c r="K388" s="90" t="str">
        <f t="shared" si="13"/>
        <v/>
      </c>
    </row>
    <row r="389" spans="5:11" x14ac:dyDescent="0.2">
      <c r="K389" s="90" t="str">
        <f t="shared" si="13"/>
        <v/>
      </c>
    </row>
    <row r="390" spans="5:11" x14ac:dyDescent="0.2">
      <c r="K390" s="90" t="str">
        <f t="shared" si="13"/>
        <v/>
      </c>
    </row>
    <row r="391" spans="5:11" x14ac:dyDescent="0.2">
      <c r="K391" s="90" t="str">
        <f t="shared" si="13"/>
        <v/>
      </c>
    </row>
    <row r="392" spans="5:11" x14ac:dyDescent="0.2">
      <c r="K392" s="90" t="str">
        <f t="shared" ref="K392:K455" si="14">IF(J392="","",J392+K391)</f>
        <v/>
      </c>
    </row>
    <row r="393" spans="5:11" x14ac:dyDescent="0.2">
      <c r="K393" s="90" t="str">
        <f t="shared" si="14"/>
        <v/>
      </c>
    </row>
    <row r="394" spans="5:11" x14ac:dyDescent="0.2">
      <c r="K394" s="90" t="str">
        <f t="shared" si="14"/>
        <v/>
      </c>
    </row>
    <row r="395" spans="5:11" x14ac:dyDescent="0.2">
      <c r="K395" s="90" t="str">
        <f t="shared" si="14"/>
        <v/>
      </c>
    </row>
    <row r="396" spans="5:11" x14ac:dyDescent="0.2">
      <c r="K396" s="90" t="str">
        <f t="shared" si="14"/>
        <v/>
      </c>
    </row>
    <row r="397" spans="5:11" x14ac:dyDescent="0.2">
      <c r="K397" s="90" t="str">
        <f t="shared" si="14"/>
        <v/>
      </c>
    </row>
    <row r="398" spans="5:11" x14ac:dyDescent="0.2">
      <c r="K398" s="90" t="str">
        <f t="shared" si="14"/>
        <v/>
      </c>
    </row>
    <row r="399" spans="5:11" x14ac:dyDescent="0.2">
      <c r="K399" s="90" t="str">
        <f t="shared" si="14"/>
        <v/>
      </c>
    </row>
    <row r="400" spans="5: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si="14"/>
        <v/>
      </c>
    </row>
    <row r="448" spans="11:11" x14ac:dyDescent="0.2">
      <c r="K448" s="90" t="str">
        <f t="shared" si="14"/>
        <v/>
      </c>
    </row>
    <row r="449" spans="11:11" x14ac:dyDescent="0.2">
      <c r="K449" s="90" t="str">
        <f t="shared" si="14"/>
        <v/>
      </c>
    </row>
    <row r="450" spans="11:11" x14ac:dyDescent="0.2">
      <c r="K450" s="90" t="str">
        <f t="shared" si="14"/>
        <v/>
      </c>
    </row>
    <row r="451" spans="11:11" x14ac:dyDescent="0.2">
      <c r="K451" s="90" t="str">
        <f t="shared" si="14"/>
        <v/>
      </c>
    </row>
    <row r="452" spans="11:11" x14ac:dyDescent="0.2">
      <c r="K452" s="90" t="str">
        <f t="shared" si="14"/>
        <v/>
      </c>
    </row>
    <row r="453" spans="11:11" x14ac:dyDescent="0.2">
      <c r="K453" s="90" t="str">
        <f t="shared" si="14"/>
        <v/>
      </c>
    </row>
    <row r="454" spans="11:11" x14ac:dyDescent="0.2">
      <c r="K454" s="90" t="str">
        <f t="shared" si="14"/>
        <v/>
      </c>
    </row>
    <row r="455" spans="11:11" x14ac:dyDescent="0.2">
      <c r="K455" s="90" t="str">
        <f t="shared" si="14"/>
        <v/>
      </c>
    </row>
    <row r="456" spans="11:11" x14ac:dyDescent="0.2">
      <c r="K456" s="90" t="str">
        <f t="shared" ref="K456:K467" si="15">IF(J456="","",J456+K455)</f>
        <v/>
      </c>
    </row>
    <row r="457" spans="11:11" x14ac:dyDescent="0.2">
      <c r="K457" s="90" t="str">
        <f t="shared" si="15"/>
        <v/>
      </c>
    </row>
    <row r="458" spans="11:11" x14ac:dyDescent="0.2">
      <c r="K458" s="90" t="str">
        <f t="shared" si="15"/>
        <v/>
      </c>
    </row>
    <row r="459" spans="11:11" x14ac:dyDescent="0.2">
      <c r="K459" s="90" t="str">
        <f t="shared" si="15"/>
        <v/>
      </c>
    </row>
    <row r="460" spans="11:11" x14ac:dyDescent="0.2">
      <c r="K460" s="90" t="str">
        <f t="shared" si="15"/>
        <v/>
      </c>
    </row>
    <row r="461" spans="11:11" x14ac:dyDescent="0.2">
      <c r="K461" s="90" t="str">
        <f t="shared" si="15"/>
        <v/>
      </c>
    </row>
    <row r="462" spans="11:11" x14ac:dyDescent="0.2">
      <c r="K462" s="90" t="str">
        <f t="shared" si="15"/>
        <v/>
      </c>
    </row>
    <row r="463" spans="11:11" x14ac:dyDescent="0.2">
      <c r="K463" s="90" t="str">
        <f t="shared" si="15"/>
        <v/>
      </c>
    </row>
    <row r="464" spans="11:11" x14ac:dyDescent="0.2">
      <c r="K464" s="90" t="str">
        <f t="shared" si="15"/>
        <v/>
      </c>
    </row>
    <row r="465" spans="11:11" x14ac:dyDescent="0.2">
      <c r="K465" s="90" t="str">
        <f t="shared" si="15"/>
        <v/>
      </c>
    </row>
    <row r="466" spans="11:11" x14ac:dyDescent="0.2">
      <c r="K466" s="90" t="str">
        <f t="shared" si="15"/>
        <v/>
      </c>
    </row>
    <row r="467" spans="11:11" x14ac:dyDescent="0.2">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91" activePane="bottomLeft" state="frozen"/>
      <selection pane="bottomLeft" activeCell="A115" sqref="A115"/>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6.72656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2457</v>
      </c>
      <c r="B2" s="726">
        <v>113</v>
      </c>
      <c r="C2" s="754" t="s">
        <v>2466</v>
      </c>
      <c r="D2" s="2"/>
      <c r="E2"/>
      <c r="G2" s="652">
        <v>211</v>
      </c>
      <c r="H2" s="651" t="s">
        <v>2522</v>
      </c>
      <c r="J2"/>
      <c r="K2"/>
    </row>
    <row r="3" spans="1:14" x14ac:dyDescent="0.2">
      <c r="A3" s="725" t="s">
        <v>2458</v>
      </c>
      <c r="B3" s="726">
        <v>108</v>
      </c>
      <c r="C3" s="723"/>
      <c r="D3" s="2"/>
      <c r="E3"/>
      <c r="G3" s="652">
        <v>212</v>
      </c>
      <c r="H3" s="651" t="s">
        <v>2456</v>
      </c>
      <c r="J3"/>
      <c r="K3"/>
    </row>
    <row r="4" spans="1:14" x14ac:dyDescent="0.2">
      <c r="A4" s="2"/>
      <c r="B4" s="723"/>
      <c r="C4" s="723"/>
      <c r="D4" s="2"/>
      <c r="E4"/>
      <c r="G4" s="652">
        <v>213</v>
      </c>
      <c r="H4" s="651" t="s">
        <v>2458</v>
      </c>
      <c r="J4"/>
      <c r="K4"/>
    </row>
    <row r="5" spans="1:14" x14ac:dyDescent="0.2">
      <c r="M5">
        <v>66</v>
      </c>
      <c r="N5">
        <v>60</v>
      </c>
    </row>
    <row r="6" spans="1:14" x14ac:dyDescent="0.2">
      <c r="A6" s="1443" t="s">
        <v>397</v>
      </c>
      <c r="B6" s="1444"/>
      <c r="C6" s="1444"/>
      <c r="D6" s="1444"/>
      <c r="E6" s="1445"/>
      <c r="G6" s="1446" t="s">
        <v>2458</v>
      </c>
      <c r="H6" s="1447"/>
      <c r="I6" s="1447"/>
      <c r="J6" s="1447"/>
      <c r="K6" s="1448"/>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01" t="s">
        <v>2</v>
      </c>
      <c r="K8" s="90" t="str">
        <f>IF(J8="","",J8)</f>
        <v/>
      </c>
    </row>
    <row r="9" spans="1:14" x14ac:dyDescent="0.2">
      <c r="A9" s="101">
        <v>40642</v>
      </c>
      <c r="B9" t="s">
        <v>729</v>
      </c>
      <c r="C9" t="s">
        <v>730</v>
      </c>
      <c r="D9" s="90">
        <v>335000</v>
      </c>
      <c r="E9" s="90">
        <f>IF(D9="","",D9)</f>
        <v>335000</v>
      </c>
      <c r="G9" s="101">
        <v>40631</v>
      </c>
      <c r="H9" t="s">
        <v>729</v>
      </c>
      <c r="I9" t="s">
        <v>747</v>
      </c>
      <c r="J9" s="90">
        <v>240100</v>
      </c>
      <c r="K9" s="90">
        <f>IF(J9="","",J9)</f>
        <v>240100</v>
      </c>
    </row>
    <row r="10" spans="1:14" x14ac:dyDescent="0.2">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2">
      <c r="A11" s="101">
        <v>40701</v>
      </c>
      <c r="B11" t="s">
        <v>729</v>
      </c>
      <c r="C11" t="s">
        <v>732</v>
      </c>
      <c r="D11" s="90">
        <v>500000</v>
      </c>
      <c r="E11" s="90">
        <f t="shared" si="0"/>
        <v>966215</v>
      </c>
      <c r="K11" s="90" t="str">
        <f t="shared" si="1"/>
        <v/>
      </c>
    </row>
    <row r="12" spans="1:14" x14ac:dyDescent="0.2">
      <c r="A12" s="101">
        <v>40871</v>
      </c>
      <c r="B12" t="s">
        <v>729</v>
      </c>
      <c r="C12" t="s">
        <v>736</v>
      </c>
      <c r="D12" s="90">
        <v>479480</v>
      </c>
      <c r="E12" s="90">
        <f t="shared" si="0"/>
        <v>1445695</v>
      </c>
      <c r="K12" s="90" t="str">
        <f t="shared" si="1"/>
        <v/>
      </c>
    </row>
    <row r="13" spans="1:14" x14ac:dyDescent="0.2">
      <c r="A13" s="101">
        <v>40597</v>
      </c>
      <c r="B13" t="s">
        <v>321</v>
      </c>
      <c r="C13" t="s">
        <v>738</v>
      </c>
      <c r="D13" s="90">
        <v>100000</v>
      </c>
      <c r="E13" s="90">
        <f t="shared" si="0"/>
        <v>1545695</v>
      </c>
      <c r="K13" s="90" t="str">
        <f t="shared" si="1"/>
        <v/>
      </c>
    </row>
    <row r="14" spans="1:14" x14ac:dyDescent="0.2">
      <c r="A14" s="101">
        <v>40752</v>
      </c>
      <c r="B14" t="s">
        <v>729</v>
      </c>
      <c r="C14" t="s">
        <v>745</v>
      </c>
      <c r="D14" s="90">
        <v>320000</v>
      </c>
      <c r="E14" s="90">
        <f t="shared" si="0"/>
        <v>1865695</v>
      </c>
      <c r="K14" s="90" t="str">
        <f t="shared" si="1"/>
        <v/>
      </c>
    </row>
    <row r="15" spans="1:14" x14ac:dyDescent="0.2">
      <c r="E15" s="90" t="str">
        <f t="shared" si="0"/>
        <v/>
      </c>
      <c r="K15" s="90" t="str">
        <f t="shared" si="1"/>
        <v/>
      </c>
    </row>
    <row r="16" spans="1:14" x14ac:dyDescent="0.2">
      <c r="E16" s="90" t="str">
        <f t="shared" si="0"/>
        <v/>
      </c>
      <c r="K16" s="90" t="str">
        <f t="shared" si="1"/>
        <v/>
      </c>
    </row>
    <row r="17" spans="1:11" x14ac:dyDescent="0.2">
      <c r="E17" s="90" t="str">
        <f t="shared" si="0"/>
        <v/>
      </c>
      <c r="K17" s="90" t="str">
        <f t="shared" si="1"/>
        <v/>
      </c>
    </row>
    <row r="18" spans="1:11" ht="13.5" thickBot="1" x14ac:dyDescent="0.25">
      <c r="A18" s="118"/>
      <c r="B18" s="117"/>
      <c r="C18" s="117"/>
      <c r="D18" s="114"/>
      <c r="E18" s="114" t="str">
        <f t="shared" si="0"/>
        <v/>
      </c>
      <c r="F18" s="117"/>
      <c r="G18" s="118"/>
      <c r="H18" s="117"/>
      <c r="I18" s="117"/>
      <c r="J18" s="114"/>
      <c r="K18" s="114" t="str">
        <f t="shared" si="1"/>
        <v/>
      </c>
    </row>
    <row r="19" spans="1:11" ht="13.5" thickTop="1" x14ac:dyDescent="0.2">
      <c r="A19" s="101" t="s">
        <v>468</v>
      </c>
      <c r="E19" s="90" t="str">
        <f t="shared" si="0"/>
        <v/>
      </c>
      <c r="G19" s="101" t="s">
        <v>468</v>
      </c>
      <c r="K19" s="90" t="str">
        <f t="shared" si="1"/>
        <v/>
      </c>
    </row>
    <row r="20" spans="1:11" x14ac:dyDescent="0.2">
      <c r="A20" s="101">
        <v>41005</v>
      </c>
      <c r="B20" t="s">
        <v>729</v>
      </c>
      <c r="C20" t="s">
        <v>773</v>
      </c>
      <c r="D20" s="90">
        <v>250000</v>
      </c>
      <c r="E20" s="90">
        <f>IF(D20="","",D20)</f>
        <v>250000</v>
      </c>
      <c r="K20" s="90" t="str">
        <f t="shared" si="1"/>
        <v/>
      </c>
    </row>
    <row r="21" spans="1:11" x14ac:dyDescent="0.2">
      <c r="A21" s="101">
        <v>41061</v>
      </c>
      <c r="B21" t="s">
        <v>729</v>
      </c>
      <c r="C21" t="s">
        <v>775</v>
      </c>
      <c r="D21" s="90">
        <v>178340</v>
      </c>
      <c r="E21" s="90">
        <f t="shared" si="0"/>
        <v>428340</v>
      </c>
      <c r="K21" s="90" t="str">
        <f t="shared" si="1"/>
        <v/>
      </c>
    </row>
    <row r="22" spans="1:11" x14ac:dyDescent="0.2">
      <c r="E22" s="90" t="str">
        <f t="shared" si="0"/>
        <v/>
      </c>
      <c r="K22" s="90" t="str">
        <f t="shared" si="1"/>
        <v/>
      </c>
    </row>
    <row r="23" spans="1:11" x14ac:dyDescent="0.2">
      <c r="E23" s="90" t="str">
        <f t="shared" si="0"/>
        <v/>
      </c>
      <c r="K23" s="90" t="str">
        <f t="shared" si="1"/>
        <v/>
      </c>
    </row>
    <row r="24" spans="1:11" x14ac:dyDescent="0.2">
      <c r="E24" s="90" t="str">
        <f t="shared" si="0"/>
        <v/>
      </c>
      <c r="K24" s="90" t="str">
        <f t="shared" si="1"/>
        <v/>
      </c>
    </row>
    <row r="25" spans="1:11" ht="13.5" thickBot="1" x14ac:dyDescent="0.25">
      <c r="A25" s="118"/>
      <c r="B25" s="117"/>
      <c r="C25" s="117"/>
      <c r="D25" s="114"/>
      <c r="E25" s="114" t="str">
        <f t="shared" si="0"/>
        <v/>
      </c>
      <c r="F25" s="117"/>
      <c r="G25" s="118"/>
      <c r="H25" s="117"/>
      <c r="I25" s="117"/>
      <c r="J25" s="114"/>
      <c r="K25" s="114" t="str">
        <f t="shared" si="1"/>
        <v/>
      </c>
    </row>
    <row r="26" spans="1:11" ht="13.5" thickTop="1" x14ac:dyDescent="0.2">
      <c r="A26" s="101" t="s">
        <v>492</v>
      </c>
      <c r="E26" s="90" t="str">
        <f t="shared" si="0"/>
        <v/>
      </c>
      <c r="G26" s="101" t="s">
        <v>492</v>
      </c>
      <c r="K26" s="90" t="str">
        <f t="shared" si="1"/>
        <v/>
      </c>
    </row>
    <row r="27" spans="1:11" x14ac:dyDescent="0.2">
      <c r="A27" s="101">
        <v>41369</v>
      </c>
      <c r="B27" t="s">
        <v>729</v>
      </c>
      <c r="C27" t="s">
        <v>800</v>
      </c>
      <c r="D27" s="90">
        <v>265000</v>
      </c>
      <c r="E27" s="90">
        <f>IF(D27="","",D27)</f>
        <v>265000</v>
      </c>
      <c r="K27" s="90" t="str">
        <f>IF(J27="","",J27)</f>
        <v/>
      </c>
    </row>
    <row r="28" spans="1:11" x14ac:dyDescent="0.2">
      <c r="A28" s="101">
        <v>41472</v>
      </c>
      <c r="B28" t="s">
        <v>729</v>
      </c>
      <c r="C28" t="s">
        <v>808</v>
      </c>
      <c r="D28" s="90">
        <v>1000000</v>
      </c>
      <c r="E28" s="90">
        <f t="shared" si="0"/>
        <v>1265000</v>
      </c>
      <c r="K28" s="90" t="str">
        <f t="shared" si="1"/>
        <v/>
      </c>
    </row>
    <row r="29" spans="1:11" x14ac:dyDescent="0.2">
      <c r="A29" s="101">
        <v>41572</v>
      </c>
      <c r="B29" t="s">
        <v>817</v>
      </c>
      <c r="C29" t="s">
        <v>818</v>
      </c>
      <c r="D29" s="90">
        <v>81145</v>
      </c>
      <c r="E29" s="90">
        <f t="shared" si="0"/>
        <v>1346145</v>
      </c>
      <c r="K29" s="90" t="str">
        <f t="shared" si="1"/>
        <v/>
      </c>
    </row>
    <row r="30" spans="1:11" x14ac:dyDescent="0.2">
      <c r="A30" s="101">
        <v>41572</v>
      </c>
      <c r="B30" t="s">
        <v>712</v>
      </c>
      <c r="C30" t="s">
        <v>819</v>
      </c>
      <c r="D30" s="90">
        <v>30000</v>
      </c>
      <c r="E30" s="90">
        <f t="shared" si="0"/>
        <v>1376145</v>
      </c>
      <c r="K30" s="90" t="str">
        <f t="shared" si="1"/>
        <v/>
      </c>
    </row>
    <row r="31" spans="1:11" x14ac:dyDescent="0.2">
      <c r="A31" s="101">
        <v>41572</v>
      </c>
      <c r="B31" t="s">
        <v>712</v>
      </c>
      <c r="C31" t="s">
        <v>820</v>
      </c>
      <c r="D31" s="90">
        <v>50000</v>
      </c>
      <c r="E31" s="90">
        <f t="shared" si="0"/>
        <v>1426145</v>
      </c>
      <c r="K31" s="90" t="str">
        <f t="shared" si="1"/>
        <v/>
      </c>
    </row>
    <row r="32" spans="1:11" x14ac:dyDescent="0.2">
      <c r="E32" s="90" t="str">
        <f t="shared" si="0"/>
        <v/>
      </c>
      <c r="K32" s="90" t="str">
        <f t="shared" si="1"/>
        <v/>
      </c>
    </row>
    <row r="33" spans="1:11" x14ac:dyDescent="0.2">
      <c r="E33" s="90" t="str">
        <f t="shared" si="0"/>
        <v/>
      </c>
      <c r="K33" s="90" t="str">
        <f t="shared" si="1"/>
        <v/>
      </c>
    </row>
    <row r="34" spans="1:11" x14ac:dyDescent="0.2">
      <c r="E34" s="90" t="str">
        <f t="shared" si="0"/>
        <v/>
      </c>
      <c r="K34" s="90" t="str">
        <f t="shared" si="1"/>
        <v/>
      </c>
    </row>
    <row r="35" spans="1:11" ht="13.5" thickBot="1" x14ac:dyDescent="0.25">
      <c r="A35" s="118"/>
      <c r="B35" s="117"/>
      <c r="C35" s="117"/>
      <c r="D35" s="114"/>
      <c r="E35" s="114" t="str">
        <f t="shared" si="0"/>
        <v/>
      </c>
      <c r="F35" s="117"/>
      <c r="G35" s="118"/>
      <c r="H35" s="117"/>
      <c r="I35" s="117"/>
      <c r="J35" s="114"/>
      <c r="K35" s="114" t="str">
        <f t="shared" si="1"/>
        <v/>
      </c>
    </row>
    <row r="36" spans="1:11" ht="13.5" thickTop="1" x14ac:dyDescent="0.2">
      <c r="A36" s="101" t="s">
        <v>522</v>
      </c>
      <c r="E36" s="90" t="str">
        <f t="shared" si="0"/>
        <v/>
      </c>
      <c r="G36" s="101" t="s">
        <v>522</v>
      </c>
      <c r="K36" s="90" t="str">
        <f t="shared" si="1"/>
        <v/>
      </c>
    </row>
    <row r="37" spans="1:11" x14ac:dyDescent="0.2">
      <c r="A37" s="101">
        <v>41741</v>
      </c>
      <c r="B37" t="s">
        <v>817</v>
      </c>
      <c r="C37" t="s">
        <v>852</v>
      </c>
      <c r="D37" s="90">
        <v>215000</v>
      </c>
      <c r="E37" s="90">
        <f>IF(D37="","",D37)</f>
        <v>215000</v>
      </c>
      <c r="K37" s="90" t="str">
        <f>IF(J37="","",J37)</f>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x14ac:dyDescent="0.2">
      <c r="E41" s="90" t="str">
        <f t="shared" si="0"/>
        <v/>
      </c>
      <c r="K41" s="90" t="str">
        <f t="shared" si="1"/>
        <v/>
      </c>
    </row>
    <row r="42" spans="1:11" x14ac:dyDescent="0.2">
      <c r="E42" s="90" t="str">
        <f t="shared" si="0"/>
        <v/>
      </c>
      <c r="K42" s="90" t="str">
        <f t="shared" si="1"/>
        <v/>
      </c>
    </row>
    <row r="43" spans="1:11" ht="13.5" thickBot="1" x14ac:dyDescent="0.25">
      <c r="A43" s="118"/>
      <c r="B43" s="117"/>
      <c r="C43" s="117"/>
      <c r="D43" s="114"/>
      <c r="E43" s="114" t="str">
        <f t="shared" si="0"/>
        <v/>
      </c>
      <c r="F43" s="117"/>
      <c r="G43" s="118"/>
      <c r="H43" s="117"/>
      <c r="I43" s="117"/>
      <c r="J43" s="114"/>
      <c r="K43" s="114" t="str">
        <f t="shared" si="1"/>
        <v/>
      </c>
    </row>
    <row r="44" spans="1:11" ht="13.5" thickTop="1" x14ac:dyDescent="0.2">
      <c r="A44" s="101" t="s">
        <v>896</v>
      </c>
      <c r="E44" s="90" t="str">
        <f t="shared" si="0"/>
        <v/>
      </c>
      <c r="G44" s="101" t="s">
        <v>896</v>
      </c>
      <c r="K44" s="90" t="str">
        <f t="shared" si="1"/>
        <v/>
      </c>
    </row>
    <row r="45" spans="1:11" x14ac:dyDescent="0.2">
      <c r="A45" s="101">
        <v>42072</v>
      </c>
      <c r="B45" t="s">
        <v>729</v>
      </c>
      <c r="C45" t="s">
        <v>883</v>
      </c>
      <c r="D45" s="90">
        <v>300000</v>
      </c>
      <c r="E45" s="90">
        <f>IF(D45="","",D45)</f>
        <v>300000</v>
      </c>
      <c r="K45" s="90" t="str">
        <f>IF(J45="","",J45)</f>
        <v/>
      </c>
    </row>
    <row r="46" spans="1:11" x14ac:dyDescent="0.2">
      <c r="A46" s="101">
        <v>42089</v>
      </c>
      <c r="B46" t="s">
        <v>729</v>
      </c>
      <c r="C46" t="s">
        <v>887</v>
      </c>
      <c r="D46" s="90">
        <v>60912</v>
      </c>
      <c r="E46" s="90">
        <f t="shared" si="0"/>
        <v>360912</v>
      </c>
      <c r="K46" s="90" t="str">
        <f t="shared" ref="K46:K52" si="2">IF(J46="","",J46+K45)</f>
        <v/>
      </c>
    </row>
    <row r="47" spans="1:11" x14ac:dyDescent="0.2">
      <c r="A47" s="101">
        <v>42089</v>
      </c>
      <c r="B47" t="s">
        <v>729</v>
      </c>
      <c r="C47" t="s">
        <v>888</v>
      </c>
      <c r="D47" s="90">
        <v>19200</v>
      </c>
      <c r="E47" s="90">
        <f t="shared" si="0"/>
        <v>380112</v>
      </c>
      <c r="K47" s="90" t="str">
        <f t="shared" si="2"/>
        <v/>
      </c>
    </row>
    <row r="48" spans="1:11" x14ac:dyDescent="0.2">
      <c r="A48" s="101">
        <v>42101</v>
      </c>
      <c r="B48" t="s">
        <v>729</v>
      </c>
      <c r="C48" t="s">
        <v>889</v>
      </c>
      <c r="D48" s="90">
        <v>240000</v>
      </c>
      <c r="E48" s="90">
        <f t="shared" si="0"/>
        <v>620112</v>
      </c>
      <c r="K48" s="90" t="str">
        <f t="shared" si="2"/>
        <v/>
      </c>
    </row>
    <row r="49" spans="1:11" x14ac:dyDescent="0.2">
      <c r="A49" s="101">
        <v>42304</v>
      </c>
      <c r="B49" t="s">
        <v>817</v>
      </c>
      <c r="C49" t="s">
        <v>1540</v>
      </c>
      <c r="D49" s="90">
        <v>60000</v>
      </c>
      <c r="E49" s="90">
        <f t="shared" si="0"/>
        <v>680112</v>
      </c>
      <c r="K49" s="90" t="str">
        <f t="shared" si="2"/>
        <v/>
      </c>
    </row>
    <row r="50" spans="1:11" x14ac:dyDescent="0.2">
      <c r="E50" s="90" t="str">
        <f t="shared" si="0"/>
        <v/>
      </c>
      <c r="K50" s="90" t="str">
        <f t="shared" si="2"/>
        <v/>
      </c>
    </row>
    <row r="51" spans="1:11" x14ac:dyDescent="0.2">
      <c r="E51" s="90" t="str">
        <f t="shared" si="0"/>
        <v/>
      </c>
      <c r="K51" s="90" t="str">
        <f t="shared" si="2"/>
        <v/>
      </c>
    </row>
    <row r="52" spans="1:11" x14ac:dyDescent="0.2">
      <c r="E52" s="90" t="str">
        <f t="shared" si="0"/>
        <v/>
      </c>
      <c r="K52" s="90" t="str">
        <f t="shared" si="2"/>
        <v/>
      </c>
    </row>
    <row r="53" spans="1:11" x14ac:dyDescent="0.2">
      <c r="E53" s="90" t="str">
        <f t="shared" si="0"/>
        <v/>
      </c>
      <c r="K53" s="90" t="str">
        <f t="shared" si="1"/>
        <v/>
      </c>
    </row>
    <row r="54" spans="1:11" x14ac:dyDescent="0.2">
      <c r="E54" s="90" t="str">
        <f t="shared" si="0"/>
        <v/>
      </c>
      <c r="K54" s="90" t="str">
        <f t="shared" si="1"/>
        <v/>
      </c>
    </row>
    <row r="55" spans="1:11" ht="13.5" thickBot="1" x14ac:dyDescent="0.25">
      <c r="A55" s="118"/>
      <c r="B55" s="117"/>
      <c r="C55" s="117"/>
      <c r="D55" s="114"/>
      <c r="E55" s="114" t="str">
        <f>IF(D55="","",D55+E54)</f>
        <v/>
      </c>
      <c r="F55" s="117"/>
      <c r="G55" s="118"/>
      <c r="H55" s="117"/>
      <c r="I55" s="117"/>
      <c r="J55" s="114"/>
      <c r="K55" s="114" t="str">
        <f>IF(J55="","",J55+K54)</f>
        <v/>
      </c>
    </row>
    <row r="56" spans="1:11" ht="13.5" thickTop="1" x14ac:dyDescent="0.2">
      <c r="A56" s="101" t="s">
        <v>1637</v>
      </c>
      <c r="E56" s="90" t="str">
        <f>IF(D56="","",D56+E55)</f>
        <v/>
      </c>
      <c r="G56" s="101" t="s">
        <v>1637</v>
      </c>
      <c r="K56" s="90" t="str">
        <f>IF(J56="","",J56+K55)</f>
        <v/>
      </c>
    </row>
    <row r="57" spans="1:11" x14ac:dyDescent="0.2">
      <c r="A57" s="101">
        <v>42468</v>
      </c>
      <c r="B57" t="s">
        <v>817</v>
      </c>
      <c r="C57" t="s">
        <v>1694</v>
      </c>
      <c r="D57" s="90">
        <v>245000</v>
      </c>
      <c r="E57" s="90">
        <f>IF(D57="","",D57)</f>
        <v>245000</v>
      </c>
      <c r="K57" s="90" t="str">
        <f>IF(J57="","",J57)</f>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 t="shared" si="0"/>
        <v/>
      </c>
      <c r="F62" s="117"/>
      <c r="G62" s="118"/>
      <c r="H62" s="117"/>
      <c r="I62" s="117"/>
      <c r="J62" s="114"/>
      <c r="K62" s="114" t="str">
        <f t="shared" si="1"/>
        <v/>
      </c>
    </row>
    <row r="63" spans="1:11" ht="13.5" thickTop="1" x14ac:dyDescent="0.2">
      <c r="A63" s="101" t="s">
        <v>1758</v>
      </c>
      <c r="E63" s="90" t="str">
        <f t="shared" ref="E63:E120" si="3">IF(D63="","",D63+E62)</f>
        <v/>
      </c>
      <c r="G63" s="101" t="s">
        <v>1758</v>
      </c>
      <c r="K63" s="90" t="str">
        <f t="shared" ref="K63:K120" si="4">IF(J63="","",J63+K62)</f>
        <v/>
      </c>
    </row>
    <row r="64" spans="1:11" x14ac:dyDescent="0.2">
      <c r="A64" s="101">
        <v>42779</v>
      </c>
      <c r="B64" t="s">
        <v>1941</v>
      </c>
      <c r="C64" t="s">
        <v>1942</v>
      </c>
      <c r="D64" s="90">
        <v>100000</v>
      </c>
      <c r="E64" s="90">
        <f>IF(D64="","",D64)</f>
        <v>100000</v>
      </c>
      <c r="K64" s="90" t="str">
        <f>IF(J64="","",J64)</f>
        <v/>
      </c>
    </row>
    <row r="65" spans="1:11" x14ac:dyDescent="0.2">
      <c r="A65" s="101">
        <v>42831</v>
      </c>
      <c r="B65" t="s">
        <v>729</v>
      </c>
      <c r="C65" t="s">
        <v>1972</v>
      </c>
      <c r="D65" s="90">
        <v>72000</v>
      </c>
      <c r="E65" s="90">
        <f>IF(D65="","",D65+E64)</f>
        <v>172000</v>
      </c>
      <c r="K65" s="90" t="str">
        <f t="shared" si="4"/>
        <v/>
      </c>
    </row>
    <row r="66" spans="1:11" x14ac:dyDescent="0.2">
      <c r="A66" s="101">
        <v>42831</v>
      </c>
      <c r="B66" t="s">
        <v>407</v>
      </c>
      <c r="C66" t="s">
        <v>1965</v>
      </c>
      <c r="D66" s="90">
        <v>100000</v>
      </c>
      <c r="E66" s="90">
        <f>IF(D66="","",D66+E65)</f>
        <v>272000</v>
      </c>
      <c r="K66" s="90" t="str">
        <f t="shared" si="4"/>
        <v/>
      </c>
    </row>
    <row r="67" spans="1:11" x14ac:dyDescent="0.2">
      <c r="A67" s="101">
        <v>42832</v>
      </c>
      <c r="B67" t="s">
        <v>729</v>
      </c>
      <c r="C67" t="s">
        <v>1976</v>
      </c>
      <c r="D67" s="90">
        <v>140000</v>
      </c>
      <c r="E67" s="90">
        <f>IF(D67="","",D67+E66)</f>
        <v>412000</v>
      </c>
      <c r="K67" s="90" t="str">
        <f t="shared" si="4"/>
        <v/>
      </c>
    </row>
    <row r="68" spans="1:11" x14ac:dyDescent="0.2">
      <c r="A68" s="101">
        <v>42834</v>
      </c>
      <c r="B68" t="s">
        <v>729</v>
      </c>
      <c r="C68" t="s">
        <v>1976</v>
      </c>
      <c r="D68" s="90">
        <v>30000</v>
      </c>
      <c r="E68" s="90">
        <f>IF(D68="","",D68+E67)</f>
        <v>442000</v>
      </c>
      <c r="K68" s="90" t="str">
        <f t="shared" si="4"/>
        <v/>
      </c>
    </row>
    <row r="69" spans="1:11" x14ac:dyDescent="0.2">
      <c r="K69" s="90" t="str">
        <f t="shared" si="4"/>
        <v/>
      </c>
    </row>
    <row r="70" spans="1:11" x14ac:dyDescent="0.2">
      <c r="E70" s="90" t="str">
        <f>IF(D70="","",D70)</f>
        <v/>
      </c>
      <c r="K70" s="90" t="str">
        <f t="shared" si="4"/>
        <v/>
      </c>
    </row>
    <row r="71" spans="1:11" x14ac:dyDescent="0.2">
      <c r="E71" s="90" t="str">
        <f>IF(D71="","",D71)</f>
        <v/>
      </c>
      <c r="K71" s="90" t="str">
        <f t="shared" si="4"/>
        <v/>
      </c>
    </row>
    <row r="72" spans="1:11" ht="13.5" thickBot="1" x14ac:dyDescent="0.25">
      <c r="A72" s="118"/>
      <c r="B72" s="117"/>
      <c r="C72" s="117"/>
      <c r="D72" s="114"/>
      <c r="E72" s="114" t="str">
        <f>IF(D72="","",D72+E71)</f>
        <v/>
      </c>
      <c r="F72" s="117"/>
      <c r="G72" s="118"/>
      <c r="H72" s="117"/>
      <c r="I72" s="117"/>
      <c r="J72" s="114"/>
      <c r="K72" s="114" t="str">
        <f t="shared" si="4"/>
        <v/>
      </c>
    </row>
    <row r="73" spans="1:11" ht="13.5" thickTop="1" x14ac:dyDescent="0.2">
      <c r="A73" s="101" t="s">
        <v>1759</v>
      </c>
      <c r="E73" s="90" t="str">
        <f>IF(D73="","",D73+E72)</f>
        <v/>
      </c>
      <c r="G73" s="101" t="s">
        <v>1759</v>
      </c>
      <c r="K73" s="90" t="str">
        <f>IF(J73="","",J73+K72)</f>
        <v/>
      </c>
    </row>
    <row r="74" spans="1:11" x14ac:dyDescent="0.2">
      <c r="A74" s="101">
        <v>43186</v>
      </c>
      <c r="B74" t="s">
        <v>2559</v>
      </c>
      <c r="C74" t="s">
        <v>2560</v>
      </c>
      <c r="D74" s="90">
        <v>828089</v>
      </c>
      <c r="E74" s="90">
        <f>IF(D74="","",D74)</f>
        <v>828089</v>
      </c>
      <c r="G74" s="101">
        <v>43217</v>
      </c>
      <c r="H74" t="s">
        <v>2564</v>
      </c>
      <c r="I74" t="s">
        <v>2572</v>
      </c>
      <c r="J74" s="90">
        <v>20000</v>
      </c>
      <c r="K74" s="90">
        <f>IF(J74="","",J74)</f>
        <v>20000</v>
      </c>
    </row>
    <row r="75" spans="1:11" x14ac:dyDescent="0.2">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2">
      <c r="A76" s="101">
        <v>43406</v>
      </c>
      <c r="B76" t="s">
        <v>2562</v>
      </c>
      <c r="C76" t="s">
        <v>2626</v>
      </c>
      <c r="D76" s="90">
        <v>1107119</v>
      </c>
      <c r="E76" s="90">
        <f>IF(D76="","",D76+E75)</f>
        <v>2150208</v>
      </c>
      <c r="K76" s="90" t="str">
        <f t="shared" si="5"/>
        <v/>
      </c>
    </row>
    <row r="77" spans="1:11" x14ac:dyDescent="0.2">
      <c r="A77" s="101">
        <v>43441</v>
      </c>
      <c r="B77" t="s">
        <v>2623</v>
      </c>
      <c r="C77" t="s">
        <v>2786</v>
      </c>
      <c r="D77" s="90">
        <v>70328</v>
      </c>
      <c r="E77" s="90">
        <f>IF(D77="","",D77+E76)</f>
        <v>2220536</v>
      </c>
      <c r="K77" s="90" t="str">
        <f t="shared" si="5"/>
        <v/>
      </c>
    </row>
    <row r="78" spans="1:11" x14ac:dyDescent="0.2">
      <c r="E78" s="90" t="str">
        <f>IF(D78="","",D78+E77)</f>
        <v/>
      </c>
      <c r="K78" s="90" t="str">
        <f t="shared" si="5"/>
        <v/>
      </c>
    </row>
    <row r="79" spans="1:11" x14ac:dyDescent="0.2">
      <c r="E79" s="90" t="str">
        <f t="shared" ref="E79:E90" si="6">IF(D79="","",D79)</f>
        <v/>
      </c>
      <c r="K79" s="90" t="str">
        <f t="shared" si="5"/>
        <v/>
      </c>
    </row>
    <row r="80" spans="1:11" ht="13.5" thickBot="1" x14ac:dyDescent="0.25">
      <c r="A80" s="118"/>
      <c r="B80" s="117"/>
      <c r="C80" s="117"/>
      <c r="D80" s="114"/>
      <c r="E80" s="114" t="str">
        <f t="shared" si="6"/>
        <v/>
      </c>
      <c r="F80" s="117"/>
      <c r="G80" s="118"/>
      <c r="H80" s="117"/>
      <c r="I80" s="117"/>
      <c r="J80" s="114"/>
      <c r="K80" s="114" t="str">
        <f t="shared" si="5"/>
        <v/>
      </c>
    </row>
    <row r="81" spans="1:11" ht="13.5" thickTop="1" x14ac:dyDescent="0.2">
      <c r="A81" s="101" t="s">
        <v>1760</v>
      </c>
      <c r="E81" s="90" t="str">
        <f t="shared" si="6"/>
        <v/>
      </c>
      <c r="G81" s="101" t="s">
        <v>2773</v>
      </c>
      <c r="K81" s="90" t="str">
        <f t="shared" si="5"/>
        <v/>
      </c>
    </row>
    <row r="82" spans="1:11" x14ac:dyDescent="0.2">
      <c r="A82" s="101">
        <v>43573</v>
      </c>
      <c r="B82" t="s">
        <v>3078</v>
      </c>
      <c r="C82" t="s">
        <v>3079</v>
      </c>
      <c r="D82" s="90">
        <v>225000</v>
      </c>
      <c r="E82" s="90">
        <f t="shared" si="6"/>
        <v>225000</v>
      </c>
      <c r="G82" s="101">
        <v>43627</v>
      </c>
      <c r="H82" t="s">
        <v>2990</v>
      </c>
      <c r="J82" s="90">
        <v>996000</v>
      </c>
      <c r="K82" s="90">
        <f t="shared" si="5"/>
        <v>996000</v>
      </c>
    </row>
    <row r="83" spans="1:11" x14ac:dyDescent="0.2">
      <c r="E83" s="90" t="str">
        <f>IF(D83="","",D83+E82)</f>
        <v/>
      </c>
      <c r="K83" s="90" t="str">
        <f t="shared" si="5"/>
        <v/>
      </c>
    </row>
    <row r="84" spans="1:11" ht="13.5" thickBot="1" x14ac:dyDescent="0.25">
      <c r="A84" s="118"/>
      <c r="B84" s="117"/>
      <c r="C84" s="117"/>
      <c r="D84" s="114"/>
      <c r="E84" s="114" t="str">
        <f t="shared" si="6"/>
        <v/>
      </c>
      <c r="F84" s="117"/>
      <c r="G84" s="118"/>
      <c r="H84" s="117"/>
      <c r="I84" s="117"/>
      <c r="J84" s="114"/>
      <c r="K84" s="114" t="str">
        <f t="shared" si="5"/>
        <v/>
      </c>
    </row>
    <row r="85" spans="1:11" ht="13.5" thickTop="1" x14ac:dyDescent="0.2">
      <c r="A85" s="101" t="s">
        <v>2896</v>
      </c>
      <c r="E85" s="90" t="str">
        <f t="shared" si="6"/>
        <v/>
      </c>
      <c r="K85" s="90" t="str">
        <f t="shared" si="5"/>
        <v/>
      </c>
    </row>
    <row r="86" spans="1:11" x14ac:dyDescent="0.2">
      <c r="A86" s="101">
        <v>43909</v>
      </c>
      <c r="B86" t="s">
        <v>3087</v>
      </c>
      <c r="C86" t="s">
        <v>3088</v>
      </c>
      <c r="D86" s="90">
        <v>1000000</v>
      </c>
      <c r="E86" s="90">
        <f>IF(D86="","",D86)</f>
        <v>1000000</v>
      </c>
      <c r="G86" s="101">
        <v>44012</v>
      </c>
      <c r="H86" t="s">
        <v>3065</v>
      </c>
      <c r="J86" s="90">
        <v>1000000</v>
      </c>
      <c r="K86" s="90">
        <f t="shared" si="5"/>
        <v>1000000</v>
      </c>
    </row>
    <row r="87" spans="1:11" x14ac:dyDescent="0.2">
      <c r="A87" s="101">
        <v>44021</v>
      </c>
      <c r="B87" t="s">
        <v>3096</v>
      </c>
      <c r="C87" t="s">
        <v>3097</v>
      </c>
      <c r="D87" s="90">
        <v>122000</v>
      </c>
      <c r="E87" s="90">
        <f>IF(D87="","",D87+E86)</f>
        <v>1122000</v>
      </c>
      <c r="K87" s="90" t="str">
        <f t="shared" si="5"/>
        <v/>
      </c>
    </row>
    <row r="88" spans="1:11" x14ac:dyDescent="0.2">
      <c r="A88" s="101">
        <v>44174</v>
      </c>
      <c r="B88" t="s">
        <v>3089</v>
      </c>
      <c r="C88" t="s">
        <v>3104</v>
      </c>
      <c r="D88" s="90">
        <v>30000</v>
      </c>
      <c r="E88" s="90">
        <f>IF(D88="","",D88+E87)</f>
        <v>1152000</v>
      </c>
      <c r="K88" s="90" t="str">
        <f t="shared" si="4"/>
        <v/>
      </c>
    </row>
    <row r="89" spans="1:11" x14ac:dyDescent="0.2">
      <c r="E89" s="90" t="str">
        <f>IF(D89="","",D89+E88)</f>
        <v/>
      </c>
      <c r="K89" s="90" t="str">
        <f t="shared" si="4"/>
        <v/>
      </c>
    </row>
    <row r="90" spans="1:11" ht="13.5" thickBot="1" x14ac:dyDescent="0.25">
      <c r="A90" s="118"/>
      <c r="B90" s="117"/>
      <c r="C90" s="117"/>
      <c r="D90" s="114"/>
      <c r="E90" s="114" t="str">
        <f t="shared" si="6"/>
        <v/>
      </c>
      <c r="F90" s="117"/>
      <c r="G90" s="118"/>
      <c r="H90" s="117"/>
      <c r="I90" s="117"/>
      <c r="J90" s="114"/>
      <c r="K90" s="114" t="str">
        <f t="shared" si="4"/>
        <v/>
      </c>
    </row>
    <row r="91" spans="1:11" ht="13.5" thickTop="1" x14ac:dyDescent="0.2">
      <c r="A91" s="101" t="s">
        <v>3182</v>
      </c>
      <c r="E91" s="90" t="str">
        <f t="shared" si="3"/>
        <v/>
      </c>
      <c r="K91" s="90" t="str">
        <f t="shared" si="4"/>
        <v/>
      </c>
    </row>
    <row r="92" spans="1:11" x14ac:dyDescent="0.2">
      <c r="A92" s="101">
        <v>44377</v>
      </c>
      <c r="B92" t="s">
        <v>3191</v>
      </c>
      <c r="C92" t="s">
        <v>3192</v>
      </c>
      <c r="D92" s="90">
        <v>33000</v>
      </c>
      <c r="E92" s="90">
        <f>IF(D92="","",D92)</f>
        <v>33000</v>
      </c>
      <c r="K92" s="90" t="str">
        <f t="shared" si="4"/>
        <v/>
      </c>
    </row>
    <row r="93" spans="1:11" x14ac:dyDescent="0.2">
      <c r="A93" s="101">
        <v>44413</v>
      </c>
      <c r="B93" t="s">
        <v>3215</v>
      </c>
      <c r="C93" t="s">
        <v>3216</v>
      </c>
      <c r="D93" s="90">
        <v>30000</v>
      </c>
      <c r="E93" s="90">
        <f t="shared" si="3"/>
        <v>63000</v>
      </c>
      <c r="K93" s="90" t="str">
        <f t="shared" si="4"/>
        <v/>
      </c>
    </row>
    <row r="94" spans="1:11" x14ac:dyDescent="0.2">
      <c r="A94" s="101">
        <v>44637</v>
      </c>
      <c r="B94" t="s">
        <v>409</v>
      </c>
      <c r="C94" t="s">
        <v>3324</v>
      </c>
      <c r="D94" s="90">
        <v>200000</v>
      </c>
      <c r="E94" s="90">
        <f t="shared" si="3"/>
        <v>263000</v>
      </c>
      <c r="K94" s="90" t="str">
        <f t="shared" si="4"/>
        <v/>
      </c>
    </row>
    <row r="95" spans="1:11" ht="13.5" thickBot="1" x14ac:dyDescent="0.25">
      <c r="E95" s="90" t="str">
        <f t="shared" si="3"/>
        <v/>
      </c>
      <c r="K95" s="90" t="str">
        <f t="shared" si="4"/>
        <v/>
      </c>
    </row>
    <row r="96" spans="1:11" ht="13.5" thickTop="1" x14ac:dyDescent="0.2">
      <c r="A96" s="916" t="s">
        <v>3289</v>
      </c>
      <c r="B96" s="917"/>
      <c r="C96" s="917"/>
      <c r="D96" s="854"/>
      <c r="E96" s="854" t="str">
        <f t="shared" si="3"/>
        <v/>
      </c>
      <c r="F96" s="917"/>
      <c r="G96" s="916"/>
      <c r="H96" s="917"/>
      <c r="I96" s="917"/>
      <c r="J96" s="854"/>
      <c r="K96" s="854" t="str">
        <f t="shared" si="4"/>
        <v/>
      </c>
    </row>
    <row r="97" spans="1:11" x14ac:dyDescent="0.2">
      <c r="A97" s="101">
        <v>44692</v>
      </c>
      <c r="B97" s="2" t="s">
        <v>3191</v>
      </c>
      <c r="C97" s="2" t="s">
        <v>3504</v>
      </c>
      <c r="D97" s="90">
        <v>200000</v>
      </c>
      <c r="E97" s="90">
        <f>IF(D97="","",D97)</f>
        <v>200000</v>
      </c>
      <c r="K97" s="90" t="str">
        <f t="shared" si="4"/>
        <v/>
      </c>
    </row>
    <row r="98" spans="1:11" x14ac:dyDescent="0.2">
      <c r="A98" s="101">
        <v>44900</v>
      </c>
      <c r="B98" s="2" t="s">
        <v>3473</v>
      </c>
      <c r="C98" t="s">
        <v>3498</v>
      </c>
      <c r="D98" s="90">
        <v>28158</v>
      </c>
      <c r="E98" s="90">
        <f>IF(D98="","",D98+E97)</f>
        <v>228158</v>
      </c>
      <c r="K98" s="90" t="str">
        <f t="shared" si="4"/>
        <v/>
      </c>
    </row>
    <row r="99" spans="1:11" ht="13.5" thickBot="1" x14ac:dyDescent="0.25">
      <c r="A99" s="118"/>
      <c r="B99" s="117"/>
      <c r="C99" s="117"/>
      <c r="D99" s="114"/>
      <c r="E99" s="114" t="str">
        <f>IF(D99="","",D99+E98)</f>
        <v/>
      </c>
      <c r="F99" s="117"/>
      <c r="G99" s="118"/>
      <c r="H99" s="117"/>
      <c r="I99" s="117"/>
      <c r="J99" s="114"/>
      <c r="K99" s="114" t="str">
        <f t="shared" si="4"/>
        <v/>
      </c>
    </row>
    <row r="100" spans="1:11" ht="13.5" thickTop="1" x14ac:dyDescent="0.2">
      <c r="A100" s="101" t="s">
        <v>3534</v>
      </c>
      <c r="E100" s="90" t="str">
        <f>IF(D100="","",D100+E99)</f>
        <v/>
      </c>
      <c r="K100" s="90" t="str">
        <f t="shared" si="4"/>
        <v/>
      </c>
    </row>
    <row r="101" spans="1:11" x14ac:dyDescent="0.2">
      <c r="A101" s="101">
        <v>45056</v>
      </c>
      <c r="B101" t="s">
        <v>409</v>
      </c>
      <c r="C101" t="s">
        <v>3650</v>
      </c>
      <c r="D101" s="90">
        <v>432863</v>
      </c>
      <c r="E101" s="90">
        <f>IF(D101="","",D101)</f>
        <v>432863</v>
      </c>
      <c r="K101" s="90" t="str">
        <f t="shared" si="4"/>
        <v/>
      </c>
    </row>
    <row r="102" spans="1:11" x14ac:dyDescent="0.2">
      <c r="A102" s="101">
        <v>45056</v>
      </c>
      <c r="B102" t="s">
        <v>409</v>
      </c>
      <c r="C102" t="s">
        <v>3651</v>
      </c>
      <c r="D102" s="90">
        <v>313983</v>
      </c>
      <c r="E102" s="90">
        <f t="shared" si="3"/>
        <v>746846</v>
      </c>
      <c r="K102" s="90" t="str">
        <f t="shared" si="4"/>
        <v/>
      </c>
    </row>
    <row r="103" spans="1:11" x14ac:dyDescent="0.2">
      <c r="A103" s="101">
        <v>45224</v>
      </c>
      <c r="B103" t="s">
        <v>146</v>
      </c>
      <c r="C103" t="s">
        <v>3657</v>
      </c>
      <c r="D103" s="90">
        <v>20500</v>
      </c>
      <c r="E103" s="90">
        <f t="shared" si="3"/>
        <v>767346</v>
      </c>
      <c r="K103" s="90" t="str">
        <f t="shared" si="4"/>
        <v/>
      </c>
    </row>
    <row r="104" spans="1:11" x14ac:dyDescent="0.2">
      <c r="A104" s="101">
        <v>45308</v>
      </c>
      <c r="B104" t="s">
        <v>77</v>
      </c>
      <c r="C104" t="s">
        <v>3659</v>
      </c>
      <c r="D104" s="90">
        <v>200000</v>
      </c>
      <c r="E104" s="90">
        <f t="shared" si="3"/>
        <v>967346</v>
      </c>
      <c r="K104" s="90" t="str">
        <f t="shared" si="4"/>
        <v/>
      </c>
    </row>
    <row r="105" spans="1:11" x14ac:dyDescent="0.2">
      <c r="A105" s="101">
        <v>45376</v>
      </c>
      <c r="B105" t="s">
        <v>409</v>
      </c>
      <c r="C105" t="s">
        <v>3650</v>
      </c>
      <c r="D105" s="90">
        <v>421684</v>
      </c>
      <c r="E105" s="90">
        <f t="shared" si="3"/>
        <v>1389030</v>
      </c>
      <c r="K105" s="90" t="str">
        <f t="shared" si="4"/>
        <v/>
      </c>
    </row>
    <row r="106" spans="1:11" ht="13.5" thickBot="1" x14ac:dyDescent="0.25">
      <c r="A106" s="118"/>
      <c r="B106" s="117"/>
      <c r="C106" s="117"/>
      <c r="D106" s="114"/>
      <c r="E106" s="114" t="str">
        <f t="shared" si="3"/>
        <v/>
      </c>
      <c r="F106" s="117"/>
      <c r="G106" s="118"/>
      <c r="H106" s="117"/>
      <c r="I106" s="117"/>
      <c r="J106" s="114"/>
      <c r="K106" s="114" t="str">
        <f t="shared" si="4"/>
        <v/>
      </c>
    </row>
    <row r="107" spans="1:11" ht="13.5" thickTop="1" x14ac:dyDescent="0.2">
      <c r="A107" s="101" t="s">
        <v>3679</v>
      </c>
      <c r="E107" s="90" t="str">
        <f t="shared" si="3"/>
        <v/>
      </c>
      <c r="K107" s="90" t="str">
        <f t="shared" si="4"/>
        <v/>
      </c>
    </row>
    <row r="108" spans="1:11" x14ac:dyDescent="0.2">
      <c r="A108" s="101">
        <v>45429</v>
      </c>
      <c r="B108" t="s">
        <v>409</v>
      </c>
      <c r="C108" t="s">
        <v>3651</v>
      </c>
      <c r="D108" s="90">
        <v>489783</v>
      </c>
      <c r="E108" s="90">
        <v>489783</v>
      </c>
      <c r="K108" s="90" t="str">
        <f t="shared" si="4"/>
        <v/>
      </c>
    </row>
    <row r="109" spans="1:11" x14ac:dyDescent="0.2">
      <c r="A109" s="101">
        <v>45602</v>
      </c>
      <c r="B109" t="s">
        <v>146</v>
      </c>
      <c r="C109" t="s">
        <v>3657</v>
      </c>
      <c r="D109" s="90">
        <v>29856</v>
      </c>
      <c r="E109" s="90">
        <f t="shared" si="3"/>
        <v>519639</v>
      </c>
      <c r="K109" s="90" t="str">
        <f t="shared" si="4"/>
        <v/>
      </c>
    </row>
    <row r="110" spans="1:11" x14ac:dyDescent="0.2">
      <c r="A110" s="101">
        <v>45609</v>
      </c>
      <c r="B110" t="s">
        <v>146</v>
      </c>
      <c r="C110" t="s">
        <v>3826</v>
      </c>
      <c r="D110" s="90">
        <v>64200</v>
      </c>
      <c r="E110" s="90">
        <f t="shared" si="3"/>
        <v>583839</v>
      </c>
      <c r="K110" s="90" t="str">
        <f t="shared" si="4"/>
        <v/>
      </c>
    </row>
    <row r="111" spans="1:11" x14ac:dyDescent="0.2">
      <c r="A111" s="101">
        <v>45687</v>
      </c>
      <c r="B111" t="s">
        <v>77</v>
      </c>
      <c r="C111" t="s">
        <v>3659</v>
      </c>
      <c r="D111" s="90">
        <v>200000</v>
      </c>
      <c r="E111" s="90">
        <f t="shared" si="3"/>
        <v>783839</v>
      </c>
      <c r="K111" s="90" t="str">
        <f t="shared" si="4"/>
        <v/>
      </c>
    </row>
    <row r="112" spans="1:11" x14ac:dyDescent="0.2">
      <c r="A112" s="101">
        <v>45728</v>
      </c>
      <c r="B112" t="s">
        <v>77</v>
      </c>
      <c r="C112" t="s">
        <v>3659</v>
      </c>
      <c r="D112" s="90">
        <v>100000</v>
      </c>
      <c r="E112" s="90">
        <f t="shared" si="3"/>
        <v>883839</v>
      </c>
      <c r="K112" s="90" t="str">
        <f t="shared" si="4"/>
        <v/>
      </c>
    </row>
    <row r="113" spans="1:11" ht="13.5" thickBot="1" x14ac:dyDescent="0.25">
      <c r="A113" s="118"/>
      <c r="B113" s="117"/>
      <c r="C113" s="117"/>
      <c r="D113" s="114"/>
      <c r="E113" s="114" t="str">
        <f t="shared" si="3"/>
        <v/>
      </c>
      <c r="F113" s="117"/>
      <c r="G113" s="118"/>
      <c r="H113" s="117"/>
      <c r="I113" s="117"/>
      <c r="J113" s="114"/>
      <c r="K113" s="114" t="str">
        <f t="shared" si="4"/>
        <v/>
      </c>
    </row>
    <row r="114" spans="1:11" ht="13.5" thickTop="1" x14ac:dyDescent="0.2">
      <c r="A114" s="101" t="s">
        <v>3829</v>
      </c>
      <c r="E114" s="90" t="str">
        <f t="shared" si="3"/>
        <v/>
      </c>
      <c r="K114" s="90" t="str">
        <f t="shared" si="4"/>
        <v/>
      </c>
    </row>
    <row r="115" spans="1:11" x14ac:dyDescent="0.2">
      <c r="E115" s="90" t="str">
        <f t="shared" si="3"/>
        <v/>
      </c>
      <c r="K115" s="90" t="str">
        <f t="shared" si="4"/>
        <v/>
      </c>
    </row>
    <row r="116" spans="1:11" x14ac:dyDescent="0.2">
      <c r="E116" s="90" t="str">
        <f t="shared" si="3"/>
        <v/>
      </c>
      <c r="K116" s="90" t="str">
        <f t="shared" si="4"/>
        <v/>
      </c>
    </row>
    <row r="117" spans="1:11" x14ac:dyDescent="0.2">
      <c r="E117" s="90" t="str">
        <f t="shared" si="3"/>
        <v/>
      </c>
      <c r="K117" s="90" t="str">
        <f t="shared" si="4"/>
        <v/>
      </c>
    </row>
    <row r="118" spans="1:11" x14ac:dyDescent="0.2">
      <c r="E118" s="90" t="str">
        <f t="shared" si="3"/>
        <v/>
      </c>
      <c r="K118" s="90" t="str">
        <f t="shared" si="4"/>
        <v/>
      </c>
    </row>
    <row r="119" spans="1:11" x14ac:dyDescent="0.2">
      <c r="E119" s="90" t="str">
        <f t="shared" si="3"/>
        <v/>
      </c>
      <c r="K119" s="90" t="str">
        <f t="shared" si="4"/>
        <v/>
      </c>
    </row>
    <row r="120" spans="1:11" x14ac:dyDescent="0.2">
      <c r="E120" s="90" t="str">
        <f t="shared" si="3"/>
        <v/>
      </c>
      <c r="K120" s="90" t="str">
        <f t="shared" si="4"/>
        <v/>
      </c>
    </row>
    <row r="121" spans="1:11" x14ac:dyDescent="0.2">
      <c r="E121" s="90" t="str">
        <f t="shared" ref="E121:E156" si="7">IF(D121="","",D121+E120)</f>
        <v/>
      </c>
      <c r="K121" s="90" t="str">
        <f t="shared" ref="K121:K156" si="8">IF(J121="","",J121+K120)</f>
        <v/>
      </c>
    </row>
    <row r="122" spans="1:11" x14ac:dyDescent="0.2">
      <c r="E122" s="90" t="str">
        <f t="shared" si="7"/>
        <v/>
      </c>
      <c r="K122" s="90" t="str">
        <f t="shared" si="8"/>
        <v/>
      </c>
    </row>
    <row r="123" spans="1:11" x14ac:dyDescent="0.2">
      <c r="E123" s="90" t="str">
        <f t="shared" si="7"/>
        <v/>
      </c>
      <c r="K123" s="90" t="str">
        <f t="shared" si="8"/>
        <v/>
      </c>
    </row>
    <row r="124" spans="1:11" x14ac:dyDescent="0.2">
      <c r="E124" s="90" t="str">
        <f t="shared" si="7"/>
        <v/>
      </c>
      <c r="K124" s="90" t="str">
        <f t="shared" si="8"/>
        <v/>
      </c>
    </row>
    <row r="125" spans="1:11" x14ac:dyDescent="0.2">
      <c r="E125" s="90" t="str">
        <f t="shared" si="7"/>
        <v/>
      </c>
      <c r="K125" s="90" t="str">
        <f t="shared" si="8"/>
        <v/>
      </c>
    </row>
    <row r="126" spans="1:11" x14ac:dyDescent="0.2">
      <c r="E126" s="90" t="str">
        <f t="shared" si="7"/>
        <v/>
      </c>
      <c r="K126" s="90" t="str">
        <f t="shared" si="8"/>
        <v/>
      </c>
    </row>
    <row r="127" spans="1:11" x14ac:dyDescent="0.2">
      <c r="E127" s="90" t="str">
        <f t="shared" si="7"/>
        <v/>
      </c>
      <c r="K127" s="90" t="str">
        <f t="shared" si="8"/>
        <v/>
      </c>
    </row>
    <row r="128" spans="1: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ref="E157:E220" si="9">IF(D157="","",D157+E156)</f>
        <v/>
      </c>
      <c r="K157" s="90" t="str">
        <f t="shared" ref="K157:K220" si="10">IF(J157="","",J157+K156)</f>
        <v/>
      </c>
    </row>
    <row r="158" spans="5:11" x14ac:dyDescent="0.2">
      <c r="E158" s="90" t="str">
        <f t="shared" si="9"/>
        <v/>
      </c>
      <c r="K158" s="90" t="str">
        <f t="shared" si="10"/>
        <v/>
      </c>
    </row>
    <row r="159" spans="5:11" x14ac:dyDescent="0.2">
      <c r="E159" s="90" t="str">
        <f t="shared" si="9"/>
        <v/>
      </c>
      <c r="K159" s="90" t="str">
        <f t="shared" si="10"/>
        <v/>
      </c>
    </row>
    <row r="160" spans="5:11" x14ac:dyDescent="0.2">
      <c r="E160" s="90" t="str">
        <f t="shared" si="9"/>
        <v/>
      </c>
      <c r="K160" s="90" t="str">
        <f t="shared" si="10"/>
        <v/>
      </c>
    </row>
    <row r="161" spans="5:11" x14ac:dyDescent="0.2">
      <c r="E161" s="90" t="str">
        <f t="shared" si="9"/>
        <v/>
      </c>
      <c r="K161" s="90" t="str">
        <f t="shared" si="10"/>
        <v/>
      </c>
    </row>
    <row r="162" spans="5:11" x14ac:dyDescent="0.2">
      <c r="E162" s="90" t="str">
        <f t="shared" si="9"/>
        <v/>
      </c>
      <c r="K162" s="90" t="str">
        <f t="shared" si="10"/>
        <v/>
      </c>
    </row>
    <row r="163" spans="5:11" x14ac:dyDescent="0.2">
      <c r="E163" s="90" t="str">
        <f t="shared" si="9"/>
        <v/>
      </c>
      <c r="K163" s="90" t="str">
        <f t="shared" si="10"/>
        <v/>
      </c>
    </row>
    <row r="164" spans="5:11" x14ac:dyDescent="0.2">
      <c r="E164" s="90" t="str">
        <f t="shared" si="9"/>
        <v/>
      </c>
      <c r="K164" s="90" t="str">
        <f t="shared" si="10"/>
        <v/>
      </c>
    </row>
    <row r="165" spans="5:11" x14ac:dyDescent="0.2">
      <c r="E165" s="90" t="str">
        <f t="shared" si="9"/>
        <v/>
      </c>
      <c r="K165" s="90" t="str">
        <f t="shared" si="10"/>
        <v/>
      </c>
    </row>
    <row r="166" spans="5:11" x14ac:dyDescent="0.2">
      <c r="E166" s="90" t="str">
        <f t="shared" si="9"/>
        <v/>
      </c>
      <c r="K166" s="90" t="str">
        <f t="shared" si="10"/>
        <v/>
      </c>
    </row>
    <row r="167" spans="5:11" x14ac:dyDescent="0.2">
      <c r="E167" s="90" t="str">
        <f t="shared" si="9"/>
        <v/>
      </c>
      <c r="K167" s="90" t="str">
        <f t="shared" si="10"/>
        <v/>
      </c>
    </row>
    <row r="168" spans="5:11" x14ac:dyDescent="0.2">
      <c r="E168" s="90" t="str">
        <f t="shared" si="9"/>
        <v/>
      </c>
      <c r="K168" s="90" t="str">
        <f t="shared" si="10"/>
        <v/>
      </c>
    </row>
    <row r="169" spans="5:11" x14ac:dyDescent="0.2">
      <c r="E169" s="90" t="str">
        <f t="shared" si="9"/>
        <v/>
      </c>
      <c r="K169" s="90" t="str">
        <f t="shared" si="10"/>
        <v/>
      </c>
    </row>
    <row r="170" spans="5:11" x14ac:dyDescent="0.2">
      <c r="E170" s="90" t="str">
        <f t="shared" si="9"/>
        <v/>
      </c>
      <c r="K170" s="90" t="str">
        <f t="shared" si="10"/>
        <v/>
      </c>
    </row>
    <row r="171" spans="5:11" x14ac:dyDescent="0.2">
      <c r="E171" s="90" t="str">
        <f t="shared" si="9"/>
        <v/>
      </c>
      <c r="K171" s="90" t="str">
        <f t="shared" si="10"/>
        <v/>
      </c>
    </row>
    <row r="172" spans="5:11" x14ac:dyDescent="0.2">
      <c r="E172" s="90" t="str">
        <f t="shared" si="9"/>
        <v/>
      </c>
      <c r="K172" s="90" t="str">
        <f t="shared" si="10"/>
        <v/>
      </c>
    </row>
    <row r="173" spans="5:11" x14ac:dyDescent="0.2">
      <c r="E173" s="90" t="str">
        <f t="shared" si="9"/>
        <v/>
      </c>
      <c r="K173" s="90" t="str">
        <f t="shared" si="10"/>
        <v/>
      </c>
    </row>
    <row r="174" spans="5:11" x14ac:dyDescent="0.2">
      <c r="E174" s="90" t="str">
        <f t="shared" si="9"/>
        <v/>
      </c>
      <c r="K174" s="90" t="str">
        <f t="shared" si="10"/>
        <v/>
      </c>
    </row>
    <row r="175" spans="5:11" x14ac:dyDescent="0.2">
      <c r="E175" s="90" t="str">
        <f t="shared" si="9"/>
        <v/>
      </c>
      <c r="K175" s="90" t="str">
        <f t="shared" si="10"/>
        <v/>
      </c>
    </row>
    <row r="176" spans="5:11" x14ac:dyDescent="0.2">
      <c r="E176" s="90" t="str">
        <f t="shared" si="9"/>
        <v/>
      </c>
      <c r="K176" s="90" t="str">
        <f t="shared" si="10"/>
        <v/>
      </c>
    </row>
    <row r="177" spans="5:11" x14ac:dyDescent="0.2">
      <c r="E177" s="90" t="str">
        <f t="shared" si="9"/>
        <v/>
      </c>
      <c r="K177" s="90" t="str">
        <f t="shared" si="10"/>
        <v/>
      </c>
    </row>
    <row r="178" spans="5:11" x14ac:dyDescent="0.2">
      <c r="E178" s="90" t="str">
        <f t="shared" si="9"/>
        <v/>
      </c>
      <c r="K178" s="90" t="str">
        <f t="shared" si="10"/>
        <v/>
      </c>
    </row>
    <row r="179" spans="5:11" x14ac:dyDescent="0.2">
      <c r="E179" s="90" t="str">
        <f t="shared" si="9"/>
        <v/>
      </c>
      <c r="K179" s="90" t="str">
        <f t="shared" si="10"/>
        <v/>
      </c>
    </row>
    <row r="180" spans="5:11" x14ac:dyDescent="0.2">
      <c r="E180" s="90" t="str">
        <f t="shared" si="9"/>
        <v/>
      </c>
      <c r="K180" s="90" t="str">
        <f t="shared" si="10"/>
        <v/>
      </c>
    </row>
    <row r="181" spans="5:11" x14ac:dyDescent="0.2">
      <c r="E181" s="90" t="str">
        <f t="shared" si="9"/>
        <v/>
      </c>
      <c r="K181" s="90" t="str">
        <f t="shared" si="10"/>
        <v/>
      </c>
    </row>
    <row r="182" spans="5:11" x14ac:dyDescent="0.2">
      <c r="E182" s="90" t="str">
        <f t="shared" si="9"/>
        <v/>
      </c>
      <c r="K182" s="90" t="str">
        <f t="shared" si="10"/>
        <v/>
      </c>
    </row>
    <row r="183" spans="5:11" x14ac:dyDescent="0.2">
      <c r="E183" s="90" t="str">
        <f t="shared" si="9"/>
        <v/>
      </c>
      <c r="K183" s="90" t="str">
        <f t="shared" si="10"/>
        <v/>
      </c>
    </row>
    <row r="184" spans="5:11" x14ac:dyDescent="0.2">
      <c r="E184" s="90" t="str">
        <f t="shared" si="9"/>
        <v/>
      </c>
      <c r="K184" s="90" t="str">
        <f t="shared" si="10"/>
        <v/>
      </c>
    </row>
    <row r="185" spans="5:11" x14ac:dyDescent="0.2">
      <c r="E185" s="90" t="str">
        <f t="shared" si="9"/>
        <v/>
      </c>
      <c r="K185" s="90" t="str">
        <f t="shared" si="10"/>
        <v/>
      </c>
    </row>
    <row r="186" spans="5:11" x14ac:dyDescent="0.2">
      <c r="E186" s="90" t="str">
        <f t="shared" si="9"/>
        <v/>
      </c>
      <c r="K186" s="90" t="str">
        <f t="shared" si="10"/>
        <v/>
      </c>
    </row>
    <row r="187" spans="5:11" x14ac:dyDescent="0.2">
      <c r="E187" s="90" t="str">
        <f t="shared" si="9"/>
        <v/>
      </c>
      <c r="K187" s="90" t="str">
        <f t="shared" si="10"/>
        <v/>
      </c>
    </row>
    <row r="188" spans="5:11" x14ac:dyDescent="0.2">
      <c r="E188" s="90" t="str">
        <f t="shared" si="9"/>
        <v/>
      </c>
      <c r="K188" s="90" t="str">
        <f t="shared" si="10"/>
        <v/>
      </c>
    </row>
    <row r="189" spans="5:11" x14ac:dyDescent="0.2">
      <c r="E189" s="90" t="str">
        <f t="shared" si="9"/>
        <v/>
      </c>
      <c r="K189" s="90" t="str">
        <f t="shared" si="10"/>
        <v/>
      </c>
    </row>
    <row r="190" spans="5:11" x14ac:dyDescent="0.2">
      <c r="E190" s="90" t="str">
        <f t="shared" si="9"/>
        <v/>
      </c>
      <c r="K190" s="90" t="str">
        <f t="shared" si="10"/>
        <v/>
      </c>
    </row>
    <row r="191" spans="5:11" x14ac:dyDescent="0.2">
      <c r="E191" s="90" t="str">
        <f t="shared" si="9"/>
        <v/>
      </c>
      <c r="K191" s="90" t="str">
        <f t="shared" si="10"/>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ref="E221:E284" si="11">IF(D221="","",D221+E220)</f>
        <v/>
      </c>
      <c r="K221" s="90" t="str">
        <f t="shared" ref="K221:K284" si="12">IF(J221="","",J221+K220)</f>
        <v/>
      </c>
    </row>
    <row r="222" spans="5:11" x14ac:dyDescent="0.2">
      <c r="E222" s="90" t="str">
        <f t="shared" si="11"/>
        <v/>
      </c>
      <c r="K222" s="90" t="str">
        <f t="shared" si="12"/>
        <v/>
      </c>
    </row>
    <row r="223" spans="5:11" x14ac:dyDescent="0.2">
      <c r="E223" s="90" t="str">
        <f t="shared" si="11"/>
        <v/>
      </c>
      <c r="K223" s="90" t="str">
        <f t="shared" si="12"/>
        <v/>
      </c>
    </row>
    <row r="224" spans="5:11" x14ac:dyDescent="0.2">
      <c r="E224" s="90" t="str">
        <f t="shared" si="11"/>
        <v/>
      </c>
      <c r="K224" s="90" t="str">
        <f t="shared" si="12"/>
        <v/>
      </c>
    </row>
    <row r="225" spans="5:11" x14ac:dyDescent="0.2">
      <c r="E225" s="90" t="str">
        <f t="shared" si="11"/>
        <v/>
      </c>
      <c r="K225" s="90" t="str">
        <f t="shared" si="12"/>
        <v/>
      </c>
    </row>
    <row r="226" spans="5:11" x14ac:dyDescent="0.2">
      <c r="E226" s="90" t="str">
        <f t="shared" si="11"/>
        <v/>
      </c>
      <c r="K226" s="90" t="str">
        <f t="shared" si="12"/>
        <v/>
      </c>
    </row>
    <row r="227" spans="5:11" x14ac:dyDescent="0.2">
      <c r="E227" s="90" t="str">
        <f t="shared" si="11"/>
        <v/>
      </c>
      <c r="K227" s="90" t="str">
        <f t="shared" si="12"/>
        <v/>
      </c>
    </row>
    <row r="228" spans="5:11" x14ac:dyDescent="0.2">
      <c r="E228" s="90" t="str">
        <f t="shared" si="11"/>
        <v/>
      </c>
      <c r="K228" s="90" t="str">
        <f t="shared" si="12"/>
        <v/>
      </c>
    </row>
    <row r="229" spans="5:11" x14ac:dyDescent="0.2">
      <c r="E229" s="90" t="str">
        <f t="shared" si="11"/>
        <v/>
      </c>
      <c r="K229" s="90" t="str">
        <f t="shared" si="12"/>
        <v/>
      </c>
    </row>
    <row r="230" spans="5:11" x14ac:dyDescent="0.2">
      <c r="E230" s="90" t="str">
        <f t="shared" si="11"/>
        <v/>
      </c>
      <c r="K230" s="90" t="str">
        <f t="shared" si="12"/>
        <v/>
      </c>
    </row>
    <row r="231" spans="5:11" x14ac:dyDescent="0.2">
      <c r="E231" s="90" t="str">
        <f t="shared" si="11"/>
        <v/>
      </c>
      <c r="K231" s="90" t="str">
        <f t="shared" si="12"/>
        <v/>
      </c>
    </row>
    <row r="232" spans="5:11" x14ac:dyDescent="0.2">
      <c r="E232" s="90" t="str">
        <f t="shared" si="11"/>
        <v/>
      </c>
      <c r="K232" s="90" t="str">
        <f t="shared" si="12"/>
        <v/>
      </c>
    </row>
    <row r="233" spans="5:11" x14ac:dyDescent="0.2">
      <c r="E233" s="90" t="str">
        <f t="shared" si="11"/>
        <v/>
      </c>
      <c r="K233" s="90" t="str">
        <f t="shared" si="12"/>
        <v/>
      </c>
    </row>
    <row r="234" spans="5:11" x14ac:dyDescent="0.2">
      <c r="E234" s="90" t="str">
        <f t="shared" si="11"/>
        <v/>
      </c>
      <c r="K234" s="90" t="str">
        <f t="shared" si="12"/>
        <v/>
      </c>
    </row>
    <row r="235" spans="5:11" x14ac:dyDescent="0.2">
      <c r="E235" s="90" t="str">
        <f t="shared" si="11"/>
        <v/>
      </c>
      <c r="K235" s="90" t="str">
        <f t="shared" si="12"/>
        <v/>
      </c>
    </row>
    <row r="236" spans="5:11" x14ac:dyDescent="0.2">
      <c r="E236" s="90" t="str">
        <f t="shared" si="11"/>
        <v/>
      </c>
      <c r="K236" s="90" t="str">
        <f t="shared" si="12"/>
        <v/>
      </c>
    </row>
    <row r="237" spans="5:11" x14ac:dyDescent="0.2">
      <c r="E237" s="90" t="str">
        <f t="shared" si="11"/>
        <v/>
      </c>
      <c r="K237" s="90" t="str">
        <f t="shared" si="12"/>
        <v/>
      </c>
    </row>
    <row r="238" spans="5:11" x14ac:dyDescent="0.2">
      <c r="E238" s="90" t="str">
        <f t="shared" si="11"/>
        <v/>
      </c>
      <c r="K238" s="90" t="str">
        <f t="shared" si="12"/>
        <v/>
      </c>
    </row>
    <row r="239" spans="5:11" x14ac:dyDescent="0.2">
      <c r="E239" s="90" t="str">
        <f t="shared" si="11"/>
        <v/>
      </c>
      <c r="K239" s="90" t="str">
        <f t="shared" si="12"/>
        <v/>
      </c>
    </row>
    <row r="240" spans="5:11" x14ac:dyDescent="0.2">
      <c r="E240" s="90" t="str">
        <f t="shared" si="11"/>
        <v/>
      </c>
      <c r="K240" s="90" t="str">
        <f t="shared" si="12"/>
        <v/>
      </c>
    </row>
    <row r="241" spans="5:11" x14ac:dyDescent="0.2">
      <c r="E241" s="90" t="str">
        <f t="shared" si="11"/>
        <v/>
      </c>
      <c r="K241" s="90" t="str">
        <f t="shared" si="12"/>
        <v/>
      </c>
    </row>
    <row r="242" spans="5:11" x14ac:dyDescent="0.2">
      <c r="E242" s="90" t="str">
        <f t="shared" si="11"/>
        <v/>
      </c>
      <c r="K242" s="90" t="str">
        <f t="shared" si="12"/>
        <v/>
      </c>
    </row>
    <row r="243" spans="5:11" x14ac:dyDescent="0.2">
      <c r="E243" s="90" t="str">
        <f t="shared" si="11"/>
        <v/>
      </c>
      <c r="K243" s="90" t="str">
        <f t="shared" si="12"/>
        <v/>
      </c>
    </row>
    <row r="244" spans="5:11" x14ac:dyDescent="0.2">
      <c r="E244" s="90" t="str">
        <f t="shared" si="11"/>
        <v/>
      </c>
      <c r="K244" s="90" t="str">
        <f t="shared" si="12"/>
        <v/>
      </c>
    </row>
    <row r="245" spans="5:11" x14ac:dyDescent="0.2">
      <c r="E245" s="90" t="str">
        <f t="shared" si="11"/>
        <v/>
      </c>
      <c r="K245" s="90" t="str">
        <f t="shared" si="12"/>
        <v/>
      </c>
    </row>
    <row r="246" spans="5:11" x14ac:dyDescent="0.2">
      <c r="E246" s="90" t="str">
        <f t="shared" si="11"/>
        <v/>
      </c>
      <c r="K246" s="90" t="str">
        <f t="shared" si="12"/>
        <v/>
      </c>
    </row>
    <row r="247" spans="5:11" x14ac:dyDescent="0.2">
      <c r="E247" s="90" t="str">
        <f t="shared" si="11"/>
        <v/>
      </c>
      <c r="K247" s="90" t="str">
        <f t="shared" si="12"/>
        <v/>
      </c>
    </row>
    <row r="248" spans="5:11" x14ac:dyDescent="0.2">
      <c r="E248" s="90" t="str">
        <f t="shared" si="11"/>
        <v/>
      </c>
      <c r="K248" s="90" t="str">
        <f t="shared" si="12"/>
        <v/>
      </c>
    </row>
    <row r="249" spans="5:11" x14ac:dyDescent="0.2">
      <c r="E249" s="90" t="str">
        <f t="shared" si="11"/>
        <v/>
      </c>
      <c r="K249" s="90" t="str">
        <f t="shared" si="12"/>
        <v/>
      </c>
    </row>
    <row r="250" spans="5:11" x14ac:dyDescent="0.2">
      <c r="E250" s="90" t="str">
        <f t="shared" si="11"/>
        <v/>
      </c>
      <c r="K250" s="90" t="str">
        <f t="shared" si="12"/>
        <v/>
      </c>
    </row>
    <row r="251" spans="5:11" x14ac:dyDescent="0.2">
      <c r="E251" s="90" t="str">
        <f t="shared" si="11"/>
        <v/>
      </c>
      <c r="K251" s="90" t="str">
        <f t="shared" si="12"/>
        <v/>
      </c>
    </row>
    <row r="252" spans="5:11" x14ac:dyDescent="0.2">
      <c r="E252" s="90" t="str">
        <f t="shared" si="11"/>
        <v/>
      </c>
      <c r="K252" s="90" t="str">
        <f t="shared" si="12"/>
        <v/>
      </c>
    </row>
    <row r="253" spans="5:11" x14ac:dyDescent="0.2">
      <c r="E253" s="90" t="str">
        <f t="shared" si="11"/>
        <v/>
      </c>
      <c r="K253" s="90" t="str">
        <f t="shared" si="12"/>
        <v/>
      </c>
    </row>
    <row r="254" spans="5:11" x14ac:dyDescent="0.2">
      <c r="E254" s="90" t="str">
        <f t="shared" si="11"/>
        <v/>
      </c>
      <c r="K254" s="90" t="str">
        <f t="shared" si="12"/>
        <v/>
      </c>
    </row>
    <row r="255" spans="5:11" x14ac:dyDescent="0.2">
      <c r="E255" s="90" t="str">
        <f t="shared" si="11"/>
        <v/>
      </c>
      <c r="K255" s="90" t="str">
        <f t="shared" si="12"/>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ref="E285:E344" si="13">IF(D285="","",D285+E284)</f>
        <v/>
      </c>
      <c r="K285" s="90" t="str">
        <f t="shared" ref="K285:K348" si="14">IF(J285="","",J285+K284)</f>
        <v/>
      </c>
    </row>
    <row r="286" spans="5:11" x14ac:dyDescent="0.2">
      <c r="E286" s="90" t="str">
        <f t="shared" si="13"/>
        <v/>
      </c>
      <c r="K286" s="90" t="str">
        <f t="shared" si="14"/>
        <v/>
      </c>
    </row>
    <row r="287" spans="5:11" x14ac:dyDescent="0.2">
      <c r="E287" s="90" t="str">
        <f t="shared" si="13"/>
        <v/>
      </c>
      <c r="K287" s="90" t="str">
        <f t="shared" si="14"/>
        <v/>
      </c>
    </row>
    <row r="288" spans="5:11" x14ac:dyDescent="0.2">
      <c r="E288" s="90" t="str">
        <f t="shared" si="13"/>
        <v/>
      </c>
      <c r="K288" s="90" t="str">
        <f t="shared" si="14"/>
        <v/>
      </c>
    </row>
    <row r="289" spans="5:11" x14ac:dyDescent="0.2">
      <c r="E289" s="90" t="str">
        <f t="shared" si="13"/>
        <v/>
      </c>
      <c r="K289" s="90" t="str">
        <f t="shared" si="14"/>
        <v/>
      </c>
    </row>
    <row r="290" spans="5:11" x14ac:dyDescent="0.2">
      <c r="E290" s="90" t="str">
        <f t="shared" si="13"/>
        <v/>
      </c>
      <c r="K290" s="90" t="str">
        <f t="shared" si="14"/>
        <v/>
      </c>
    </row>
    <row r="291" spans="5:11" x14ac:dyDescent="0.2">
      <c r="E291" s="90" t="str">
        <f t="shared" si="13"/>
        <v/>
      </c>
      <c r="K291" s="90" t="str">
        <f t="shared" si="14"/>
        <v/>
      </c>
    </row>
    <row r="292" spans="5:11" x14ac:dyDescent="0.2">
      <c r="E292" s="90" t="str">
        <f t="shared" si="13"/>
        <v/>
      </c>
      <c r="K292" s="90" t="str">
        <f t="shared" si="14"/>
        <v/>
      </c>
    </row>
    <row r="293" spans="5:11" x14ac:dyDescent="0.2">
      <c r="E293" s="90" t="str">
        <f t="shared" si="13"/>
        <v/>
      </c>
      <c r="K293" s="90" t="str">
        <f t="shared" si="14"/>
        <v/>
      </c>
    </row>
    <row r="294" spans="5:11" x14ac:dyDescent="0.2">
      <c r="E294" s="90" t="str">
        <f t="shared" si="13"/>
        <v/>
      </c>
      <c r="K294" s="90" t="str">
        <f t="shared" si="14"/>
        <v/>
      </c>
    </row>
    <row r="295" spans="5:11" x14ac:dyDescent="0.2">
      <c r="E295" s="90" t="str">
        <f t="shared" si="13"/>
        <v/>
      </c>
      <c r="K295" s="90" t="str">
        <f t="shared" si="14"/>
        <v/>
      </c>
    </row>
    <row r="296" spans="5:11" x14ac:dyDescent="0.2">
      <c r="E296" s="90" t="str">
        <f t="shared" si="13"/>
        <v/>
      </c>
      <c r="K296" s="90" t="str">
        <f t="shared" si="14"/>
        <v/>
      </c>
    </row>
    <row r="297" spans="5:11" x14ac:dyDescent="0.2">
      <c r="E297" s="90" t="str">
        <f t="shared" si="13"/>
        <v/>
      </c>
      <c r="K297" s="90" t="str">
        <f t="shared" si="14"/>
        <v/>
      </c>
    </row>
    <row r="298" spans="5:11" x14ac:dyDescent="0.2">
      <c r="E298" s="90" t="str">
        <f t="shared" si="13"/>
        <v/>
      </c>
      <c r="K298" s="90" t="str">
        <f t="shared" si="14"/>
        <v/>
      </c>
    </row>
    <row r="299" spans="5:11" x14ac:dyDescent="0.2">
      <c r="E299" s="90" t="str">
        <f t="shared" si="13"/>
        <v/>
      </c>
      <c r="K299" s="90" t="str">
        <f t="shared" si="14"/>
        <v/>
      </c>
    </row>
    <row r="300" spans="5:11" x14ac:dyDescent="0.2">
      <c r="E300" s="90" t="str">
        <f t="shared" si="13"/>
        <v/>
      </c>
      <c r="K300" s="90" t="str">
        <f t="shared" si="14"/>
        <v/>
      </c>
    </row>
    <row r="301" spans="5:11" x14ac:dyDescent="0.2">
      <c r="E301" s="90" t="str">
        <f t="shared" si="13"/>
        <v/>
      </c>
      <c r="K301" s="90" t="str">
        <f t="shared" si="14"/>
        <v/>
      </c>
    </row>
    <row r="302" spans="5:11" x14ac:dyDescent="0.2">
      <c r="E302" s="90" t="str">
        <f t="shared" si="13"/>
        <v/>
      </c>
      <c r="K302" s="90" t="str">
        <f t="shared" si="14"/>
        <v/>
      </c>
    </row>
    <row r="303" spans="5:11" x14ac:dyDescent="0.2">
      <c r="E303" s="90" t="str">
        <f t="shared" si="13"/>
        <v/>
      </c>
      <c r="K303" s="90" t="str">
        <f t="shared" si="14"/>
        <v/>
      </c>
    </row>
    <row r="304" spans="5:11" x14ac:dyDescent="0.2">
      <c r="E304" s="90" t="str">
        <f t="shared" si="13"/>
        <v/>
      </c>
      <c r="K304" s="90" t="str">
        <f t="shared" si="14"/>
        <v/>
      </c>
    </row>
    <row r="305" spans="5:11" x14ac:dyDescent="0.2">
      <c r="E305" s="90" t="str">
        <f t="shared" si="13"/>
        <v/>
      </c>
      <c r="K305" s="90" t="str">
        <f t="shared" si="14"/>
        <v/>
      </c>
    </row>
    <row r="306" spans="5:11" x14ac:dyDescent="0.2">
      <c r="E306" s="90" t="str">
        <f t="shared" si="13"/>
        <v/>
      </c>
      <c r="K306" s="90" t="str">
        <f t="shared" si="14"/>
        <v/>
      </c>
    </row>
    <row r="307" spans="5:11" x14ac:dyDescent="0.2">
      <c r="E307" s="90" t="str">
        <f t="shared" si="13"/>
        <v/>
      </c>
      <c r="K307" s="90" t="str">
        <f t="shared" si="14"/>
        <v/>
      </c>
    </row>
    <row r="308" spans="5:11" x14ac:dyDescent="0.2">
      <c r="E308" s="90" t="str">
        <f t="shared" si="13"/>
        <v/>
      </c>
      <c r="K308" s="90" t="str">
        <f t="shared" si="14"/>
        <v/>
      </c>
    </row>
    <row r="309" spans="5:11" x14ac:dyDescent="0.2">
      <c r="E309" s="90" t="str">
        <f t="shared" si="13"/>
        <v/>
      </c>
      <c r="K309" s="90" t="str">
        <f t="shared" si="14"/>
        <v/>
      </c>
    </row>
    <row r="310" spans="5:11" x14ac:dyDescent="0.2">
      <c r="E310" s="90" t="str">
        <f t="shared" si="13"/>
        <v/>
      </c>
      <c r="K310" s="90" t="str">
        <f t="shared" si="14"/>
        <v/>
      </c>
    </row>
    <row r="311" spans="5:11" x14ac:dyDescent="0.2">
      <c r="E311" s="90" t="str">
        <f t="shared" si="13"/>
        <v/>
      </c>
      <c r="K311" s="90" t="str">
        <f t="shared" si="14"/>
        <v/>
      </c>
    </row>
    <row r="312" spans="5:11" x14ac:dyDescent="0.2">
      <c r="E312" s="90" t="str">
        <f t="shared" si="13"/>
        <v/>
      </c>
      <c r="K312" s="90" t="str">
        <f t="shared" si="14"/>
        <v/>
      </c>
    </row>
    <row r="313" spans="5:11" x14ac:dyDescent="0.2">
      <c r="E313" s="90" t="str">
        <f t="shared" si="13"/>
        <v/>
      </c>
      <c r="K313" s="90" t="str">
        <f t="shared" si="14"/>
        <v/>
      </c>
    </row>
    <row r="314" spans="5:11" x14ac:dyDescent="0.2">
      <c r="E314" s="90" t="str">
        <f t="shared" si="13"/>
        <v/>
      </c>
      <c r="K314" s="90" t="str">
        <f t="shared" si="14"/>
        <v/>
      </c>
    </row>
    <row r="315" spans="5:11" x14ac:dyDescent="0.2">
      <c r="E315" s="90" t="str">
        <f t="shared" si="13"/>
        <v/>
      </c>
      <c r="K315" s="90" t="str">
        <f t="shared" si="14"/>
        <v/>
      </c>
    </row>
    <row r="316" spans="5:11" x14ac:dyDescent="0.2">
      <c r="E316" s="90" t="str">
        <f t="shared" si="13"/>
        <v/>
      </c>
      <c r="K316" s="90" t="str">
        <f t="shared" si="14"/>
        <v/>
      </c>
    </row>
    <row r="317" spans="5:11" x14ac:dyDescent="0.2">
      <c r="E317" s="90" t="str">
        <f t="shared" si="13"/>
        <v/>
      </c>
      <c r="K317" s="90" t="str">
        <f t="shared" si="14"/>
        <v/>
      </c>
    </row>
    <row r="318" spans="5:11" x14ac:dyDescent="0.2">
      <c r="E318" s="90" t="str">
        <f t="shared" si="13"/>
        <v/>
      </c>
      <c r="K318" s="90" t="str">
        <f t="shared" si="14"/>
        <v/>
      </c>
    </row>
    <row r="319" spans="5:11" x14ac:dyDescent="0.2">
      <c r="E319" s="90" t="str">
        <f t="shared" si="13"/>
        <v/>
      </c>
      <c r="K319" s="90" t="str">
        <f t="shared" si="14"/>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K345" s="90" t="str">
        <f t="shared" si="14"/>
        <v/>
      </c>
    </row>
    <row r="346" spans="5:11" x14ac:dyDescent="0.2">
      <c r="K346" s="90" t="str">
        <f t="shared" si="14"/>
        <v/>
      </c>
    </row>
    <row r="347" spans="5:11" x14ac:dyDescent="0.2">
      <c r="K347" s="90" t="str">
        <f t="shared" si="14"/>
        <v/>
      </c>
    </row>
    <row r="348" spans="5:11" x14ac:dyDescent="0.2">
      <c r="K348" s="90" t="str">
        <f t="shared" si="14"/>
        <v/>
      </c>
    </row>
    <row r="349" spans="5:11" x14ac:dyDescent="0.2">
      <c r="K349" s="90" t="str">
        <f t="shared" ref="K349:K412" si="15">IF(J349="","",J349+K348)</f>
        <v/>
      </c>
    </row>
    <row r="350" spans="5:11" x14ac:dyDescent="0.2">
      <c r="K350" s="90" t="str">
        <f t="shared" si="15"/>
        <v/>
      </c>
    </row>
    <row r="351" spans="5:11" x14ac:dyDescent="0.2">
      <c r="K351" s="90" t="str">
        <f t="shared" si="15"/>
        <v/>
      </c>
    </row>
    <row r="352" spans="5:11" x14ac:dyDescent="0.2">
      <c r="K352" s="90" t="str">
        <f t="shared" si="15"/>
        <v/>
      </c>
    </row>
    <row r="353" spans="11:11" x14ac:dyDescent="0.2">
      <c r="K353" s="90" t="str">
        <f t="shared" si="15"/>
        <v/>
      </c>
    </row>
    <row r="354" spans="11:11" x14ac:dyDescent="0.2">
      <c r="K354" s="90" t="str">
        <f t="shared" si="15"/>
        <v/>
      </c>
    </row>
    <row r="355" spans="11:11" x14ac:dyDescent="0.2">
      <c r="K355" s="90" t="str">
        <f t="shared" si="15"/>
        <v/>
      </c>
    </row>
    <row r="356" spans="11:11" x14ac:dyDescent="0.2">
      <c r="K356" s="90" t="str">
        <f t="shared" si="15"/>
        <v/>
      </c>
    </row>
    <row r="357" spans="11:11" x14ac:dyDescent="0.2">
      <c r="K357" s="90" t="str">
        <f t="shared" si="15"/>
        <v/>
      </c>
    </row>
    <row r="358" spans="11:11" x14ac:dyDescent="0.2">
      <c r="K358" s="90" t="str">
        <f t="shared" si="15"/>
        <v/>
      </c>
    </row>
    <row r="359" spans="11:11" x14ac:dyDescent="0.2">
      <c r="K359" s="90" t="str">
        <f t="shared" si="15"/>
        <v/>
      </c>
    </row>
    <row r="360" spans="11:11" x14ac:dyDescent="0.2">
      <c r="K360" s="90" t="str">
        <f t="shared" si="15"/>
        <v/>
      </c>
    </row>
    <row r="361" spans="11:11" x14ac:dyDescent="0.2">
      <c r="K361" s="90" t="str">
        <f t="shared" si="15"/>
        <v/>
      </c>
    </row>
    <row r="362" spans="11:11" x14ac:dyDescent="0.2">
      <c r="K362" s="90" t="str">
        <f t="shared" si="15"/>
        <v/>
      </c>
    </row>
    <row r="363" spans="11:11" x14ac:dyDescent="0.2">
      <c r="K363" s="90" t="str">
        <f t="shared" si="15"/>
        <v/>
      </c>
    </row>
    <row r="364" spans="11:11" x14ac:dyDescent="0.2">
      <c r="K364" s="90" t="str">
        <f t="shared" si="15"/>
        <v/>
      </c>
    </row>
    <row r="365" spans="11:11" x14ac:dyDescent="0.2">
      <c r="K365" s="90" t="str">
        <f t="shared" si="15"/>
        <v/>
      </c>
    </row>
    <row r="366" spans="11:11" x14ac:dyDescent="0.2">
      <c r="K366" s="90" t="str">
        <f t="shared" si="15"/>
        <v/>
      </c>
    </row>
    <row r="367" spans="11:11" x14ac:dyDescent="0.2">
      <c r="K367" s="90" t="str">
        <f t="shared" si="15"/>
        <v/>
      </c>
    </row>
    <row r="368" spans="11:11" x14ac:dyDescent="0.2">
      <c r="K368" s="90" t="str">
        <f t="shared" si="15"/>
        <v/>
      </c>
    </row>
    <row r="369" spans="11:11" x14ac:dyDescent="0.2">
      <c r="K369" s="90" t="str">
        <f t="shared" si="15"/>
        <v/>
      </c>
    </row>
    <row r="370" spans="11:11" x14ac:dyDescent="0.2">
      <c r="K370" s="90" t="str">
        <f t="shared" si="15"/>
        <v/>
      </c>
    </row>
    <row r="371" spans="11:11" x14ac:dyDescent="0.2">
      <c r="K371" s="90" t="str">
        <f t="shared" si="15"/>
        <v/>
      </c>
    </row>
    <row r="372" spans="11:11" x14ac:dyDescent="0.2">
      <c r="K372" s="90" t="str">
        <f t="shared" si="15"/>
        <v/>
      </c>
    </row>
    <row r="373" spans="11:11" x14ac:dyDescent="0.2">
      <c r="K373" s="90" t="str">
        <f t="shared" si="15"/>
        <v/>
      </c>
    </row>
    <row r="374" spans="11:11" x14ac:dyDescent="0.2">
      <c r="K374" s="90" t="str">
        <f t="shared" si="15"/>
        <v/>
      </c>
    </row>
    <row r="375" spans="11:11" x14ac:dyDescent="0.2">
      <c r="K375" s="90" t="str">
        <f t="shared" si="15"/>
        <v/>
      </c>
    </row>
    <row r="376" spans="11:11" x14ac:dyDescent="0.2">
      <c r="K376" s="90" t="str">
        <f t="shared" si="15"/>
        <v/>
      </c>
    </row>
    <row r="377" spans="11:11" x14ac:dyDescent="0.2">
      <c r="K377" s="90" t="str">
        <f t="shared" si="15"/>
        <v/>
      </c>
    </row>
    <row r="378" spans="11:11" x14ac:dyDescent="0.2">
      <c r="K378" s="90" t="str">
        <f t="shared" si="15"/>
        <v/>
      </c>
    </row>
    <row r="379" spans="11:11" x14ac:dyDescent="0.2">
      <c r="K379" s="90" t="str">
        <f t="shared" si="15"/>
        <v/>
      </c>
    </row>
    <row r="380" spans="11:11" x14ac:dyDescent="0.2">
      <c r="K380" s="90" t="str">
        <f t="shared" si="15"/>
        <v/>
      </c>
    </row>
    <row r="381" spans="11:11" x14ac:dyDescent="0.2">
      <c r="K381" s="90" t="str">
        <f t="shared" si="15"/>
        <v/>
      </c>
    </row>
    <row r="382" spans="11:11" x14ac:dyDescent="0.2">
      <c r="K382" s="90" t="str">
        <f t="shared" si="15"/>
        <v/>
      </c>
    </row>
    <row r="383" spans="11:11" x14ac:dyDescent="0.2">
      <c r="K383" s="90" t="str">
        <f t="shared" si="15"/>
        <v/>
      </c>
    </row>
    <row r="384" spans="11: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ref="K413:K424" si="16">IF(J413="","",J413+K412)</f>
        <v/>
      </c>
    </row>
    <row r="414" spans="11:11" x14ac:dyDescent="0.2">
      <c r="K414" s="90" t="str">
        <f t="shared" si="16"/>
        <v/>
      </c>
    </row>
    <row r="415" spans="11:11" x14ac:dyDescent="0.2">
      <c r="K415" s="90" t="str">
        <f t="shared" si="16"/>
        <v/>
      </c>
    </row>
    <row r="416" spans="11:11" x14ac:dyDescent="0.2">
      <c r="K416" s="90" t="str">
        <f t="shared" si="16"/>
        <v/>
      </c>
    </row>
    <row r="417" spans="11:11" x14ac:dyDescent="0.2">
      <c r="K417" s="90" t="str">
        <f t="shared" si="16"/>
        <v/>
      </c>
    </row>
    <row r="418" spans="11:11" x14ac:dyDescent="0.2">
      <c r="K418" s="90" t="str">
        <f t="shared" si="16"/>
        <v/>
      </c>
    </row>
    <row r="419" spans="11:11" x14ac:dyDescent="0.2">
      <c r="K419" s="90" t="str">
        <f t="shared" si="16"/>
        <v/>
      </c>
    </row>
    <row r="420" spans="11:11" x14ac:dyDescent="0.2">
      <c r="K420" s="90" t="str">
        <f t="shared" si="16"/>
        <v/>
      </c>
    </row>
    <row r="421" spans="11:11" x14ac:dyDescent="0.2">
      <c r="K421" s="90" t="str">
        <f t="shared" si="16"/>
        <v/>
      </c>
    </row>
    <row r="422" spans="11:11" x14ac:dyDescent="0.2">
      <c r="K422" s="90" t="str">
        <f t="shared" si="16"/>
        <v/>
      </c>
    </row>
    <row r="423" spans="11:11" x14ac:dyDescent="0.2">
      <c r="K423" s="90" t="str">
        <f t="shared" si="16"/>
        <v/>
      </c>
    </row>
    <row r="424" spans="11:11" x14ac:dyDescent="0.2">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67" activePane="bottomLeft" state="frozen"/>
      <selection pane="bottomLeft" activeCell="A94" sqref="A9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 min="18" max="28" width="9.08984375" customWidth="1"/>
  </cols>
  <sheetData>
    <row r="1" spans="1:14" x14ac:dyDescent="0.2">
      <c r="A1"/>
      <c r="B1" s="565" t="s">
        <v>2444</v>
      </c>
      <c r="C1" s="723"/>
      <c r="D1" s="2"/>
      <c r="E1"/>
      <c r="G1" s="565" t="s">
        <v>2436</v>
      </c>
      <c r="J1"/>
      <c r="K1"/>
    </row>
    <row r="2" spans="1:14" ht="14" x14ac:dyDescent="0.2">
      <c r="A2" s="725" t="s">
        <v>2468</v>
      </c>
      <c r="B2" s="726">
        <v>91</v>
      </c>
      <c r="C2" s="754" t="s">
        <v>2467</v>
      </c>
      <c r="D2" s="2"/>
      <c r="E2"/>
      <c r="G2" s="652">
        <v>221</v>
      </c>
      <c r="H2" s="725" t="s">
        <v>2468</v>
      </c>
      <c r="J2"/>
      <c r="K2"/>
    </row>
    <row r="3" spans="1:14" x14ac:dyDescent="0.2">
      <c r="A3" s="725" t="s">
        <v>2469</v>
      </c>
      <c r="B3" s="726">
        <v>85</v>
      </c>
      <c r="C3" s="723"/>
      <c r="D3" s="2"/>
      <c r="E3"/>
      <c r="G3" s="652">
        <v>222</v>
      </c>
      <c r="H3" s="725" t="s">
        <v>2469</v>
      </c>
      <c r="J3"/>
      <c r="K3"/>
    </row>
    <row r="4" spans="1:14" ht="15" customHeight="1" x14ac:dyDescent="0.2">
      <c r="D4" s="90">
        <f>SUM(D8:D95)</f>
        <v>3450000</v>
      </c>
      <c r="M4">
        <v>70</v>
      </c>
      <c r="N4">
        <v>70</v>
      </c>
    </row>
    <row r="5" spans="1:14" x14ac:dyDescent="0.2">
      <c r="A5" s="1443" t="s">
        <v>398</v>
      </c>
      <c r="B5" s="1444"/>
      <c r="C5" s="1444"/>
      <c r="D5" s="1444"/>
      <c r="E5" s="1445"/>
      <c r="G5" s="1443" t="s">
        <v>2470</v>
      </c>
      <c r="H5" s="1444"/>
      <c r="I5" s="1444"/>
      <c r="J5" s="1444"/>
      <c r="K5" s="144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40718</v>
      </c>
      <c r="B8" t="s">
        <v>729</v>
      </c>
      <c r="C8" t="s">
        <v>742</v>
      </c>
      <c r="D8" s="90">
        <v>50000</v>
      </c>
      <c r="E8" s="90">
        <f>IF(D8="","",D8)</f>
        <v>50000</v>
      </c>
      <c r="G8" s="101">
        <v>40887</v>
      </c>
      <c r="H8" t="s">
        <v>729</v>
      </c>
      <c r="I8" t="s">
        <v>737</v>
      </c>
      <c r="J8" s="90">
        <v>1500000</v>
      </c>
      <c r="K8" s="90">
        <f>IF(J8="","",J8)</f>
        <v>1500000</v>
      </c>
    </row>
    <row r="9" spans="1:14" x14ac:dyDescent="0.2">
      <c r="A9" s="101">
        <v>40718</v>
      </c>
      <c r="B9" t="s">
        <v>729</v>
      </c>
      <c r="C9" t="s">
        <v>743</v>
      </c>
      <c r="D9" s="90">
        <v>40000</v>
      </c>
      <c r="E9" s="90">
        <f t="shared" ref="E9:E18" si="0">IF(D9="","",D9+E8)</f>
        <v>90000</v>
      </c>
      <c r="K9" s="90" t="str">
        <f t="shared" ref="K9:K18" si="1">IF(J9="","",J9+K8)</f>
        <v/>
      </c>
    </row>
    <row r="10" spans="1:14" x14ac:dyDescent="0.2">
      <c r="A10" s="101">
        <v>40730</v>
      </c>
      <c r="B10" t="s">
        <v>729</v>
      </c>
      <c r="C10" t="s">
        <v>744</v>
      </c>
      <c r="D10" s="90">
        <v>300000</v>
      </c>
      <c r="E10" s="90">
        <f t="shared" si="0"/>
        <v>390000</v>
      </c>
      <c r="K10" s="90" t="str">
        <f t="shared" si="1"/>
        <v/>
      </c>
    </row>
    <row r="11" spans="1:14" x14ac:dyDescent="0.2">
      <c r="E11" s="90" t="str">
        <f t="shared" si="0"/>
        <v/>
      </c>
      <c r="K11" s="90" t="str">
        <f t="shared" si="1"/>
        <v/>
      </c>
    </row>
    <row r="12" spans="1:14" x14ac:dyDescent="0.2">
      <c r="E12" s="90" t="str">
        <f t="shared" si="0"/>
        <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41204</v>
      </c>
      <c r="B19" t="s">
        <v>729</v>
      </c>
      <c r="C19" t="s">
        <v>778</v>
      </c>
      <c r="D19" s="90">
        <v>80000</v>
      </c>
      <c r="E19" s="90">
        <f>IF(D19="","",D19)</f>
        <v>80000</v>
      </c>
      <c r="K19" s="90" t="str">
        <f>IF(J19="","",J19)</f>
        <v/>
      </c>
    </row>
    <row r="20" spans="1:11" x14ac:dyDescent="0.2">
      <c r="A20" s="101">
        <v>41244</v>
      </c>
      <c r="B20" t="s">
        <v>729</v>
      </c>
      <c r="C20" t="s">
        <v>779</v>
      </c>
      <c r="D20" s="90">
        <v>400000</v>
      </c>
      <c r="E20" s="90">
        <f t="shared" ref="E20:E27" si="2">IF(D20="","",D20+E19)</f>
        <v>480000</v>
      </c>
      <c r="K20" s="90" t="str">
        <f t="shared" ref="K20:K33" si="3">IF(J20="","",J20+K19)</f>
        <v/>
      </c>
    </row>
    <row r="21" spans="1:11" x14ac:dyDescent="0.2">
      <c r="E21" s="90" t="str">
        <f t="shared" si="2"/>
        <v/>
      </c>
      <c r="K21" s="90" t="str">
        <f t="shared" si="3"/>
        <v/>
      </c>
    </row>
    <row r="22" spans="1:11" x14ac:dyDescent="0.2">
      <c r="E22" s="90" t="str">
        <f t="shared" si="2"/>
        <v/>
      </c>
      <c r="K22" s="90" t="str">
        <f t="shared" si="3"/>
        <v/>
      </c>
    </row>
    <row r="23" spans="1:11" x14ac:dyDescent="0.2">
      <c r="E23" s="90" t="str">
        <f t="shared" si="2"/>
        <v/>
      </c>
      <c r="K23" s="90" t="str">
        <f t="shared" si="3"/>
        <v/>
      </c>
    </row>
    <row r="24" spans="1:11" x14ac:dyDescent="0.2">
      <c r="E24" s="90" t="str">
        <f t="shared" si="2"/>
        <v/>
      </c>
      <c r="K24" s="90" t="str">
        <f t="shared" si="3"/>
        <v/>
      </c>
    </row>
    <row r="25" spans="1:11" x14ac:dyDescent="0.2">
      <c r="E25" s="90" t="str">
        <f t="shared" si="2"/>
        <v/>
      </c>
      <c r="K25" s="90" t="str">
        <f t="shared" si="3"/>
        <v/>
      </c>
    </row>
    <row r="26" spans="1:11" ht="13.5" thickBot="1" x14ac:dyDescent="0.25">
      <c r="A26" s="118"/>
      <c r="B26" s="117"/>
      <c r="C26" s="117"/>
      <c r="D26" s="114"/>
      <c r="E26" s="114" t="str">
        <f t="shared" si="2"/>
        <v/>
      </c>
      <c r="F26" s="117"/>
      <c r="G26" s="118"/>
      <c r="H26" s="117"/>
      <c r="I26" s="117"/>
      <c r="J26" s="114"/>
      <c r="K26" s="114" t="str">
        <f t="shared" si="3"/>
        <v/>
      </c>
    </row>
    <row r="27" spans="1:11" ht="13.5" thickTop="1" x14ac:dyDescent="0.2">
      <c r="A27" s="101" t="s">
        <v>492</v>
      </c>
      <c r="E27" s="90" t="str">
        <f t="shared" si="2"/>
        <v/>
      </c>
      <c r="G27" s="101" t="s">
        <v>492</v>
      </c>
      <c r="K27" s="90" t="str">
        <f t="shared" si="3"/>
        <v/>
      </c>
    </row>
    <row r="28" spans="1:11" x14ac:dyDescent="0.2">
      <c r="A28" s="101">
        <v>41472</v>
      </c>
      <c r="B28" t="s">
        <v>729</v>
      </c>
      <c r="C28" t="s">
        <v>809</v>
      </c>
      <c r="D28" s="90">
        <v>400000</v>
      </c>
      <c r="E28" s="90">
        <f>IF(D28="","",D28)</f>
        <v>400000</v>
      </c>
      <c r="K28" s="90" t="str">
        <f t="shared" si="3"/>
        <v/>
      </c>
    </row>
    <row r="29" spans="1:11" x14ac:dyDescent="0.2">
      <c r="E29" s="90" t="str">
        <f>IF(D29="","",D29+E28)</f>
        <v/>
      </c>
      <c r="K29" s="90" t="str">
        <f t="shared" si="3"/>
        <v/>
      </c>
    </row>
    <row r="30" spans="1:11" x14ac:dyDescent="0.2">
      <c r="E30" s="90" t="str">
        <f>IF(D30="","",D30+E29)</f>
        <v/>
      </c>
      <c r="K30" s="90" t="str">
        <f t="shared" si="3"/>
        <v/>
      </c>
    </row>
    <row r="31" spans="1:11" x14ac:dyDescent="0.2">
      <c r="E31" s="90" t="str">
        <f>IF(D31="","",D31+E30)</f>
        <v/>
      </c>
      <c r="K31" s="90" t="str">
        <f t="shared" si="3"/>
        <v/>
      </c>
    </row>
    <row r="32" spans="1:11" ht="13.5" thickBot="1" x14ac:dyDescent="0.25">
      <c r="A32" s="118"/>
      <c r="B32" s="117"/>
      <c r="C32" s="117"/>
      <c r="D32" s="114"/>
      <c r="E32" s="114" t="str">
        <f>IF(D32="","",D32+E31)</f>
        <v/>
      </c>
      <c r="F32" s="117"/>
      <c r="G32" s="118"/>
      <c r="H32" s="117"/>
      <c r="I32" s="117"/>
      <c r="J32" s="114"/>
      <c r="K32" s="114" t="str">
        <f t="shared" si="3"/>
        <v/>
      </c>
    </row>
    <row r="33" spans="1:12" ht="13.5" thickTop="1" x14ac:dyDescent="0.2">
      <c r="A33" s="101" t="s">
        <v>522</v>
      </c>
      <c r="E33" s="90" t="str">
        <f>IF(D33="","",D33+E32)</f>
        <v/>
      </c>
      <c r="G33" s="101" t="s">
        <v>522</v>
      </c>
      <c r="K33" s="90" t="str">
        <f t="shared" si="3"/>
        <v/>
      </c>
    </row>
    <row r="34" spans="1:12" x14ac:dyDescent="0.2">
      <c r="A34" s="101">
        <v>41982</v>
      </c>
      <c r="B34" t="s">
        <v>729</v>
      </c>
      <c r="C34" t="s">
        <v>874</v>
      </c>
      <c r="D34" s="90">
        <v>100000</v>
      </c>
      <c r="E34" s="90">
        <f>IF(D34="","",D34)</f>
        <v>100000</v>
      </c>
      <c r="K34" s="90" t="str">
        <f>IF(J34="","",J34)</f>
        <v/>
      </c>
    </row>
    <row r="35" spans="1:12" ht="14.25" customHeight="1" x14ac:dyDescent="0.2">
      <c r="E35" s="90" t="str">
        <f t="shared" ref="E35:E40" si="4">IF(D35="","",D35+E34)</f>
        <v/>
      </c>
      <c r="K35" s="90" t="str">
        <f t="shared" ref="K35:K40" si="5">IF(J35="","",J35+K34)</f>
        <v/>
      </c>
    </row>
    <row r="36" spans="1:12" x14ac:dyDescent="0.2">
      <c r="E36" s="90" t="str">
        <f t="shared" si="4"/>
        <v/>
      </c>
      <c r="K36" s="90" t="str">
        <f t="shared" si="5"/>
        <v/>
      </c>
    </row>
    <row r="37" spans="1:12" x14ac:dyDescent="0.2">
      <c r="E37" s="90" t="str">
        <f t="shared" si="4"/>
        <v/>
      </c>
      <c r="K37" s="90" t="str">
        <f t="shared" si="5"/>
        <v/>
      </c>
    </row>
    <row r="38" spans="1:12" x14ac:dyDescent="0.2">
      <c r="E38" s="90" t="str">
        <f t="shared" si="4"/>
        <v/>
      </c>
      <c r="K38" s="90" t="str">
        <f t="shared" si="5"/>
        <v/>
      </c>
    </row>
    <row r="39" spans="1:12" ht="13.5" thickBot="1" x14ac:dyDescent="0.25">
      <c r="A39" s="118"/>
      <c r="B39" s="117"/>
      <c r="C39" s="117"/>
      <c r="D39" s="114"/>
      <c r="E39" s="114" t="str">
        <f t="shared" si="4"/>
        <v/>
      </c>
      <c r="F39" s="117"/>
      <c r="G39" s="118"/>
      <c r="H39" s="117"/>
      <c r="I39" s="117"/>
      <c r="J39" s="114"/>
      <c r="K39" s="114" t="str">
        <f t="shared" si="5"/>
        <v/>
      </c>
      <c r="L39" s="2"/>
    </row>
    <row r="40" spans="1:12" ht="13.5" thickTop="1" x14ac:dyDescent="0.2">
      <c r="A40" s="101" t="s">
        <v>546</v>
      </c>
      <c r="E40" s="90" t="str">
        <f t="shared" si="4"/>
        <v/>
      </c>
      <c r="G40" s="101" t="s">
        <v>546</v>
      </c>
      <c r="K40" s="90" t="str">
        <f t="shared" si="5"/>
        <v/>
      </c>
      <c r="L40" s="2"/>
    </row>
    <row r="41" spans="1:12" x14ac:dyDescent="0.2">
      <c r="E41" s="90" t="str">
        <f>IF(D41="","",D41)</f>
        <v/>
      </c>
      <c r="K41" s="90" t="str">
        <f>IF(J41="","",J41)</f>
        <v/>
      </c>
    </row>
    <row r="42" spans="1:12" x14ac:dyDescent="0.2">
      <c r="E42" s="90" t="str">
        <f>IF(D42="","",D42+E41)</f>
        <v/>
      </c>
      <c r="K42" s="90" t="str">
        <f t="shared" ref="K42:K57" si="6">IF(J42="","",J42+K41)</f>
        <v/>
      </c>
    </row>
    <row r="43" spans="1:12" x14ac:dyDescent="0.2">
      <c r="E43" s="90" t="str">
        <f>IF(D43="","",D43+E42)</f>
        <v/>
      </c>
      <c r="K43" s="90" t="str">
        <f t="shared" si="6"/>
        <v/>
      </c>
    </row>
    <row r="44" spans="1:12" x14ac:dyDescent="0.2">
      <c r="E44" s="90" t="str">
        <f>IF(D44="","",D44+E43)</f>
        <v/>
      </c>
      <c r="K44" s="90" t="str">
        <f t="shared" si="6"/>
        <v/>
      </c>
    </row>
    <row r="45" spans="1:12" ht="13.5" thickBot="1" x14ac:dyDescent="0.25">
      <c r="A45" s="118"/>
      <c r="B45" s="117"/>
      <c r="C45" s="117"/>
      <c r="D45" s="114"/>
      <c r="E45" s="114" t="str">
        <f>IF(D45="","",D45+E44)</f>
        <v/>
      </c>
      <c r="F45" s="117"/>
      <c r="G45" s="118"/>
      <c r="H45" s="117"/>
      <c r="I45" s="117"/>
      <c r="J45" s="114"/>
      <c r="K45" s="114" t="str">
        <f t="shared" si="6"/>
        <v/>
      </c>
    </row>
    <row r="46" spans="1:12" ht="13.5" thickTop="1" x14ac:dyDescent="0.2">
      <c r="A46" s="101" t="s">
        <v>1629</v>
      </c>
      <c r="E46" s="90" t="str">
        <f>IF(D46="","",D46+E45)</f>
        <v/>
      </c>
      <c r="G46" s="101" t="s">
        <v>1629</v>
      </c>
      <c r="K46" s="90" t="str">
        <f t="shared" si="6"/>
        <v/>
      </c>
    </row>
    <row r="47" spans="1:12" x14ac:dyDescent="0.2">
      <c r="A47" s="101">
        <v>42634</v>
      </c>
      <c r="B47" t="s">
        <v>729</v>
      </c>
      <c r="C47" t="s">
        <v>1770</v>
      </c>
      <c r="D47" s="90">
        <v>50000</v>
      </c>
      <c r="E47" s="90">
        <f>IF(D47="","",D47)</f>
        <v>50000</v>
      </c>
      <c r="G47" s="101">
        <v>42460</v>
      </c>
      <c r="H47" t="s">
        <v>729</v>
      </c>
      <c r="I47" t="s">
        <v>1696</v>
      </c>
      <c r="J47" s="90">
        <v>50000</v>
      </c>
      <c r="K47" s="90">
        <f>IF(J47="","",J47)</f>
        <v>50000</v>
      </c>
    </row>
    <row r="48" spans="1:12" x14ac:dyDescent="0.2">
      <c r="A48" s="101">
        <v>42634</v>
      </c>
      <c r="B48" t="s">
        <v>729</v>
      </c>
      <c r="C48" t="s">
        <v>1772</v>
      </c>
      <c r="D48" s="90">
        <v>50000</v>
      </c>
      <c r="E48" s="90">
        <f t="shared" ref="E48:E53" si="7">IF(D48="","",D48+E47)</f>
        <v>100000</v>
      </c>
      <c r="K48" s="90" t="str">
        <f t="shared" si="6"/>
        <v/>
      </c>
    </row>
    <row r="49" spans="1:11" x14ac:dyDescent="0.2">
      <c r="E49" s="90" t="str">
        <f t="shared" si="7"/>
        <v/>
      </c>
      <c r="K49" s="90" t="str">
        <f t="shared" si="6"/>
        <v/>
      </c>
    </row>
    <row r="50" spans="1:11" x14ac:dyDescent="0.2">
      <c r="E50" s="90" t="str">
        <f t="shared" si="7"/>
        <v/>
      </c>
      <c r="K50" s="90" t="str">
        <f t="shared" si="6"/>
        <v/>
      </c>
    </row>
    <row r="51" spans="1:11" x14ac:dyDescent="0.2">
      <c r="E51" s="90" t="str">
        <f t="shared" si="7"/>
        <v/>
      </c>
      <c r="K51" s="90" t="str">
        <f t="shared" si="6"/>
        <v/>
      </c>
    </row>
    <row r="52" spans="1:11" ht="13.5" thickBot="1" x14ac:dyDescent="0.25">
      <c r="A52" s="118"/>
      <c r="B52" s="117"/>
      <c r="C52" s="117"/>
      <c r="D52" s="114"/>
      <c r="E52" s="114" t="str">
        <f t="shared" si="7"/>
        <v/>
      </c>
      <c r="F52" s="117"/>
      <c r="G52" s="118"/>
      <c r="H52" s="117"/>
      <c r="I52" s="117"/>
      <c r="J52" s="114"/>
      <c r="K52" s="114" t="str">
        <f t="shared" si="6"/>
        <v/>
      </c>
    </row>
    <row r="53" spans="1:11" ht="13.5" thickTop="1" x14ac:dyDescent="0.2">
      <c r="A53" s="101" t="s">
        <v>1758</v>
      </c>
      <c r="E53" s="90" t="str">
        <f t="shared" si="7"/>
        <v/>
      </c>
      <c r="G53" s="101" t="s">
        <v>1758</v>
      </c>
      <c r="K53" s="90" t="str">
        <f t="shared" si="6"/>
        <v/>
      </c>
    </row>
    <row r="54" spans="1:11" x14ac:dyDescent="0.2">
      <c r="A54" s="101">
        <v>42774</v>
      </c>
      <c r="B54" t="s">
        <v>729</v>
      </c>
      <c r="C54" t="s">
        <v>1933</v>
      </c>
      <c r="D54" s="90">
        <v>50000</v>
      </c>
      <c r="E54" s="90">
        <f>IF(D54="","",D54)</f>
        <v>50000</v>
      </c>
      <c r="K54" s="90">
        <f>J68</f>
        <v>0</v>
      </c>
    </row>
    <row r="55" spans="1:11" x14ac:dyDescent="0.2">
      <c r="A55" s="101">
        <v>42774</v>
      </c>
      <c r="B55" t="s">
        <v>729</v>
      </c>
      <c r="C55" t="s">
        <v>1935</v>
      </c>
      <c r="D55" s="90">
        <v>50000</v>
      </c>
      <c r="E55" s="90">
        <f t="shared" ref="E55:E60" si="8">IF(D55="","",D55+E54)</f>
        <v>100000</v>
      </c>
      <c r="K55" s="90" t="str">
        <f t="shared" si="6"/>
        <v/>
      </c>
    </row>
    <row r="56" spans="1:11" x14ac:dyDescent="0.2">
      <c r="A56" s="101">
        <v>42774</v>
      </c>
      <c r="B56" t="s">
        <v>729</v>
      </c>
      <c r="C56" t="s">
        <v>1937</v>
      </c>
      <c r="D56" s="90">
        <v>100000</v>
      </c>
      <c r="E56" s="90">
        <f t="shared" si="8"/>
        <v>200000</v>
      </c>
      <c r="K56" s="90" t="str">
        <f t="shared" si="6"/>
        <v/>
      </c>
    </row>
    <row r="57" spans="1:11" x14ac:dyDescent="0.2">
      <c r="A57" s="101">
        <v>42894</v>
      </c>
      <c r="B57" t="s">
        <v>729</v>
      </c>
      <c r="C57" t="s">
        <v>2005</v>
      </c>
      <c r="D57" s="90">
        <v>200000</v>
      </c>
      <c r="E57" s="90">
        <f t="shared" si="8"/>
        <v>400000</v>
      </c>
      <c r="K57" s="90" t="str">
        <f t="shared" si="6"/>
        <v/>
      </c>
    </row>
    <row r="58" spans="1:11" x14ac:dyDescent="0.2">
      <c r="A58" s="101">
        <v>42969</v>
      </c>
      <c r="B58" t="s">
        <v>729</v>
      </c>
      <c r="C58" t="s">
        <v>2012</v>
      </c>
      <c r="D58" s="90">
        <v>150000</v>
      </c>
      <c r="E58" s="90">
        <f t="shared" si="8"/>
        <v>550000</v>
      </c>
    </row>
    <row r="59" spans="1:11" x14ac:dyDescent="0.2">
      <c r="E59" s="90" t="str">
        <f t="shared" si="8"/>
        <v/>
      </c>
    </row>
    <row r="60" spans="1:11" x14ac:dyDescent="0.2">
      <c r="E60" s="90" t="str">
        <f t="shared" si="8"/>
        <v/>
      </c>
    </row>
    <row r="61" spans="1:11" ht="13.5" thickBot="1" x14ac:dyDescent="0.25">
      <c r="A61" s="118"/>
      <c r="B61" s="117"/>
      <c r="C61" s="117"/>
      <c r="D61" s="114"/>
      <c r="E61" s="90" t="str">
        <f t="shared" ref="E61:E66" si="9">IF(D61="","",D61)</f>
        <v/>
      </c>
      <c r="F61" s="117"/>
      <c r="G61" s="118"/>
      <c r="H61" s="117"/>
      <c r="I61" s="117"/>
      <c r="J61" s="114"/>
      <c r="K61" s="114" t="str">
        <f>IF(J61="","",J61+K60)</f>
        <v/>
      </c>
    </row>
    <row r="62" spans="1:11" ht="13.5" thickTop="1" x14ac:dyDescent="0.2">
      <c r="A62" s="101" t="s">
        <v>1759</v>
      </c>
      <c r="E62" s="854" t="str">
        <f t="shared" si="9"/>
        <v/>
      </c>
      <c r="G62" s="101" t="s">
        <v>1759</v>
      </c>
      <c r="K62" s="90" t="str">
        <f>IF(J62="","",J62+K61)</f>
        <v/>
      </c>
    </row>
    <row r="63" spans="1:11" x14ac:dyDescent="0.2">
      <c r="E63" s="90" t="str">
        <f t="shared" si="9"/>
        <v/>
      </c>
    </row>
    <row r="64" spans="1:11" ht="13.5" thickBot="1" x14ac:dyDescent="0.25">
      <c r="A64" s="118"/>
      <c r="B64" s="117"/>
      <c r="C64" s="117"/>
      <c r="D64" s="114"/>
      <c r="E64" s="114" t="str">
        <f t="shared" si="9"/>
        <v/>
      </c>
      <c r="F64" s="117"/>
      <c r="G64" s="118"/>
      <c r="H64" s="117"/>
      <c r="I64" s="117"/>
      <c r="J64" s="114"/>
      <c r="K64" s="114"/>
    </row>
    <row r="65" spans="1:11" ht="13.5" thickTop="1" x14ac:dyDescent="0.2">
      <c r="A65" s="101" t="s">
        <v>1760</v>
      </c>
      <c r="E65" s="90" t="str">
        <f t="shared" si="9"/>
        <v/>
      </c>
      <c r="G65" s="101" t="s">
        <v>1760</v>
      </c>
    </row>
    <row r="66" spans="1:11" x14ac:dyDescent="0.2">
      <c r="A66" s="101">
        <v>43818</v>
      </c>
      <c r="B66" t="s">
        <v>3005</v>
      </c>
      <c r="C66" t="s">
        <v>3006</v>
      </c>
      <c r="D66" s="90">
        <v>100000</v>
      </c>
      <c r="E66" s="90">
        <f t="shared" si="9"/>
        <v>100000</v>
      </c>
      <c r="G66" s="101">
        <v>43552</v>
      </c>
      <c r="I66" t="s">
        <v>2972</v>
      </c>
      <c r="J66" s="90">
        <v>100000</v>
      </c>
      <c r="K66" s="90">
        <f>IF(J66="","",J66)</f>
        <v>100000</v>
      </c>
    </row>
    <row r="67" spans="1:11" x14ac:dyDescent="0.2">
      <c r="A67" s="101">
        <v>43818</v>
      </c>
      <c r="B67" t="s">
        <v>3005</v>
      </c>
      <c r="C67" t="s">
        <v>3007</v>
      </c>
      <c r="D67" s="90">
        <v>50000</v>
      </c>
      <c r="E67" s="90">
        <f t="shared" ref="E67:E71" si="10">IF(D67="","",D67+E66)</f>
        <v>150000</v>
      </c>
    </row>
    <row r="68" spans="1:11" x14ac:dyDescent="0.2">
      <c r="A68" s="101">
        <v>43818</v>
      </c>
      <c r="B68" t="s">
        <v>3005</v>
      </c>
      <c r="C68" t="s">
        <v>3008</v>
      </c>
      <c r="D68" s="90">
        <v>50000</v>
      </c>
      <c r="E68" s="90">
        <f t="shared" si="10"/>
        <v>200000</v>
      </c>
      <c r="K68" s="90" t="str">
        <f t="shared" ref="K68:K78" si="11">IF(J68="","",J68+K67)</f>
        <v/>
      </c>
    </row>
    <row r="69" spans="1:11" x14ac:dyDescent="0.2">
      <c r="E69" s="90" t="str">
        <f t="shared" si="10"/>
        <v/>
      </c>
      <c r="K69" s="90" t="str">
        <f t="shared" si="11"/>
        <v/>
      </c>
    </row>
    <row r="70" spans="1:11" ht="13.5" thickBot="1" x14ac:dyDescent="0.25">
      <c r="A70" s="118"/>
      <c r="B70" s="117"/>
      <c r="C70" s="117"/>
      <c r="D70" s="114"/>
      <c r="E70" s="114" t="str">
        <f t="shared" si="10"/>
        <v/>
      </c>
      <c r="F70" s="117"/>
      <c r="G70" s="118"/>
      <c r="H70" s="117"/>
      <c r="I70" s="117"/>
      <c r="J70" s="114"/>
      <c r="K70" s="114" t="str">
        <f t="shared" si="11"/>
        <v/>
      </c>
    </row>
    <row r="71" spans="1:11" ht="13.5" thickTop="1" x14ac:dyDescent="0.2">
      <c r="A71" s="101" t="s">
        <v>3254</v>
      </c>
      <c r="E71" s="90" t="str">
        <f t="shared" si="10"/>
        <v/>
      </c>
      <c r="K71" s="90" t="str">
        <f t="shared" si="11"/>
        <v/>
      </c>
    </row>
    <row r="72" spans="1:11" x14ac:dyDescent="0.2">
      <c r="A72" s="101">
        <v>44847</v>
      </c>
      <c r="B72" t="s">
        <v>548</v>
      </c>
      <c r="C72" t="s">
        <v>3499</v>
      </c>
      <c r="D72" s="90">
        <v>50000</v>
      </c>
      <c r="E72" s="90">
        <f>IF(D72="","",D72)</f>
        <v>50000</v>
      </c>
      <c r="K72" s="90" t="str">
        <f t="shared" si="11"/>
        <v/>
      </c>
    </row>
    <row r="73" spans="1:11" x14ac:dyDescent="0.2">
      <c r="A73" s="101">
        <v>44847</v>
      </c>
      <c r="B73" t="s">
        <v>548</v>
      </c>
      <c r="C73" t="s">
        <v>3500</v>
      </c>
      <c r="D73" s="90">
        <v>50000</v>
      </c>
      <c r="E73" s="90">
        <f t="shared" ref="E73:E85" si="12">IF(D73="","",D73+E72)</f>
        <v>100000</v>
      </c>
      <c r="K73" s="90" t="str">
        <f t="shared" si="11"/>
        <v/>
      </c>
    </row>
    <row r="74" spans="1:11" x14ac:dyDescent="0.2">
      <c r="A74" s="101">
        <v>44847</v>
      </c>
      <c r="B74" t="s">
        <v>548</v>
      </c>
      <c r="C74" t="s">
        <v>3501</v>
      </c>
      <c r="D74" s="90">
        <v>150000</v>
      </c>
      <c r="E74" s="90">
        <f t="shared" si="12"/>
        <v>250000</v>
      </c>
      <c r="K74" s="90" t="str">
        <f t="shared" si="11"/>
        <v/>
      </c>
    </row>
    <row r="75" spans="1:11" x14ac:dyDescent="0.2">
      <c r="E75" s="90" t="str">
        <f t="shared" si="12"/>
        <v/>
      </c>
      <c r="K75" s="90" t="str">
        <f t="shared" si="11"/>
        <v/>
      </c>
    </row>
    <row r="76" spans="1:11" ht="13.5" thickBot="1" x14ac:dyDescent="0.25">
      <c r="A76" s="118"/>
      <c r="B76" s="117"/>
      <c r="C76" s="117"/>
      <c r="D76" s="114"/>
      <c r="E76" s="114" t="str">
        <f t="shared" si="12"/>
        <v/>
      </c>
      <c r="F76" s="117"/>
      <c r="G76" s="118"/>
      <c r="H76" s="117"/>
      <c r="I76" s="117"/>
      <c r="J76" s="114"/>
      <c r="K76" s="114" t="str">
        <f t="shared" si="11"/>
        <v/>
      </c>
    </row>
    <row r="77" spans="1:11" ht="13.5" thickTop="1" x14ac:dyDescent="0.2">
      <c r="A77" s="101" t="s">
        <v>3534</v>
      </c>
      <c r="E77" s="90" t="str">
        <f t="shared" si="12"/>
        <v/>
      </c>
      <c r="K77" s="90" t="str">
        <f t="shared" si="11"/>
        <v/>
      </c>
    </row>
    <row r="78" spans="1:11" x14ac:dyDescent="0.2">
      <c r="A78" s="101">
        <v>45077</v>
      </c>
      <c r="B78" t="s">
        <v>729</v>
      </c>
      <c r="C78" t="s">
        <v>3652</v>
      </c>
      <c r="D78" s="90">
        <v>200000</v>
      </c>
      <c r="E78" s="90">
        <f>IF(D78="","",D78)</f>
        <v>200000</v>
      </c>
      <c r="K78" s="90" t="str">
        <f t="shared" si="11"/>
        <v/>
      </c>
    </row>
    <row r="79" spans="1:11" x14ac:dyDescent="0.2">
      <c r="A79" s="101">
        <v>45189</v>
      </c>
      <c r="B79" t="s">
        <v>729</v>
      </c>
      <c r="C79" t="s">
        <v>3655</v>
      </c>
      <c r="D79" s="90">
        <v>200000</v>
      </c>
      <c r="E79" s="90">
        <f t="shared" si="12"/>
        <v>400000</v>
      </c>
      <c r="K79" s="90" t="str">
        <f t="shared" ref="K79:K142" si="13">IF(J79="","",J79+K78)</f>
        <v/>
      </c>
    </row>
    <row r="80" spans="1:11" x14ac:dyDescent="0.2">
      <c r="A80" s="101">
        <v>45189</v>
      </c>
      <c r="B80" t="s">
        <v>729</v>
      </c>
      <c r="C80" t="s">
        <v>3656</v>
      </c>
      <c r="D80" s="90">
        <v>50000</v>
      </c>
      <c r="E80" s="90">
        <f t="shared" si="12"/>
        <v>450000</v>
      </c>
      <c r="K80" s="90" t="str">
        <f t="shared" si="13"/>
        <v/>
      </c>
    </row>
    <row r="81" spans="1:11" x14ac:dyDescent="0.2">
      <c r="E81" s="90" t="str">
        <f t="shared" si="12"/>
        <v/>
      </c>
      <c r="K81" s="90" t="str">
        <f t="shared" si="13"/>
        <v/>
      </c>
    </row>
    <row r="82" spans="1:11" ht="13.5" thickBot="1" x14ac:dyDescent="0.25">
      <c r="A82" s="118"/>
      <c r="B82" s="117"/>
      <c r="C82" s="117"/>
      <c r="D82" s="114"/>
      <c r="E82" s="114" t="str">
        <f t="shared" si="12"/>
        <v/>
      </c>
      <c r="F82" s="117"/>
      <c r="G82" s="118"/>
      <c r="H82" s="117"/>
      <c r="I82" s="117"/>
      <c r="J82" s="114"/>
      <c r="K82" s="114" t="str">
        <f t="shared" si="13"/>
        <v/>
      </c>
    </row>
    <row r="83" spans="1:11" ht="13.5" thickTop="1" x14ac:dyDescent="0.2">
      <c r="A83" s="101" t="s">
        <v>3679</v>
      </c>
      <c r="E83" s="90" t="str">
        <f t="shared" si="12"/>
        <v/>
      </c>
      <c r="K83" s="90" t="str">
        <f t="shared" si="13"/>
        <v/>
      </c>
    </row>
    <row r="84" spans="1:11" x14ac:dyDescent="0.2">
      <c r="A84" s="101">
        <v>45413</v>
      </c>
      <c r="B84" t="s">
        <v>729</v>
      </c>
      <c r="C84" t="s">
        <v>3819</v>
      </c>
      <c r="D84" s="90">
        <v>200000</v>
      </c>
      <c r="E84" s="90">
        <v>200000</v>
      </c>
      <c r="G84" s="101">
        <v>45413</v>
      </c>
      <c r="H84" t="s">
        <v>729</v>
      </c>
      <c r="I84" t="s">
        <v>3818</v>
      </c>
      <c r="J84" s="90">
        <v>100000</v>
      </c>
      <c r="K84" s="90">
        <v>100000</v>
      </c>
    </row>
    <row r="85" spans="1:11" x14ac:dyDescent="0.2">
      <c r="A85" s="101">
        <v>45413</v>
      </c>
      <c r="B85" t="s">
        <v>729</v>
      </c>
      <c r="C85" t="s">
        <v>3820</v>
      </c>
      <c r="D85" s="90">
        <v>80000</v>
      </c>
      <c r="E85" s="90">
        <f t="shared" si="12"/>
        <v>280000</v>
      </c>
      <c r="K85" s="90" t="str">
        <f t="shared" si="13"/>
        <v/>
      </c>
    </row>
    <row r="86" spans="1:11" x14ac:dyDescent="0.2">
      <c r="A86" s="101">
        <v>45413</v>
      </c>
      <c r="B86" t="s">
        <v>729</v>
      </c>
      <c r="C86" t="s">
        <v>3821</v>
      </c>
      <c r="D86" s="90">
        <v>50000</v>
      </c>
      <c r="E86" s="90">
        <f t="shared" ref="E86:E149" si="14">IF(D86="","",D86+E85)</f>
        <v>330000</v>
      </c>
      <c r="K86" s="90" t="str">
        <f t="shared" si="13"/>
        <v/>
      </c>
    </row>
    <row r="87" spans="1:11" x14ac:dyDescent="0.2">
      <c r="A87" s="101">
        <v>45413</v>
      </c>
      <c r="B87" t="s">
        <v>729</v>
      </c>
      <c r="C87" t="s">
        <v>3822</v>
      </c>
      <c r="D87" s="90">
        <v>50000</v>
      </c>
      <c r="E87" s="90">
        <f t="shared" si="14"/>
        <v>380000</v>
      </c>
      <c r="K87" s="90" t="str">
        <f t="shared" si="13"/>
        <v/>
      </c>
    </row>
    <row r="88" spans="1:11" x14ac:dyDescent="0.2">
      <c r="A88" s="101">
        <v>45532</v>
      </c>
      <c r="B88" t="s">
        <v>729</v>
      </c>
      <c r="C88" t="s">
        <v>3823</v>
      </c>
      <c r="D88" s="90">
        <v>30000</v>
      </c>
      <c r="E88" s="90">
        <f t="shared" si="14"/>
        <v>410000</v>
      </c>
      <c r="K88" s="90" t="str">
        <f t="shared" si="13"/>
        <v/>
      </c>
    </row>
    <row r="89" spans="1:11" x14ac:dyDescent="0.2">
      <c r="A89" s="101">
        <v>45532</v>
      </c>
      <c r="B89" t="s">
        <v>729</v>
      </c>
      <c r="C89" t="s">
        <v>3824</v>
      </c>
      <c r="D89" s="90">
        <v>20000</v>
      </c>
      <c r="E89" s="90">
        <f t="shared" si="14"/>
        <v>430000</v>
      </c>
      <c r="K89" s="90" t="str">
        <f t="shared" si="13"/>
        <v/>
      </c>
    </row>
    <row r="90" spans="1:11" x14ac:dyDescent="0.2">
      <c r="A90" s="101">
        <v>45545</v>
      </c>
      <c r="B90" t="s">
        <v>729</v>
      </c>
      <c r="C90" t="s">
        <v>3825</v>
      </c>
      <c r="D90" s="90">
        <v>100000</v>
      </c>
      <c r="E90" s="90">
        <f t="shared" si="14"/>
        <v>530000</v>
      </c>
      <c r="K90" s="90" t="str">
        <f t="shared" si="13"/>
        <v/>
      </c>
    </row>
    <row r="91" spans="1:11" x14ac:dyDescent="0.2">
      <c r="E91" s="90" t="str">
        <f t="shared" si="14"/>
        <v/>
      </c>
      <c r="K91" s="90" t="str">
        <f t="shared" si="13"/>
        <v/>
      </c>
    </row>
    <row r="92" spans="1:11" ht="13.5" thickBot="1" x14ac:dyDescent="0.25">
      <c r="A92" s="118"/>
      <c r="B92" s="117"/>
      <c r="C92" s="117"/>
      <c r="D92" s="114"/>
      <c r="E92" s="114" t="str">
        <f t="shared" si="14"/>
        <v/>
      </c>
      <c r="F92" s="117"/>
      <c r="G92" s="118"/>
      <c r="H92" s="117"/>
      <c r="I92" s="117"/>
      <c r="J92" s="114"/>
      <c r="K92" s="114" t="str">
        <f t="shared" si="13"/>
        <v/>
      </c>
    </row>
    <row r="93" spans="1:11" ht="13.5" thickTop="1" x14ac:dyDescent="0.2">
      <c r="A93" s="101" t="s">
        <v>3829</v>
      </c>
      <c r="E93" s="90" t="str">
        <f t="shared" si="14"/>
        <v/>
      </c>
      <c r="K93" s="90" t="str">
        <f t="shared" si="13"/>
        <v/>
      </c>
    </row>
    <row r="94" spans="1:11" x14ac:dyDescent="0.2">
      <c r="E94" s="90" t="str">
        <f t="shared" si="14"/>
        <v/>
      </c>
      <c r="K94" s="90" t="str">
        <f t="shared" si="13"/>
        <v/>
      </c>
    </row>
    <row r="95" spans="1:11" x14ac:dyDescent="0.2">
      <c r="E95" s="90" t="str">
        <f t="shared" si="14"/>
        <v/>
      </c>
      <c r="K95" s="90" t="str">
        <f t="shared" si="13"/>
        <v/>
      </c>
    </row>
    <row r="96" spans="1:11" x14ac:dyDescent="0.2">
      <c r="E96" s="90" t="str">
        <f t="shared" si="14"/>
        <v/>
      </c>
      <c r="K96" s="90" t="str">
        <f t="shared" si="13"/>
        <v/>
      </c>
    </row>
    <row r="97" spans="5:11" x14ac:dyDescent="0.2">
      <c r="E97" s="90" t="str">
        <f t="shared" si="14"/>
        <v/>
      </c>
      <c r="K97" s="90" t="str">
        <f t="shared" si="13"/>
        <v/>
      </c>
    </row>
    <row r="98" spans="5:11" x14ac:dyDescent="0.2">
      <c r="E98" s="90" t="str">
        <f t="shared" si="14"/>
        <v/>
      </c>
      <c r="K98" s="90" t="str">
        <f t="shared" si="13"/>
        <v/>
      </c>
    </row>
    <row r="99" spans="5:11" x14ac:dyDescent="0.2">
      <c r="E99" s="90" t="str">
        <f t="shared" si="14"/>
        <v/>
      </c>
      <c r="K99" s="90" t="str">
        <f t="shared" si="13"/>
        <v/>
      </c>
    </row>
    <row r="100" spans="5:11" x14ac:dyDescent="0.2">
      <c r="E100" s="90" t="str">
        <f t="shared" si="14"/>
        <v/>
      </c>
      <c r="K100" s="90" t="str">
        <f t="shared" si="13"/>
        <v/>
      </c>
    </row>
    <row r="101" spans="5:11" x14ac:dyDescent="0.2">
      <c r="E101" s="90" t="str">
        <f t="shared" si="14"/>
        <v/>
      </c>
      <c r="K101" s="90" t="str">
        <f t="shared" si="13"/>
        <v/>
      </c>
    </row>
    <row r="102" spans="5:11" x14ac:dyDescent="0.2">
      <c r="E102" s="90" t="str">
        <f t="shared" si="14"/>
        <v/>
      </c>
      <c r="K102" s="90" t="str">
        <f t="shared" si="13"/>
        <v/>
      </c>
    </row>
    <row r="103" spans="5:11" x14ac:dyDescent="0.2">
      <c r="E103" s="90" t="str">
        <f t="shared" si="14"/>
        <v/>
      </c>
      <c r="K103" s="90" t="str">
        <f t="shared" si="13"/>
        <v/>
      </c>
    </row>
    <row r="104" spans="5:11" x14ac:dyDescent="0.2">
      <c r="E104" s="90" t="str">
        <f t="shared" si="14"/>
        <v/>
      </c>
      <c r="K104" s="90" t="str">
        <f t="shared" si="13"/>
        <v/>
      </c>
    </row>
    <row r="105" spans="5:11" x14ac:dyDescent="0.2">
      <c r="E105" s="90" t="str">
        <f t="shared" si="14"/>
        <v/>
      </c>
      <c r="K105" s="90" t="str">
        <f t="shared" si="13"/>
        <v/>
      </c>
    </row>
    <row r="106" spans="5:11" x14ac:dyDescent="0.2">
      <c r="E106" s="90" t="str">
        <f t="shared" si="14"/>
        <v/>
      </c>
      <c r="K106" s="90" t="str">
        <f t="shared" si="13"/>
        <v/>
      </c>
    </row>
    <row r="107" spans="5:11" x14ac:dyDescent="0.2">
      <c r="E107" s="90" t="str">
        <f t="shared" si="14"/>
        <v/>
      </c>
      <c r="K107" s="90" t="str">
        <f t="shared" si="13"/>
        <v/>
      </c>
    </row>
    <row r="108" spans="5:11" x14ac:dyDescent="0.2">
      <c r="E108" s="90" t="str">
        <f t="shared" si="14"/>
        <v/>
      </c>
      <c r="K108" s="90" t="str">
        <f t="shared" si="13"/>
        <v/>
      </c>
    </row>
    <row r="109" spans="5:11" x14ac:dyDescent="0.2">
      <c r="E109" s="90" t="str">
        <f t="shared" si="14"/>
        <v/>
      </c>
      <c r="K109" s="90" t="str">
        <f t="shared" si="13"/>
        <v/>
      </c>
    </row>
    <row r="110" spans="5:11" x14ac:dyDescent="0.2">
      <c r="E110" s="90" t="str">
        <f t="shared" si="14"/>
        <v/>
      </c>
      <c r="K110" s="90" t="str">
        <f t="shared" si="13"/>
        <v/>
      </c>
    </row>
    <row r="111" spans="5:11" x14ac:dyDescent="0.2">
      <c r="E111" s="90" t="str">
        <f t="shared" si="14"/>
        <v/>
      </c>
      <c r="K111" s="90" t="str">
        <f t="shared" si="13"/>
        <v/>
      </c>
    </row>
    <row r="112" spans="5:11" x14ac:dyDescent="0.2">
      <c r="E112" s="90" t="str">
        <f t="shared" si="14"/>
        <v/>
      </c>
      <c r="K112" s="90" t="str">
        <f t="shared" si="13"/>
        <v/>
      </c>
    </row>
    <row r="113" spans="5:11" x14ac:dyDescent="0.2">
      <c r="E113" s="90" t="str">
        <f t="shared" si="14"/>
        <v/>
      </c>
      <c r="K113" s="90" t="str">
        <f t="shared" si="13"/>
        <v/>
      </c>
    </row>
    <row r="114" spans="5:11" x14ac:dyDescent="0.2">
      <c r="E114" s="90" t="str">
        <f t="shared" si="14"/>
        <v/>
      </c>
      <c r="K114" s="90" t="str">
        <f t="shared" si="13"/>
        <v/>
      </c>
    </row>
    <row r="115" spans="5:11" x14ac:dyDescent="0.2">
      <c r="E115" s="90" t="str">
        <f t="shared" si="14"/>
        <v/>
      </c>
      <c r="K115" s="90" t="str">
        <f t="shared" si="13"/>
        <v/>
      </c>
    </row>
    <row r="116" spans="5:11" x14ac:dyDescent="0.2">
      <c r="E116" s="90" t="str">
        <f t="shared" si="14"/>
        <v/>
      </c>
      <c r="K116" s="90" t="str">
        <f t="shared" si="13"/>
        <v/>
      </c>
    </row>
    <row r="117" spans="5:11" x14ac:dyDescent="0.2">
      <c r="E117" s="90" t="str">
        <f t="shared" si="14"/>
        <v/>
      </c>
      <c r="K117" s="90" t="str">
        <f t="shared" si="13"/>
        <v/>
      </c>
    </row>
    <row r="118" spans="5:11" x14ac:dyDescent="0.2">
      <c r="E118" s="90" t="str">
        <f t="shared" si="14"/>
        <v/>
      </c>
      <c r="K118" s="90" t="str">
        <f t="shared" si="13"/>
        <v/>
      </c>
    </row>
    <row r="119" spans="5:11" x14ac:dyDescent="0.2">
      <c r="E119" s="90" t="str">
        <f t="shared" si="14"/>
        <v/>
      </c>
      <c r="K119" s="90" t="str">
        <f t="shared" si="13"/>
        <v/>
      </c>
    </row>
    <row r="120" spans="5:11" x14ac:dyDescent="0.2">
      <c r="E120" s="90" t="str">
        <f t="shared" si="14"/>
        <v/>
      </c>
      <c r="K120" s="90" t="str">
        <f t="shared" si="13"/>
        <v/>
      </c>
    </row>
    <row r="121" spans="5:11" x14ac:dyDescent="0.2">
      <c r="E121" s="90" t="str">
        <f t="shared" si="14"/>
        <v/>
      </c>
      <c r="K121" s="90" t="str">
        <f t="shared" si="13"/>
        <v/>
      </c>
    </row>
    <row r="122" spans="5:11" x14ac:dyDescent="0.2">
      <c r="E122" s="90" t="str">
        <f t="shared" si="14"/>
        <v/>
      </c>
      <c r="K122" s="90" t="str">
        <f t="shared" si="13"/>
        <v/>
      </c>
    </row>
    <row r="123" spans="5:11" x14ac:dyDescent="0.2">
      <c r="E123" s="90" t="str">
        <f t="shared" si="14"/>
        <v/>
      </c>
      <c r="K123" s="90" t="str">
        <f t="shared" si="13"/>
        <v/>
      </c>
    </row>
    <row r="124" spans="5:11" x14ac:dyDescent="0.2">
      <c r="E124" s="90" t="str">
        <f t="shared" si="14"/>
        <v/>
      </c>
      <c r="K124" s="90" t="str">
        <f t="shared" si="13"/>
        <v/>
      </c>
    </row>
    <row r="125" spans="5:11" x14ac:dyDescent="0.2">
      <c r="E125" s="90" t="str">
        <f t="shared" si="14"/>
        <v/>
      </c>
      <c r="K125" s="90" t="str">
        <f t="shared" si="13"/>
        <v/>
      </c>
    </row>
    <row r="126" spans="5:11" x14ac:dyDescent="0.2">
      <c r="E126" s="90" t="str">
        <f t="shared" si="14"/>
        <v/>
      </c>
      <c r="K126" s="90" t="str">
        <f t="shared" si="13"/>
        <v/>
      </c>
    </row>
    <row r="127" spans="5:11" x14ac:dyDescent="0.2">
      <c r="E127" s="90" t="str">
        <f t="shared" si="14"/>
        <v/>
      </c>
      <c r="K127" s="90" t="str">
        <f t="shared" si="13"/>
        <v/>
      </c>
    </row>
    <row r="128" spans="5:11" x14ac:dyDescent="0.2">
      <c r="E128" s="90" t="str">
        <f t="shared" si="14"/>
        <v/>
      </c>
      <c r="K128" s="90" t="str">
        <f t="shared" si="13"/>
        <v/>
      </c>
    </row>
    <row r="129" spans="5:11" x14ac:dyDescent="0.2">
      <c r="E129" s="90" t="str">
        <f t="shared" si="14"/>
        <v/>
      </c>
      <c r="K129" s="90" t="str">
        <f t="shared" si="13"/>
        <v/>
      </c>
    </row>
    <row r="130" spans="5:11" x14ac:dyDescent="0.2">
      <c r="E130" s="90" t="str">
        <f t="shared" si="14"/>
        <v/>
      </c>
      <c r="K130" s="90" t="str">
        <f t="shared" si="13"/>
        <v/>
      </c>
    </row>
    <row r="131" spans="5:11" x14ac:dyDescent="0.2">
      <c r="E131" s="90" t="str">
        <f t="shared" si="14"/>
        <v/>
      </c>
      <c r="K131" s="90" t="str">
        <f t="shared" si="13"/>
        <v/>
      </c>
    </row>
    <row r="132" spans="5:11" x14ac:dyDescent="0.2">
      <c r="E132" s="90" t="str">
        <f t="shared" si="14"/>
        <v/>
      </c>
      <c r="K132" s="90" t="str">
        <f t="shared" si="13"/>
        <v/>
      </c>
    </row>
    <row r="133" spans="5:11" x14ac:dyDescent="0.2">
      <c r="E133" s="90" t="str">
        <f t="shared" si="14"/>
        <v/>
      </c>
      <c r="K133" s="90" t="str">
        <f t="shared" si="13"/>
        <v/>
      </c>
    </row>
    <row r="134" spans="5:11" x14ac:dyDescent="0.2">
      <c r="E134" s="90" t="str">
        <f t="shared" si="14"/>
        <v/>
      </c>
      <c r="K134" s="90" t="str">
        <f t="shared" si="13"/>
        <v/>
      </c>
    </row>
    <row r="135" spans="5:11" x14ac:dyDescent="0.2">
      <c r="E135" s="90" t="str">
        <f t="shared" si="14"/>
        <v/>
      </c>
      <c r="K135" s="90" t="str">
        <f t="shared" si="13"/>
        <v/>
      </c>
    </row>
    <row r="136" spans="5:11" x14ac:dyDescent="0.2">
      <c r="E136" s="90" t="str">
        <f t="shared" si="14"/>
        <v/>
      </c>
      <c r="K136" s="90" t="str">
        <f t="shared" si="13"/>
        <v/>
      </c>
    </row>
    <row r="137" spans="5:11" x14ac:dyDescent="0.2">
      <c r="E137" s="90" t="str">
        <f t="shared" si="14"/>
        <v/>
      </c>
      <c r="K137" s="90" t="str">
        <f t="shared" si="13"/>
        <v/>
      </c>
    </row>
    <row r="138" spans="5:11" x14ac:dyDescent="0.2">
      <c r="E138" s="90" t="str">
        <f t="shared" si="14"/>
        <v/>
      </c>
      <c r="K138" s="90" t="str">
        <f t="shared" si="13"/>
        <v/>
      </c>
    </row>
    <row r="139" spans="5:11" x14ac:dyDescent="0.2">
      <c r="E139" s="90" t="str">
        <f t="shared" si="14"/>
        <v/>
      </c>
      <c r="K139" s="90" t="str">
        <f t="shared" si="13"/>
        <v/>
      </c>
    </row>
    <row r="140" spans="5:11" x14ac:dyDescent="0.2">
      <c r="E140" s="90" t="str">
        <f t="shared" si="14"/>
        <v/>
      </c>
      <c r="K140" s="90" t="str">
        <f t="shared" si="13"/>
        <v/>
      </c>
    </row>
    <row r="141" spans="5:11" x14ac:dyDescent="0.2">
      <c r="E141" s="90" t="str">
        <f t="shared" si="14"/>
        <v/>
      </c>
      <c r="K141" s="90" t="str">
        <f t="shared" si="13"/>
        <v/>
      </c>
    </row>
    <row r="142" spans="5:11" x14ac:dyDescent="0.2">
      <c r="E142" s="90" t="str">
        <f t="shared" si="14"/>
        <v/>
      </c>
      <c r="K142" s="90" t="str">
        <f t="shared" si="13"/>
        <v/>
      </c>
    </row>
    <row r="143" spans="5:11" x14ac:dyDescent="0.2">
      <c r="E143" s="90" t="str">
        <f t="shared" si="14"/>
        <v/>
      </c>
      <c r="K143" s="90" t="str">
        <f t="shared" ref="K143:K206" si="15">IF(J143="","",J143+K142)</f>
        <v/>
      </c>
    </row>
    <row r="144" spans="5:11" x14ac:dyDescent="0.2">
      <c r="E144" s="90" t="str">
        <f t="shared" si="14"/>
        <v/>
      </c>
      <c r="K144" s="90" t="str">
        <f t="shared" si="15"/>
        <v/>
      </c>
    </row>
    <row r="145" spans="5:11" x14ac:dyDescent="0.2">
      <c r="E145" s="90" t="str">
        <f t="shared" si="14"/>
        <v/>
      </c>
      <c r="K145" s="90" t="str">
        <f t="shared" si="15"/>
        <v/>
      </c>
    </row>
    <row r="146" spans="5:11" x14ac:dyDescent="0.2">
      <c r="E146" s="90" t="str">
        <f t="shared" si="14"/>
        <v/>
      </c>
      <c r="K146" s="90" t="str">
        <f t="shared" si="15"/>
        <v/>
      </c>
    </row>
    <row r="147" spans="5:11" x14ac:dyDescent="0.2">
      <c r="E147" s="90" t="str">
        <f t="shared" si="14"/>
        <v/>
      </c>
      <c r="K147" s="90" t="str">
        <f t="shared" si="15"/>
        <v/>
      </c>
    </row>
    <row r="148" spans="5:11" x14ac:dyDescent="0.2">
      <c r="E148" s="90" t="str">
        <f t="shared" si="14"/>
        <v/>
      </c>
      <c r="K148" s="90" t="str">
        <f t="shared" si="15"/>
        <v/>
      </c>
    </row>
    <row r="149" spans="5:11" x14ac:dyDescent="0.2">
      <c r="E149" s="90" t="str">
        <f t="shared" si="14"/>
        <v/>
      </c>
      <c r="K149" s="90" t="str">
        <f t="shared" si="15"/>
        <v/>
      </c>
    </row>
    <row r="150" spans="5:11" x14ac:dyDescent="0.2">
      <c r="E150" s="90" t="str">
        <f t="shared" ref="E150:E213" si="16">IF(D150="","",D150+E149)</f>
        <v/>
      </c>
      <c r="K150" s="90" t="str">
        <f t="shared" si="15"/>
        <v/>
      </c>
    </row>
    <row r="151" spans="5:11" x14ac:dyDescent="0.2">
      <c r="E151" s="90" t="str">
        <f t="shared" si="16"/>
        <v/>
      </c>
      <c r="K151" s="90" t="str">
        <f t="shared" si="15"/>
        <v/>
      </c>
    </row>
    <row r="152" spans="5:11" x14ac:dyDescent="0.2">
      <c r="E152" s="90" t="str">
        <f t="shared" si="16"/>
        <v/>
      </c>
      <c r="K152" s="90" t="str">
        <f t="shared" si="15"/>
        <v/>
      </c>
    </row>
    <row r="153" spans="5:11" x14ac:dyDescent="0.2">
      <c r="E153" s="90" t="str">
        <f t="shared" si="16"/>
        <v/>
      </c>
      <c r="K153" s="90" t="str">
        <f t="shared" si="15"/>
        <v/>
      </c>
    </row>
    <row r="154" spans="5:11" x14ac:dyDescent="0.2">
      <c r="E154" s="90" t="str">
        <f t="shared" si="16"/>
        <v/>
      </c>
      <c r="K154" s="90" t="str">
        <f t="shared" si="15"/>
        <v/>
      </c>
    </row>
    <row r="155" spans="5:11" x14ac:dyDescent="0.2">
      <c r="E155" s="90" t="str">
        <f t="shared" si="16"/>
        <v/>
      </c>
      <c r="K155" s="90" t="str">
        <f t="shared" si="15"/>
        <v/>
      </c>
    </row>
    <row r="156" spans="5:11" x14ac:dyDescent="0.2">
      <c r="E156" s="90" t="str">
        <f t="shared" si="16"/>
        <v/>
      </c>
      <c r="K156" s="90" t="str">
        <f t="shared" si="15"/>
        <v/>
      </c>
    </row>
    <row r="157" spans="5:11" x14ac:dyDescent="0.2">
      <c r="E157" s="90" t="str">
        <f t="shared" si="16"/>
        <v/>
      </c>
      <c r="K157" s="90" t="str">
        <f t="shared" si="15"/>
        <v/>
      </c>
    </row>
    <row r="158" spans="5:11" x14ac:dyDescent="0.2">
      <c r="E158" s="90" t="str">
        <f t="shared" si="16"/>
        <v/>
      </c>
      <c r="K158" s="90" t="str">
        <f t="shared" si="15"/>
        <v/>
      </c>
    </row>
    <row r="159" spans="5:11" x14ac:dyDescent="0.2">
      <c r="E159" s="90" t="str">
        <f t="shared" si="16"/>
        <v/>
      </c>
      <c r="K159" s="90" t="str">
        <f t="shared" si="15"/>
        <v/>
      </c>
    </row>
    <row r="160" spans="5:11" x14ac:dyDescent="0.2">
      <c r="E160" s="90" t="str">
        <f t="shared" si="16"/>
        <v/>
      </c>
      <c r="K160" s="90" t="str">
        <f t="shared" si="15"/>
        <v/>
      </c>
    </row>
    <row r="161" spans="5:11" x14ac:dyDescent="0.2">
      <c r="E161" s="90" t="str">
        <f t="shared" si="16"/>
        <v/>
      </c>
      <c r="K161" s="90" t="str">
        <f t="shared" si="15"/>
        <v/>
      </c>
    </row>
    <row r="162" spans="5:11" x14ac:dyDescent="0.2">
      <c r="E162" s="90" t="str">
        <f t="shared" si="16"/>
        <v/>
      </c>
      <c r="K162" s="90" t="str">
        <f t="shared" si="15"/>
        <v/>
      </c>
    </row>
    <row r="163" spans="5:11" x14ac:dyDescent="0.2">
      <c r="E163" s="90" t="str">
        <f t="shared" si="16"/>
        <v/>
      </c>
      <c r="K163" s="90" t="str">
        <f t="shared" si="15"/>
        <v/>
      </c>
    </row>
    <row r="164" spans="5:11" x14ac:dyDescent="0.2">
      <c r="E164" s="90" t="str">
        <f t="shared" si="16"/>
        <v/>
      </c>
      <c r="K164" s="90" t="str">
        <f t="shared" si="15"/>
        <v/>
      </c>
    </row>
    <row r="165" spans="5:11" x14ac:dyDescent="0.2">
      <c r="E165" s="90" t="str">
        <f t="shared" si="16"/>
        <v/>
      </c>
      <c r="K165" s="90" t="str">
        <f t="shared" si="15"/>
        <v/>
      </c>
    </row>
    <row r="166" spans="5:11" x14ac:dyDescent="0.2">
      <c r="E166" s="90" t="str">
        <f t="shared" si="16"/>
        <v/>
      </c>
      <c r="K166" s="90" t="str">
        <f t="shared" si="15"/>
        <v/>
      </c>
    </row>
    <row r="167" spans="5:11" x14ac:dyDescent="0.2">
      <c r="E167" s="90" t="str">
        <f t="shared" si="16"/>
        <v/>
      </c>
      <c r="K167" s="90" t="str">
        <f t="shared" si="15"/>
        <v/>
      </c>
    </row>
    <row r="168" spans="5:11" x14ac:dyDescent="0.2">
      <c r="E168" s="90" t="str">
        <f t="shared" si="16"/>
        <v/>
      </c>
      <c r="K168" s="90" t="str">
        <f t="shared" si="15"/>
        <v/>
      </c>
    </row>
    <row r="169" spans="5:11" x14ac:dyDescent="0.2">
      <c r="E169" s="90" t="str">
        <f t="shared" si="16"/>
        <v/>
      </c>
      <c r="K169" s="90" t="str">
        <f t="shared" si="15"/>
        <v/>
      </c>
    </row>
    <row r="170" spans="5:11" x14ac:dyDescent="0.2">
      <c r="E170" s="90" t="str">
        <f t="shared" si="16"/>
        <v/>
      </c>
      <c r="K170" s="90" t="str">
        <f t="shared" si="15"/>
        <v/>
      </c>
    </row>
    <row r="171" spans="5:11" x14ac:dyDescent="0.2">
      <c r="E171" s="90" t="str">
        <f t="shared" si="16"/>
        <v/>
      </c>
      <c r="K171" s="90" t="str">
        <f t="shared" si="15"/>
        <v/>
      </c>
    </row>
    <row r="172" spans="5:11" x14ac:dyDescent="0.2">
      <c r="E172" s="90" t="str">
        <f t="shared" si="16"/>
        <v/>
      </c>
      <c r="K172" s="90" t="str">
        <f t="shared" si="15"/>
        <v/>
      </c>
    </row>
    <row r="173" spans="5:11" x14ac:dyDescent="0.2">
      <c r="E173" s="90" t="str">
        <f t="shared" si="16"/>
        <v/>
      </c>
      <c r="K173" s="90" t="str">
        <f t="shared" si="15"/>
        <v/>
      </c>
    </row>
    <row r="174" spans="5:11" x14ac:dyDescent="0.2">
      <c r="E174" s="90" t="str">
        <f t="shared" si="16"/>
        <v/>
      </c>
      <c r="K174" s="90" t="str">
        <f t="shared" si="15"/>
        <v/>
      </c>
    </row>
    <row r="175" spans="5:11" x14ac:dyDescent="0.2">
      <c r="E175" s="90" t="str">
        <f t="shared" si="16"/>
        <v/>
      </c>
      <c r="K175" s="90" t="str">
        <f t="shared" si="15"/>
        <v/>
      </c>
    </row>
    <row r="176" spans="5:11" x14ac:dyDescent="0.2">
      <c r="E176" s="90" t="str">
        <f t="shared" si="16"/>
        <v/>
      </c>
      <c r="K176" s="90" t="str">
        <f t="shared" si="15"/>
        <v/>
      </c>
    </row>
    <row r="177" spans="5:11" x14ac:dyDescent="0.2">
      <c r="E177" s="90" t="str">
        <f t="shared" si="16"/>
        <v/>
      </c>
      <c r="K177" s="90" t="str">
        <f t="shared" si="15"/>
        <v/>
      </c>
    </row>
    <row r="178" spans="5:11" x14ac:dyDescent="0.2">
      <c r="E178" s="90" t="str">
        <f t="shared" si="16"/>
        <v/>
      </c>
      <c r="K178" s="90" t="str">
        <f t="shared" si="15"/>
        <v/>
      </c>
    </row>
    <row r="179" spans="5:11" x14ac:dyDescent="0.2">
      <c r="E179" s="90" t="str">
        <f t="shared" si="16"/>
        <v/>
      </c>
      <c r="K179" s="90" t="str">
        <f t="shared" si="15"/>
        <v/>
      </c>
    </row>
    <row r="180" spans="5:11" x14ac:dyDescent="0.2">
      <c r="E180" s="90" t="str">
        <f t="shared" si="16"/>
        <v/>
      </c>
      <c r="K180" s="90" t="str">
        <f t="shared" si="15"/>
        <v/>
      </c>
    </row>
    <row r="181" spans="5:11" x14ac:dyDescent="0.2">
      <c r="E181" s="90" t="str">
        <f t="shared" si="16"/>
        <v/>
      </c>
      <c r="K181" s="90" t="str">
        <f t="shared" si="15"/>
        <v/>
      </c>
    </row>
    <row r="182" spans="5:11" x14ac:dyDescent="0.2">
      <c r="E182" s="90" t="str">
        <f t="shared" si="16"/>
        <v/>
      </c>
      <c r="K182" s="90" t="str">
        <f t="shared" si="15"/>
        <v/>
      </c>
    </row>
    <row r="183" spans="5:11" x14ac:dyDescent="0.2">
      <c r="E183" s="90" t="str">
        <f t="shared" si="16"/>
        <v/>
      </c>
      <c r="K183" s="90" t="str">
        <f t="shared" si="15"/>
        <v/>
      </c>
    </row>
    <row r="184" spans="5:11" x14ac:dyDescent="0.2">
      <c r="E184" s="90" t="str">
        <f t="shared" si="16"/>
        <v/>
      </c>
      <c r="K184" s="90" t="str">
        <f t="shared" si="15"/>
        <v/>
      </c>
    </row>
    <row r="185" spans="5:11" x14ac:dyDescent="0.2">
      <c r="E185" s="90" t="str">
        <f t="shared" si="16"/>
        <v/>
      </c>
      <c r="K185" s="90" t="str">
        <f t="shared" si="15"/>
        <v/>
      </c>
    </row>
    <row r="186" spans="5:11" x14ac:dyDescent="0.2">
      <c r="E186" s="90" t="str">
        <f t="shared" si="16"/>
        <v/>
      </c>
      <c r="K186" s="90" t="str">
        <f t="shared" si="15"/>
        <v/>
      </c>
    </row>
    <row r="187" spans="5:11" x14ac:dyDescent="0.2">
      <c r="E187" s="90" t="str">
        <f t="shared" si="16"/>
        <v/>
      </c>
      <c r="K187" s="90" t="str">
        <f t="shared" si="15"/>
        <v/>
      </c>
    </row>
    <row r="188" spans="5:11" x14ac:dyDescent="0.2">
      <c r="E188" s="90" t="str">
        <f t="shared" si="16"/>
        <v/>
      </c>
      <c r="K188" s="90" t="str">
        <f t="shared" si="15"/>
        <v/>
      </c>
    </row>
    <row r="189" spans="5:11" x14ac:dyDescent="0.2">
      <c r="E189" s="90" t="str">
        <f t="shared" si="16"/>
        <v/>
      </c>
      <c r="K189" s="90" t="str">
        <f t="shared" si="15"/>
        <v/>
      </c>
    </row>
    <row r="190" spans="5:11" x14ac:dyDescent="0.2">
      <c r="E190" s="90" t="str">
        <f t="shared" si="16"/>
        <v/>
      </c>
      <c r="K190" s="90" t="str">
        <f t="shared" si="15"/>
        <v/>
      </c>
    </row>
    <row r="191" spans="5:11" x14ac:dyDescent="0.2">
      <c r="E191" s="90" t="str">
        <f t="shared" si="16"/>
        <v/>
      </c>
      <c r="K191" s="90" t="str">
        <f t="shared" si="15"/>
        <v/>
      </c>
    </row>
    <row r="192" spans="5:11" x14ac:dyDescent="0.2">
      <c r="E192" s="90" t="str">
        <f t="shared" si="16"/>
        <v/>
      </c>
      <c r="K192" s="90" t="str">
        <f t="shared" si="15"/>
        <v/>
      </c>
    </row>
    <row r="193" spans="5:11" x14ac:dyDescent="0.2">
      <c r="E193" s="90" t="str">
        <f t="shared" si="16"/>
        <v/>
      </c>
      <c r="K193" s="90" t="str">
        <f t="shared" si="15"/>
        <v/>
      </c>
    </row>
    <row r="194" spans="5:11" x14ac:dyDescent="0.2">
      <c r="E194" s="90" t="str">
        <f t="shared" si="16"/>
        <v/>
      </c>
      <c r="K194" s="90" t="str">
        <f t="shared" si="15"/>
        <v/>
      </c>
    </row>
    <row r="195" spans="5:11" x14ac:dyDescent="0.2">
      <c r="E195" s="90" t="str">
        <f t="shared" si="16"/>
        <v/>
      </c>
      <c r="K195" s="90" t="str">
        <f t="shared" si="15"/>
        <v/>
      </c>
    </row>
    <row r="196" spans="5:11" x14ac:dyDescent="0.2">
      <c r="E196" s="90" t="str">
        <f t="shared" si="16"/>
        <v/>
      </c>
      <c r="K196" s="90" t="str">
        <f t="shared" si="15"/>
        <v/>
      </c>
    </row>
    <row r="197" spans="5:11" x14ac:dyDescent="0.2">
      <c r="E197" s="90" t="str">
        <f t="shared" si="16"/>
        <v/>
      </c>
      <c r="K197" s="90" t="str">
        <f t="shared" si="15"/>
        <v/>
      </c>
    </row>
    <row r="198" spans="5:11" x14ac:dyDescent="0.2">
      <c r="E198" s="90" t="str">
        <f t="shared" si="16"/>
        <v/>
      </c>
      <c r="K198" s="90" t="str">
        <f t="shared" si="15"/>
        <v/>
      </c>
    </row>
    <row r="199" spans="5:11" x14ac:dyDescent="0.2">
      <c r="E199" s="90" t="str">
        <f t="shared" si="16"/>
        <v/>
      </c>
      <c r="K199" s="90" t="str">
        <f t="shared" si="15"/>
        <v/>
      </c>
    </row>
    <row r="200" spans="5:11" x14ac:dyDescent="0.2">
      <c r="E200" s="90" t="str">
        <f t="shared" si="16"/>
        <v/>
      </c>
      <c r="K200" s="90" t="str">
        <f t="shared" si="15"/>
        <v/>
      </c>
    </row>
    <row r="201" spans="5:11" x14ac:dyDescent="0.2">
      <c r="E201" s="90" t="str">
        <f t="shared" si="16"/>
        <v/>
      </c>
      <c r="K201" s="90" t="str">
        <f t="shared" si="15"/>
        <v/>
      </c>
    </row>
    <row r="202" spans="5:11" x14ac:dyDescent="0.2">
      <c r="E202" s="90" t="str">
        <f t="shared" si="16"/>
        <v/>
      </c>
      <c r="K202" s="90" t="str">
        <f t="shared" si="15"/>
        <v/>
      </c>
    </row>
    <row r="203" spans="5:11" x14ac:dyDescent="0.2">
      <c r="E203" s="90" t="str">
        <f t="shared" si="16"/>
        <v/>
      </c>
      <c r="K203" s="90" t="str">
        <f t="shared" si="15"/>
        <v/>
      </c>
    </row>
    <row r="204" spans="5:11" x14ac:dyDescent="0.2">
      <c r="E204" s="90" t="str">
        <f t="shared" si="16"/>
        <v/>
      </c>
      <c r="K204" s="90" t="str">
        <f t="shared" si="15"/>
        <v/>
      </c>
    </row>
    <row r="205" spans="5:11" x14ac:dyDescent="0.2">
      <c r="E205" s="90" t="str">
        <f t="shared" si="16"/>
        <v/>
      </c>
      <c r="K205" s="90" t="str">
        <f t="shared" si="15"/>
        <v/>
      </c>
    </row>
    <row r="206" spans="5:11" x14ac:dyDescent="0.2">
      <c r="E206" s="90" t="str">
        <f t="shared" si="16"/>
        <v/>
      </c>
      <c r="K206" s="90" t="str">
        <f t="shared" si="15"/>
        <v/>
      </c>
    </row>
    <row r="207" spans="5:11" x14ac:dyDescent="0.2">
      <c r="E207" s="90" t="str">
        <f t="shared" si="16"/>
        <v/>
      </c>
      <c r="K207" s="90" t="str">
        <f t="shared" ref="K207:K270" si="17">IF(J207="","",J207+K206)</f>
        <v/>
      </c>
    </row>
    <row r="208" spans="5:11" x14ac:dyDescent="0.2">
      <c r="E208" s="90" t="str">
        <f t="shared" si="16"/>
        <v/>
      </c>
      <c r="K208" s="90" t="str">
        <f t="shared" si="17"/>
        <v/>
      </c>
    </row>
    <row r="209" spans="5:11" x14ac:dyDescent="0.2">
      <c r="E209" s="90" t="str">
        <f t="shared" si="16"/>
        <v/>
      </c>
      <c r="K209" s="90" t="str">
        <f t="shared" si="17"/>
        <v/>
      </c>
    </row>
    <row r="210" spans="5:11" x14ac:dyDescent="0.2">
      <c r="E210" s="90" t="str">
        <f t="shared" si="16"/>
        <v/>
      </c>
      <c r="K210" s="90" t="str">
        <f t="shared" si="17"/>
        <v/>
      </c>
    </row>
    <row r="211" spans="5:11" x14ac:dyDescent="0.2">
      <c r="E211" s="90" t="str">
        <f t="shared" si="16"/>
        <v/>
      </c>
      <c r="K211" s="90" t="str">
        <f t="shared" si="17"/>
        <v/>
      </c>
    </row>
    <row r="212" spans="5:11" x14ac:dyDescent="0.2">
      <c r="E212" s="90" t="str">
        <f t="shared" si="16"/>
        <v/>
      </c>
      <c r="K212" s="90" t="str">
        <f t="shared" si="17"/>
        <v/>
      </c>
    </row>
    <row r="213" spans="5:11" x14ac:dyDescent="0.2">
      <c r="E213" s="90" t="str">
        <f t="shared" si="16"/>
        <v/>
      </c>
      <c r="K213" s="90" t="str">
        <f t="shared" si="17"/>
        <v/>
      </c>
    </row>
    <row r="214" spans="5:11" x14ac:dyDescent="0.2">
      <c r="E214" s="90" t="str">
        <f t="shared" ref="E214:E277" si="18">IF(D214="","",D214+E213)</f>
        <v/>
      </c>
      <c r="K214" s="90" t="str">
        <f t="shared" si="17"/>
        <v/>
      </c>
    </row>
    <row r="215" spans="5:11" x14ac:dyDescent="0.2">
      <c r="E215" s="90" t="str">
        <f t="shared" si="18"/>
        <v/>
      </c>
      <c r="K215" s="90" t="str">
        <f t="shared" si="17"/>
        <v/>
      </c>
    </row>
    <row r="216" spans="5:11" x14ac:dyDescent="0.2">
      <c r="E216" s="90" t="str">
        <f t="shared" si="18"/>
        <v/>
      </c>
      <c r="K216" s="90" t="str">
        <f t="shared" si="17"/>
        <v/>
      </c>
    </row>
    <row r="217" spans="5:11" x14ac:dyDescent="0.2">
      <c r="E217" s="90" t="str">
        <f t="shared" si="18"/>
        <v/>
      </c>
      <c r="K217" s="90" t="str">
        <f t="shared" si="17"/>
        <v/>
      </c>
    </row>
    <row r="218" spans="5:11" x14ac:dyDescent="0.2">
      <c r="E218" s="90" t="str">
        <f t="shared" si="18"/>
        <v/>
      </c>
      <c r="K218" s="90" t="str">
        <f t="shared" si="17"/>
        <v/>
      </c>
    </row>
    <row r="219" spans="5:11" x14ac:dyDescent="0.2">
      <c r="E219" s="90" t="str">
        <f t="shared" si="18"/>
        <v/>
      </c>
      <c r="K219" s="90" t="str">
        <f t="shared" si="17"/>
        <v/>
      </c>
    </row>
    <row r="220" spans="5:11" x14ac:dyDescent="0.2">
      <c r="E220" s="90" t="str">
        <f t="shared" si="18"/>
        <v/>
      </c>
      <c r="K220" s="90" t="str">
        <f t="shared" si="17"/>
        <v/>
      </c>
    </row>
    <row r="221" spans="5:11" x14ac:dyDescent="0.2">
      <c r="E221" s="90" t="str">
        <f t="shared" si="18"/>
        <v/>
      </c>
      <c r="K221" s="90" t="str">
        <f t="shared" si="17"/>
        <v/>
      </c>
    </row>
    <row r="222" spans="5:11" x14ac:dyDescent="0.2">
      <c r="E222" s="90" t="str">
        <f t="shared" si="18"/>
        <v/>
      </c>
      <c r="K222" s="90" t="str">
        <f t="shared" si="17"/>
        <v/>
      </c>
    </row>
    <row r="223" spans="5:11" x14ac:dyDescent="0.2">
      <c r="E223" s="90" t="str">
        <f t="shared" si="18"/>
        <v/>
      </c>
      <c r="K223" s="90" t="str">
        <f t="shared" si="17"/>
        <v/>
      </c>
    </row>
    <row r="224" spans="5:11" x14ac:dyDescent="0.2">
      <c r="E224" s="90" t="str">
        <f t="shared" si="18"/>
        <v/>
      </c>
      <c r="K224" s="90" t="str">
        <f t="shared" si="17"/>
        <v/>
      </c>
    </row>
    <row r="225" spans="5:11" x14ac:dyDescent="0.2">
      <c r="E225" s="90" t="str">
        <f t="shared" si="18"/>
        <v/>
      </c>
      <c r="K225" s="90" t="str">
        <f t="shared" si="17"/>
        <v/>
      </c>
    </row>
    <row r="226" spans="5:11" x14ac:dyDescent="0.2">
      <c r="E226" s="90" t="str">
        <f t="shared" si="18"/>
        <v/>
      </c>
      <c r="K226" s="90" t="str">
        <f t="shared" si="17"/>
        <v/>
      </c>
    </row>
    <row r="227" spans="5:11" x14ac:dyDescent="0.2">
      <c r="E227" s="90" t="str">
        <f t="shared" si="18"/>
        <v/>
      </c>
      <c r="K227" s="90" t="str">
        <f t="shared" si="17"/>
        <v/>
      </c>
    </row>
    <row r="228" spans="5:11" x14ac:dyDescent="0.2">
      <c r="E228" s="90" t="str">
        <f t="shared" si="18"/>
        <v/>
      </c>
      <c r="K228" s="90" t="str">
        <f t="shared" si="17"/>
        <v/>
      </c>
    </row>
    <row r="229" spans="5:11" x14ac:dyDescent="0.2">
      <c r="E229" s="90" t="str">
        <f t="shared" si="18"/>
        <v/>
      </c>
      <c r="K229" s="90" t="str">
        <f t="shared" si="17"/>
        <v/>
      </c>
    </row>
    <row r="230" spans="5:11" x14ac:dyDescent="0.2">
      <c r="E230" s="90" t="str">
        <f t="shared" si="18"/>
        <v/>
      </c>
      <c r="K230" s="90" t="str">
        <f t="shared" si="17"/>
        <v/>
      </c>
    </row>
    <row r="231" spans="5:11" x14ac:dyDescent="0.2">
      <c r="E231" s="90" t="str">
        <f t="shared" si="18"/>
        <v/>
      </c>
      <c r="K231" s="90" t="str">
        <f t="shared" si="17"/>
        <v/>
      </c>
    </row>
    <row r="232" spans="5:11" x14ac:dyDescent="0.2">
      <c r="E232" s="90" t="str">
        <f t="shared" si="18"/>
        <v/>
      </c>
      <c r="K232" s="90" t="str">
        <f t="shared" si="17"/>
        <v/>
      </c>
    </row>
    <row r="233" spans="5:11" x14ac:dyDescent="0.2">
      <c r="E233" s="90" t="str">
        <f t="shared" si="18"/>
        <v/>
      </c>
      <c r="K233" s="90" t="str">
        <f t="shared" si="17"/>
        <v/>
      </c>
    </row>
    <row r="234" spans="5:11" x14ac:dyDescent="0.2">
      <c r="E234" s="90" t="str">
        <f t="shared" si="18"/>
        <v/>
      </c>
      <c r="K234" s="90" t="str">
        <f t="shared" si="17"/>
        <v/>
      </c>
    </row>
    <row r="235" spans="5:11" x14ac:dyDescent="0.2">
      <c r="E235" s="90" t="str">
        <f t="shared" si="18"/>
        <v/>
      </c>
      <c r="K235" s="90" t="str">
        <f t="shared" si="17"/>
        <v/>
      </c>
    </row>
    <row r="236" spans="5:11" x14ac:dyDescent="0.2">
      <c r="E236" s="90" t="str">
        <f t="shared" si="18"/>
        <v/>
      </c>
      <c r="K236" s="90" t="str">
        <f t="shared" si="17"/>
        <v/>
      </c>
    </row>
    <row r="237" spans="5:11" x14ac:dyDescent="0.2">
      <c r="E237" s="90" t="str">
        <f t="shared" si="18"/>
        <v/>
      </c>
      <c r="K237" s="90" t="str">
        <f t="shared" si="17"/>
        <v/>
      </c>
    </row>
    <row r="238" spans="5:11" x14ac:dyDescent="0.2">
      <c r="E238" s="90" t="str">
        <f t="shared" si="18"/>
        <v/>
      </c>
      <c r="K238" s="90" t="str">
        <f t="shared" si="17"/>
        <v/>
      </c>
    </row>
    <row r="239" spans="5:11" x14ac:dyDescent="0.2">
      <c r="E239" s="90" t="str">
        <f t="shared" si="18"/>
        <v/>
      </c>
      <c r="K239" s="90" t="str">
        <f t="shared" si="17"/>
        <v/>
      </c>
    </row>
    <row r="240" spans="5:11" x14ac:dyDescent="0.2">
      <c r="E240" s="90" t="str">
        <f t="shared" si="18"/>
        <v/>
      </c>
      <c r="K240" s="90" t="str">
        <f t="shared" si="17"/>
        <v/>
      </c>
    </row>
    <row r="241" spans="5:11" x14ac:dyDescent="0.2">
      <c r="E241" s="90" t="str">
        <f t="shared" si="18"/>
        <v/>
      </c>
      <c r="K241" s="90" t="str">
        <f t="shared" si="17"/>
        <v/>
      </c>
    </row>
    <row r="242" spans="5:11" x14ac:dyDescent="0.2">
      <c r="E242" s="90" t="str">
        <f t="shared" si="18"/>
        <v/>
      </c>
      <c r="K242" s="90" t="str">
        <f t="shared" si="17"/>
        <v/>
      </c>
    </row>
    <row r="243" spans="5:11" x14ac:dyDescent="0.2">
      <c r="E243" s="90" t="str">
        <f t="shared" si="18"/>
        <v/>
      </c>
      <c r="K243" s="90" t="str">
        <f t="shared" si="17"/>
        <v/>
      </c>
    </row>
    <row r="244" spans="5:11" x14ac:dyDescent="0.2">
      <c r="E244" s="90" t="str">
        <f t="shared" si="18"/>
        <v/>
      </c>
      <c r="K244" s="90" t="str">
        <f t="shared" si="17"/>
        <v/>
      </c>
    </row>
    <row r="245" spans="5:11" x14ac:dyDescent="0.2">
      <c r="E245" s="90" t="str">
        <f t="shared" si="18"/>
        <v/>
      </c>
      <c r="K245" s="90" t="str">
        <f t="shared" si="17"/>
        <v/>
      </c>
    </row>
    <row r="246" spans="5:11" x14ac:dyDescent="0.2">
      <c r="E246" s="90" t="str">
        <f t="shared" si="18"/>
        <v/>
      </c>
      <c r="K246" s="90" t="str">
        <f t="shared" si="17"/>
        <v/>
      </c>
    </row>
    <row r="247" spans="5:11" x14ac:dyDescent="0.2">
      <c r="E247" s="90" t="str">
        <f t="shared" si="18"/>
        <v/>
      </c>
      <c r="K247" s="90" t="str">
        <f t="shared" si="17"/>
        <v/>
      </c>
    </row>
    <row r="248" spans="5:11" x14ac:dyDescent="0.2">
      <c r="E248" s="90" t="str">
        <f t="shared" si="18"/>
        <v/>
      </c>
      <c r="K248" s="90" t="str">
        <f t="shared" si="17"/>
        <v/>
      </c>
    </row>
    <row r="249" spans="5:11" x14ac:dyDescent="0.2">
      <c r="E249" s="90" t="str">
        <f t="shared" si="18"/>
        <v/>
      </c>
      <c r="K249" s="90" t="str">
        <f t="shared" si="17"/>
        <v/>
      </c>
    </row>
    <row r="250" spans="5:11" x14ac:dyDescent="0.2">
      <c r="E250" s="90" t="str">
        <f t="shared" si="18"/>
        <v/>
      </c>
      <c r="K250" s="90" t="str">
        <f t="shared" si="17"/>
        <v/>
      </c>
    </row>
    <row r="251" spans="5:11" x14ac:dyDescent="0.2">
      <c r="E251" s="90" t="str">
        <f t="shared" si="18"/>
        <v/>
      </c>
      <c r="K251" s="90" t="str">
        <f t="shared" si="17"/>
        <v/>
      </c>
    </row>
    <row r="252" spans="5:11" x14ac:dyDescent="0.2">
      <c r="E252" s="90" t="str">
        <f t="shared" si="18"/>
        <v/>
      </c>
      <c r="K252" s="90" t="str">
        <f t="shared" si="17"/>
        <v/>
      </c>
    </row>
    <row r="253" spans="5:11" x14ac:dyDescent="0.2">
      <c r="E253" s="90" t="str">
        <f t="shared" si="18"/>
        <v/>
      </c>
      <c r="K253" s="90" t="str">
        <f t="shared" si="17"/>
        <v/>
      </c>
    </row>
    <row r="254" spans="5:11" x14ac:dyDescent="0.2">
      <c r="E254" s="90" t="str">
        <f t="shared" si="18"/>
        <v/>
      </c>
      <c r="K254" s="90" t="str">
        <f t="shared" si="17"/>
        <v/>
      </c>
    </row>
    <row r="255" spans="5:11" x14ac:dyDescent="0.2">
      <c r="E255" s="90" t="str">
        <f t="shared" si="18"/>
        <v/>
      </c>
      <c r="K255" s="90" t="str">
        <f t="shared" si="17"/>
        <v/>
      </c>
    </row>
    <row r="256" spans="5:11" x14ac:dyDescent="0.2">
      <c r="E256" s="90" t="str">
        <f t="shared" si="18"/>
        <v/>
      </c>
      <c r="K256" s="90" t="str">
        <f t="shared" si="17"/>
        <v/>
      </c>
    </row>
    <row r="257" spans="5:11" x14ac:dyDescent="0.2">
      <c r="E257" s="90" t="str">
        <f t="shared" si="18"/>
        <v/>
      </c>
      <c r="K257" s="90" t="str">
        <f t="shared" si="17"/>
        <v/>
      </c>
    </row>
    <row r="258" spans="5:11" x14ac:dyDescent="0.2">
      <c r="E258" s="90" t="str">
        <f t="shared" si="18"/>
        <v/>
      </c>
      <c r="K258" s="90" t="str">
        <f t="shared" si="17"/>
        <v/>
      </c>
    </row>
    <row r="259" spans="5:11" x14ac:dyDescent="0.2">
      <c r="E259" s="90" t="str">
        <f t="shared" si="18"/>
        <v/>
      </c>
      <c r="K259" s="90" t="str">
        <f t="shared" si="17"/>
        <v/>
      </c>
    </row>
    <row r="260" spans="5:11" x14ac:dyDescent="0.2">
      <c r="E260" s="90" t="str">
        <f t="shared" si="18"/>
        <v/>
      </c>
      <c r="K260" s="90" t="str">
        <f t="shared" si="17"/>
        <v/>
      </c>
    </row>
    <row r="261" spans="5:11" x14ac:dyDescent="0.2">
      <c r="E261" s="90" t="str">
        <f t="shared" si="18"/>
        <v/>
      </c>
      <c r="K261" s="90" t="str">
        <f t="shared" si="17"/>
        <v/>
      </c>
    </row>
    <row r="262" spans="5:11" x14ac:dyDescent="0.2">
      <c r="E262" s="90" t="str">
        <f t="shared" si="18"/>
        <v/>
      </c>
      <c r="K262" s="90" t="str">
        <f t="shared" si="17"/>
        <v/>
      </c>
    </row>
    <row r="263" spans="5:11" x14ac:dyDescent="0.2">
      <c r="E263" s="90" t="str">
        <f t="shared" si="18"/>
        <v/>
      </c>
      <c r="K263" s="90" t="str">
        <f t="shared" si="17"/>
        <v/>
      </c>
    </row>
    <row r="264" spans="5:11" x14ac:dyDescent="0.2">
      <c r="E264" s="90" t="str">
        <f t="shared" si="18"/>
        <v/>
      </c>
      <c r="K264" s="90" t="str">
        <f t="shared" si="17"/>
        <v/>
      </c>
    </row>
    <row r="265" spans="5:11" x14ac:dyDescent="0.2">
      <c r="E265" s="90" t="str">
        <f t="shared" si="18"/>
        <v/>
      </c>
      <c r="K265" s="90" t="str">
        <f t="shared" si="17"/>
        <v/>
      </c>
    </row>
    <row r="266" spans="5:11" x14ac:dyDescent="0.2">
      <c r="E266" s="90" t="str">
        <f t="shared" si="18"/>
        <v/>
      </c>
      <c r="K266" s="90" t="str">
        <f t="shared" si="17"/>
        <v/>
      </c>
    </row>
    <row r="267" spans="5:11" x14ac:dyDescent="0.2">
      <c r="E267" s="90" t="str">
        <f t="shared" si="18"/>
        <v/>
      </c>
      <c r="K267" s="90" t="str">
        <f t="shared" si="17"/>
        <v/>
      </c>
    </row>
    <row r="268" spans="5:11" x14ac:dyDescent="0.2">
      <c r="E268" s="90" t="str">
        <f t="shared" si="18"/>
        <v/>
      </c>
      <c r="K268" s="90" t="str">
        <f t="shared" si="17"/>
        <v/>
      </c>
    </row>
    <row r="269" spans="5:11" x14ac:dyDescent="0.2">
      <c r="E269" s="90" t="str">
        <f t="shared" si="18"/>
        <v/>
      </c>
      <c r="K269" s="90" t="str">
        <f t="shared" si="17"/>
        <v/>
      </c>
    </row>
    <row r="270" spans="5:11" x14ac:dyDescent="0.2">
      <c r="E270" s="90" t="str">
        <f t="shared" si="18"/>
        <v/>
      </c>
      <c r="K270" s="90" t="str">
        <f t="shared" si="17"/>
        <v/>
      </c>
    </row>
    <row r="271" spans="5:11" x14ac:dyDescent="0.2">
      <c r="E271" s="90" t="str">
        <f t="shared" si="18"/>
        <v/>
      </c>
      <c r="K271" s="90" t="str">
        <f t="shared" ref="K271:K334" si="19">IF(J271="","",J271+K270)</f>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ref="E278:E286" si="20">IF(D278="","",D278+E277)</f>
        <v/>
      </c>
      <c r="K278" s="90" t="str">
        <f t="shared" si="19"/>
        <v/>
      </c>
    </row>
    <row r="279" spans="5:11" x14ac:dyDescent="0.2">
      <c r="E279" s="90" t="str">
        <f t="shared" si="20"/>
        <v/>
      </c>
      <c r="K279" s="90" t="str">
        <f t="shared" si="19"/>
        <v/>
      </c>
    </row>
    <row r="280" spans="5:11" x14ac:dyDescent="0.2">
      <c r="E280" s="90" t="str">
        <f t="shared" si="20"/>
        <v/>
      </c>
      <c r="K280" s="90" t="str">
        <f t="shared" si="19"/>
        <v/>
      </c>
    </row>
    <row r="281" spans="5:11" x14ac:dyDescent="0.2">
      <c r="E281" s="90" t="str">
        <f t="shared" si="20"/>
        <v/>
      </c>
      <c r="K281" s="90" t="str">
        <f t="shared" si="19"/>
        <v/>
      </c>
    </row>
    <row r="282" spans="5:11" x14ac:dyDescent="0.2">
      <c r="E282" s="90" t="str">
        <f t="shared" si="20"/>
        <v/>
      </c>
      <c r="K282" s="90" t="str">
        <f t="shared" si="19"/>
        <v/>
      </c>
    </row>
    <row r="283" spans="5:11" x14ac:dyDescent="0.2">
      <c r="E283" s="90" t="str">
        <f t="shared" si="20"/>
        <v/>
      </c>
      <c r="K283" s="90" t="str">
        <f t="shared" si="19"/>
        <v/>
      </c>
    </row>
    <row r="284" spans="5:11" x14ac:dyDescent="0.2">
      <c r="E284" s="90" t="str">
        <f t="shared" si="20"/>
        <v/>
      </c>
      <c r="K284" s="90" t="str">
        <f t="shared" si="19"/>
        <v/>
      </c>
    </row>
    <row r="285" spans="5:11" x14ac:dyDescent="0.2">
      <c r="E285" s="90" t="str">
        <f t="shared" si="20"/>
        <v/>
      </c>
      <c r="K285" s="90" t="str">
        <f t="shared" si="19"/>
        <v/>
      </c>
    </row>
    <row r="286" spans="5:11" x14ac:dyDescent="0.2">
      <c r="E286" s="90" t="str">
        <f t="shared" si="20"/>
        <v/>
      </c>
      <c r="K286" s="90" t="str">
        <f t="shared" si="19"/>
        <v/>
      </c>
    </row>
    <row r="287" spans="5:11" x14ac:dyDescent="0.2">
      <c r="K287" s="90" t="str">
        <f t="shared" si="19"/>
        <v/>
      </c>
    </row>
    <row r="288" spans="5:11" x14ac:dyDescent="0.2">
      <c r="K288" s="90" t="str">
        <f t="shared" si="19"/>
        <v/>
      </c>
    </row>
    <row r="289" spans="11:11" x14ac:dyDescent="0.2">
      <c r="K289" s="90" t="str">
        <f t="shared" si="19"/>
        <v/>
      </c>
    </row>
    <row r="290" spans="11:11" x14ac:dyDescent="0.2">
      <c r="K290" s="90" t="str">
        <f t="shared" si="19"/>
        <v/>
      </c>
    </row>
    <row r="291" spans="11:11" x14ac:dyDescent="0.2">
      <c r="K291" s="90" t="str">
        <f t="shared" si="19"/>
        <v/>
      </c>
    </row>
    <row r="292" spans="11:11" x14ac:dyDescent="0.2">
      <c r="K292" s="90" t="str">
        <f t="shared" si="19"/>
        <v/>
      </c>
    </row>
    <row r="293" spans="11:11" x14ac:dyDescent="0.2">
      <c r="K293" s="90" t="str">
        <f t="shared" si="19"/>
        <v/>
      </c>
    </row>
    <row r="294" spans="11:11" x14ac:dyDescent="0.2">
      <c r="K294" s="90" t="str">
        <f t="shared" si="19"/>
        <v/>
      </c>
    </row>
    <row r="295" spans="11:11" x14ac:dyDescent="0.2">
      <c r="K295" s="90" t="str">
        <f t="shared" si="19"/>
        <v/>
      </c>
    </row>
    <row r="296" spans="11:11" x14ac:dyDescent="0.2">
      <c r="K296" s="90" t="str">
        <f t="shared" si="19"/>
        <v/>
      </c>
    </row>
    <row r="297" spans="11:11" x14ac:dyDescent="0.2">
      <c r="K297" s="90" t="str">
        <f t="shared" si="19"/>
        <v/>
      </c>
    </row>
    <row r="298" spans="11:11" x14ac:dyDescent="0.2">
      <c r="K298" s="90" t="str">
        <f t="shared" si="19"/>
        <v/>
      </c>
    </row>
    <row r="299" spans="11:11" x14ac:dyDescent="0.2">
      <c r="K299" s="90" t="str">
        <f t="shared" si="19"/>
        <v/>
      </c>
    </row>
    <row r="300" spans="11:11" x14ac:dyDescent="0.2">
      <c r="K300" s="90" t="str">
        <f t="shared" si="19"/>
        <v/>
      </c>
    </row>
    <row r="301" spans="11:11" x14ac:dyDescent="0.2">
      <c r="K301" s="90" t="str">
        <f t="shared" si="19"/>
        <v/>
      </c>
    </row>
    <row r="302" spans="11:11" x14ac:dyDescent="0.2">
      <c r="K302" s="90" t="str">
        <f t="shared" si="19"/>
        <v/>
      </c>
    </row>
    <row r="303" spans="11:11" x14ac:dyDescent="0.2">
      <c r="K303" s="90" t="str">
        <f t="shared" si="19"/>
        <v/>
      </c>
    </row>
    <row r="304" spans="11:11" x14ac:dyDescent="0.2">
      <c r="K304" s="90" t="str">
        <f t="shared" si="19"/>
        <v/>
      </c>
    </row>
    <row r="305" spans="11:11" x14ac:dyDescent="0.2">
      <c r="K305" s="90" t="str">
        <f t="shared" si="19"/>
        <v/>
      </c>
    </row>
    <row r="306" spans="11:11" x14ac:dyDescent="0.2">
      <c r="K306" s="90" t="str">
        <f t="shared" si="19"/>
        <v/>
      </c>
    </row>
    <row r="307" spans="11:11" x14ac:dyDescent="0.2">
      <c r="K307" s="90" t="str">
        <f t="shared" si="19"/>
        <v/>
      </c>
    </row>
    <row r="308" spans="11:11" x14ac:dyDescent="0.2">
      <c r="K308" s="90" t="str">
        <f t="shared" si="19"/>
        <v/>
      </c>
    </row>
    <row r="309" spans="11:11" x14ac:dyDescent="0.2">
      <c r="K309" s="90" t="str">
        <f t="shared" si="19"/>
        <v/>
      </c>
    </row>
    <row r="310" spans="11:11" x14ac:dyDescent="0.2">
      <c r="K310" s="90" t="str">
        <f t="shared" si="19"/>
        <v/>
      </c>
    </row>
    <row r="311" spans="11:11" x14ac:dyDescent="0.2">
      <c r="K311" s="90" t="str">
        <f t="shared" si="19"/>
        <v/>
      </c>
    </row>
    <row r="312" spans="11:11" x14ac:dyDescent="0.2">
      <c r="K312" s="90" t="str">
        <f t="shared" si="19"/>
        <v/>
      </c>
    </row>
    <row r="313" spans="11:11" x14ac:dyDescent="0.2">
      <c r="K313" s="90" t="str">
        <f t="shared" si="19"/>
        <v/>
      </c>
    </row>
    <row r="314" spans="11:11" x14ac:dyDescent="0.2">
      <c r="K314" s="90" t="str">
        <f t="shared" si="19"/>
        <v/>
      </c>
    </row>
    <row r="315" spans="11:11" x14ac:dyDescent="0.2">
      <c r="K315" s="90" t="str">
        <f t="shared" si="19"/>
        <v/>
      </c>
    </row>
    <row r="316" spans="11:11" x14ac:dyDescent="0.2">
      <c r="K316" s="90" t="str">
        <f t="shared" si="19"/>
        <v/>
      </c>
    </row>
    <row r="317" spans="11:11" x14ac:dyDescent="0.2">
      <c r="K317" s="90" t="str">
        <f t="shared" si="19"/>
        <v/>
      </c>
    </row>
    <row r="318" spans="11:11" x14ac:dyDescent="0.2">
      <c r="K318" s="90" t="str">
        <f t="shared" si="19"/>
        <v/>
      </c>
    </row>
    <row r="319" spans="11:11" x14ac:dyDescent="0.2">
      <c r="K319" s="90" t="str">
        <f t="shared" si="19"/>
        <v/>
      </c>
    </row>
    <row r="320" spans="11:11" x14ac:dyDescent="0.2">
      <c r="K320" s="90" t="str">
        <f t="shared" si="19"/>
        <v/>
      </c>
    </row>
    <row r="321" spans="11:11" x14ac:dyDescent="0.2">
      <c r="K321" s="90" t="str">
        <f t="shared" si="19"/>
        <v/>
      </c>
    </row>
    <row r="322" spans="11:11" x14ac:dyDescent="0.2">
      <c r="K322" s="90" t="str">
        <f t="shared" si="19"/>
        <v/>
      </c>
    </row>
    <row r="323" spans="11:11" x14ac:dyDescent="0.2">
      <c r="K323" s="90" t="str">
        <f t="shared" si="19"/>
        <v/>
      </c>
    </row>
    <row r="324" spans="11:11" x14ac:dyDescent="0.2">
      <c r="K324" s="90" t="str">
        <f t="shared" si="19"/>
        <v/>
      </c>
    </row>
    <row r="325" spans="11:11" x14ac:dyDescent="0.2">
      <c r="K325" s="90" t="str">
        <f t="shared" si="19"/>
        <v/>
      </c>
    </row>
    <row r="326" spans="11:11" x14ac:dyDescent="0.2">
      <c r="K326" s="90" t="str">
        <f t="shared" si="19"/>
        <v/>
      </c>
    </row>
    <row r="327" spans="11:11" x14ac:dyDescent="0.2">
      <c r="K327" s="90" t="str">
        <f t="shared" si="19"/>
        <v/>
      </c>
    </row>
    <row r="328" spans="11:11" x14ac:dyDescent="0.2">
      <c r="K328" s="90" t="str">
        <f t="shared" si="19"/>
        <v/>
      </c>
    </row>
    <row r="329" spans="11:11" x14ac:dyDescent="0.2">
      <c r="K329" s="90" t="str">
        <f t="shared" si="19"/>
        <v/>
      </c>
    </row>
    <row r="330" spans="11:11" x14ac:dyDescent="0.2">
      <c r="K330" s="90" t="str">
        <f t="shared" si="19"/>
        <v/>
      </c>
    </row>
    <row r="331" spans="11:11" x14ac:dyDescent="0.2">
      <c r="K331" s="90" t="str">
        <f t="shared" si="19"/>
        <v/>
      </c>
    </row>
    <row r="332" spans="11:11" x14ac:dyDescent="0.2">
      <c r="K332" s="90" t="str">
        <f t="shared" si="19"/>
        <v/>
      </c>
    </row>
    <row r="333" spans="11:11" x14ac:dyDescent="0.2">
      <c r="K333" s="90" t="str">
        <f t="shared" si="19"/>
        <v/>
      </c>
    </row>
    <row r="334" spans="11:11" x14ac:dyDescent="0.2">
      <c r="K334" s="90" t="str">
        <f t="shared" si="19"/>
        <v/>
      </c>
    </row>
    <row r="335" spans="11:11" x14ac:dyDescent="0.2">
      <c r="K335" s="90" t="str">
        <f t="shared" ref="K335:K366" si="21">IF(J335="","",J335+K334)</f>
        <v/>
      </c>
    </row>
    <row r="336" spans="11:11" x14ac:dyDescent="0.2">
      <c r="K336" s="90" t="str">
        <f t="shared" si="21"/>
        <v/>
      </c>
    </row>
    <row r="337" spans="11:11" x14ac:dyDescent="0.2">
      <c r="K337" s="90" t="str">
        <f t="shared" si="21"/>
        <v/>
      </c>
    </row>
    <row r="338" spans="11:11" x14ac:dyDescent="0.2">
      <c r="K338" s="90" t="str">
        <f t="shared" si="21"/>
        <v/>
      </c>
    </row>
    <row r="339" spans="11:11" x14ac:dyDescent="0.2">
      <c r="K339" s="90" t="str">
        <f t="shared" si="21"/>
        <v/>
      </c>
    </row>
    <row r="340" spans="11:11" x14ac:dyDescent="0.2">
      <c r="K340" s="90" t="str">
        <f t="shared" si="21"/>
        <v/>
      </c>
    </row>
    <row r="341" spans="11:11" x14ac:dyDescent="0.2">
      <c r="K341" s="90" t="str">
        <f t="shared" si="21"/>
        <v/>
      </c>
    </row>
    <row r="342" spans="11:11" x14ac:dyDescent="0.2">
      <c r="K342" s="90" t="str">
        <f t="shared" si="21"/>
        <v/>
      </c>
    </row>
    <row r="343" spans="11:11" x14ac:dyDescent="0.2">
      <c r="K343" s="90" t="str">
        <f t="shared" si="21"/>
        <v/>
      </c>
    </row>
    <row r="344" spans="11:11" x14ac:dyDescent="0.2">
      <c r="K344" s="90" t="str">
        <f t="shared" si="21"/>
        <v/>
      </c>
    </row>
    <row r="345" spans="11:11" x14ac:dyDescent="0.2">
      <c r="K345" s="90" t="str">
        <f t="shared" si="21"/>
        <v/>
      </c>
    </row>
    <row r="346" spans="11:11" x14ac:dyDescent="0.2">
      <c r="K346" s="90" t="str">
        <f t="shared" si="21"/>
        <v/>
      </c>
    </row>
    <row r="347" spans="11:11" x14ac:dyDescent="0.2">
      <c r="K347" s="90" t="str">
        <f t="shared" si="21"/>
        <v/>
      </c>
    </row>
    <row r="348" spans="11:11" x14ac:dyDescent="0.2">
      <c r="K348" s="90" t="str">
        <f t="shared" si="21"/>
        <v/>
      </c>
    </row>
    <row r="349" spans="11:11" x14ac:dyDescent="0.2">
      <c r="K349" s="90" t="str">
        <f t="shared" si="21"/>
        <v/>
      </c>
    </row>
    <row r="350" spans="11:11" x14ac:dyDescent="0.2">
      <c r="K350" s="90" t="str">
        <f t="shared" si="21"/>
        <v/>
      </c>
    </row>
    <row r="351" spans="11:11" x14ac:dyDescent="0.2">
      <c r="K351" s="90" t="str">
        <f t="shared" si="21"/>
        <v/>
      </c>
    </row>
    <row r="352" spans="11:11" x14ac:dyDescent="0.2">
      <c r="K352" s="90" t="str">
        <f t="shared" si="21"/>
        <v/>
      </c>
    </row>
    <row r="353" spans="11:11" x14ac:dyDescent="0.2">
      <c r="K353" s="90" t="str">
        <f t="shared" si="21"/>
        <v/>
      </c>
    </row>
    <row r="354" spans="11:11" x14ac:dyDescent="0.2">
      <c r="K354" s="90" t="str">
        <f t="shared" si="21"/>
        <v/>
      </c>
    </row>
    <row r="355" spans="11:11" x14ac:dyDescent="0.2">
      <c r="K355" s="90" t="str">
        <f t="shared" si="21"/>
        <v/>
      </c>
    </row>
    <row r="356" spans="11:11" x14ac:dyDescent="0.2">
      <c r="K356" s="90" t="str">
        <f t="shared" si="21"/>
        <v/>
      </c>
    </row>
    <row r="357" spans="11:11" x14ac:dyDescent="0.2">
      <c r="K357" s="90" t="str">
        <f t="shared" si="21"/>
        <v/>
      </c>
    </row>
    <row r="358" spans="11:11" x14ac:dyDescent="0.2">
      <c r="K358" s="90" t="str">
        <f t="shared" si="21"/>
        <v/>
      </c>
    </row>
    <row r="359" spans="11:11" x14ac:dyDescent="0.2">
      <c r="K359" s="90" t="str">
        <f t="shared" si="21"/>
        <v/>
      </c>
    </row>
    <row r="360" spans="11:11" x14ac:dyDescent="0.2">
      <c r="K360" s="90" t="str">
        <f t="shared" si="21"/>
        <v/>
      </c>
    </row>
    <row r="361" spans="11:11" x14ac:dyDescent="0.2">
      <c r="K361" s="90" t="str">
        <f t="shared" si="21"/>
        <v/>
      </c>
    </row>
    <row r="362" spans="11:11" x14ac:dyDescent="0.2">
      <c r="K362" s="90" t="str">
        <f t="shared" si="21"/>
        <v/>
      </c>
    </row>
    <row r="363" spans="11:11" x14ac:dyDescent="0.2">
      <c r="K363" s="90" t="str">
        <f t="shared" si="21"/>
        <v/>
      </c>
    </row>
    <row r="364" spans="11:11" x14ac:dyDescent="0.2">
      <c r="K364" s="90" t="str">
        <f t="shared" si="21"/>
        <v/>
      </c>
    </row>
    <row r="365" spans="11:11" x14ac:dyDescent="0.2">
      <c r="K365" s="90" t="str">
        <f t="shared" si="21"/>
        <v/>
      </c>
    </row>
    <row r="366" spans="11:11" x14ac:dyDescent="0.2">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 x14ac:dyDescent="0.2"/>
  <cols>
    <col min="1" max="3" width="3.90625" style="5" customWidth="1"/>
    <col min="4" max="4" width="7.90625" style="392" customWidth="1"/>
    <col min="5" max="5" width="13.36328125" style="5" customWidth="1"/>
    <col min="6" max="6" width="25.6328125" style="5" customWidth="1"/>
    <col min="7" max="7" width="10.26953125" style="395" customWidth="1"/>
    <col min="8" max="8" width="7.26953125" style="394" customWidth="1"/>
    <col min="9" max="9" width="14" style="394" customWidth="1"/>
    <col min="10" max="10" width="11.08984375" style="395" customWidth="1"/>
    <col min="11" max="11" width="11" style="5" customWidth="1"/>
  </cols>
  <sheetData>
    <row r="2" spans="1:11" x14ac:dyDescent="0.2">
      <c r="F2" t="s">
        <v>3674</v>
      </c>
    </row>
    <row r="4" spans="1:11" x14ac:dyDescent="0.2">
      <c r="A4" s="59" t="s">
        <v>1485</v>
      </c>
      <c r="B4" s="342"/>
      <c r="C4" s="342"/>
      <c r="D4" s="343"/>
      <c r="E4" s="342"/>
      <c r="F4" s="342"/>
      <c r="G4" s="344"/>
      <c r="H4" s="345"/>
      <c r="I4" s="345"/>
      <c r="J4" s="333"/>
      <c r="K4" s="334"/>
    </row>
    <row r="5" spans="1:11" x14ac:dyDescent="0.2">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2">
      <c r="A6" s="353">
        <v>22</v>
      </c>
      <c r="B6" s="354">
        <v>1</v>
      </c>
      <c r="C6" s="354">
        <v>28</v>
      </c>
      <c r="D6" s="355" t="s">
        <v>1403</v>
      </c>
      <c r="E6" s="354" t="s">
        <v>1404</v>
      </c>
      <c r="F6" s="354" t="s">
        <v>1405</v>
      </c>
      <c r="G6" s="356" t="s">
        <v>1406</v>
      </c>
      <c r="H6" s="357" t="s">
        <v>1407</v>
      </c>
      <c r="I6" s="358">
        <v>40160</v>
      </c>
      <c r="J6" s="405" t="s">
        <v>1408</v>
      </c>
      <c r="K6" s="360">
        <v>200000</v>
      </c>
    </row>
    <row r="7" spans="1:11" x14ac:dyDescent="0.2">
      <c r="A7" s="361"/>
      <c r="B7" s="362"/>
      <c r="C7" s="363" t="s">
        <v>1409</v>
      </c>
      <c r="D7" s="364" t="s">
        <v>1403</v>
      </c>
      <c r="E7" s="362" t="s">
        <v>1410</v>
      </c>
      <c r="F7" s="362" t="s">
        <v>1411</v>
      </c>
      <c r="G7" s="365" t="s">
        <v>1409</v>
      </c>
      <c r="H7" s="366" t="s">
        <v>1412</v>
      </c>
      <c r="I7" s="366" t="s">
        <v>1413</v>
      </c>
      <c r="J7" s="406" t="s">
        <v>1414</v>
      </c>
      <c r="K7" s="367">
        <v>100000</v>
      </c>
    </row>
    <row r="8" spans="1:11" x14ac:dyDescent="0.2">
      <c r="A8" s="361"/>
      <c r="B8" s="362"/>
      <c r="C8" s="363" t="s">
        <v>1409</v>
      </c>
      <c r="D8" s="364" t="s">
        <v>1415</v>
      </c>
      <c r="E8" s="362" t="s">
        <v>1416</v>
      </c>
      <c r="F8" s="362" t="s">
        <v>1411</v>
      </c>
      <c r="G8" s="365" t="s">
        <v>1417</v>
      </c>
      <c r="H8" s="366" t="s">
        <v>1412</v>
      </c>
      <c r="I8" s="366" t="s">
        <v>1418</v>
      </c>
      <c r="J8" s="406" t="s">
        <v>1419</v>
      </c>
      <c r="K8" s="367">
        <v>100000</v>
      </c>
    </row>
    <row r="9" spans="1:11" x14ac:dyDescent="0.2">
      <c r="A9" s="361"/>
      <c r="B9" s="362"/>
      <c r="C9" s="363" t="s">
        <v>1409</v>
      </c>
      <c r="D9" s="364" t="s">
        <v>1420</v>
      </c>
      <c r="E9" s="362" t="s">
        <v>1421</v>
      </c>
      <c r="F9" s="362" t="s">
        <v>1411</v>
      </c>
      <c r="G9" s="365" t="s">
        <v>1409</v>
      </c>
      <c r="H9" s="366" t="s">
        <v>1422</v>
      </c>
      <c r="I9" s="366" t="s">
        <v>1423</v>
      </c>
      <c r="J9" s="406" t="s">
        <v>1424</v>
      </c>
      <c r="K9" s="367">
        <v>50000</v>
      </c>
    </row>
    <row r="10" spans="1:11" x14ac:dyDescent="0.2">
      <c r="A10" s="361"/>
      <c r="B10" s="362"/>
      <c r="C10" s="363" t="s">
        <v>1409</v>
      </c>
      <c r="D10" s="364" t="s">
        <v>1425</v>
      </c>
      <c r="E10" s="362" t="s">
        <v>1410</v>
      </c>
      <c r="F10" s="362" t="s">
        <v>1426</v>
      </c>
      <c r="G10" s="365" t="s">
        <v>1427</v>
      </c>
      <c r="H10" s="366" t="s">
        <v>1412</v>
      </c>
      <c r="I10" s="368">
        <v>40117</v>
      </c>
      <c r="J10" s="407" t="s">
        <v>1428</v>
      </c>
      <c r="K10" s="367">
        <v>100000</v>
      </c>
    </row>
    <row r="11" spans="1:11" x14ac:dyDescent="0.2">
      <c r="A11" s="361"/>
      <c r="B11" s="362"/>
      <c r="C11" s="363" t="s">
        <v>1429</v>
      </c>
      <c r="D11" s="364" t="s">
        <v>1420</v>
      </c>
      <c r="E11" s="362" t="s">
        <v>1416</v>
      </c>
      <c r="F11" s="362" t="s">
        <v>1411</v>
      </c>
      <c r="G11" s="365" t="s">
        <v>1430</v>
      </c>
      <c r="H11" s="366" t="s">
        <v>1412</v>
      </c>
      <c r="I11" s="366" t="s">
        <v>1413</v>
      </c>
      <c r="J11" s="406" t="s">
        <v>1431</v>
      </c>
      <c r="K11" s="367">
        <v>100000</v>
      </c>
    </row>
    <row r="12" spans="1:11" x14ac:dyDescent="0.2">
      <c r="A12" s="361"/>
      <c r="B12" s="362">
        <v>2</v>
      </c>
      <c r="C12" s="363">
        <v>8</v>
      </c>
      <c r="D12" s="364" t="s">
        <v>1432</v>
      </c>
      <c r="E12" s="362" t="s">
        <v>1433</v>
      </c>
      <c r="F12" s="362" t="s">
        <v>1411</v>
      </c>
      <c r="G12" s="365" t="s">
        <v>1434</v>
      </c>
      <c r="H12" s="366" t="s">
        <v>1422</v>
      </c>
      <c r="I12" s="366" t="s">
        <v>1413</v>
      </c>
      <c r="J12" s="406" t="s">
        <v>1414</v>
      </c>
      <c r="K12" s="367">
        <v>50000</v>
      </c>
    </row>
    <row r="13" spans="1:11" x14ac:dyDescent="0.2">
      <c r="A13" s="361"/>
      <c r="B13" s="362"/>
      <c r="C13" s="362"/>
      <c r="D13" s="364"/>
      <c r="E13" s="362"/>
      <c r="F13" s="362"/>
      <c r="G13" s="369"/>
      <c r="H13" s="366"/>
      <c r="I13" s="366"/>
      <c r="J13" s="407"/>
      <c r="K13" s="409"/>
    </row>
    <row r="14" spans="1:11" x14ac:dyDescent="0.2">
      <c r="A14" s="370"/>
      <c r="B14" s="362"/>
      <c r="C14" s="362"/>
      <c r="D14" s="364"/>
      <c r="E14" s="362"/>
      <c r="F14" s="362"/>
      <c r="G14" s="369"/>
      <c r="H14" s="366"/>
      <c r="I14" s="366"/>
      <c r="J14" s="407"/>
      <c r="K14" s="409"/>
    </row>
    <row r="15" spans="1:11" x14ac:dyDescent="0.2">
      <c r="A15" s="361"/>
      <c r="B15" s="362">
        <v>12</v>
      </c>
      <c r="C15" s="362">
        <v>10</v>
      </c>
      <c r="D15" s="364" t="s">
        <v>142</v>
      </c>
      <c r="E15" s="362" t="s">
        <v>1435</v>
      </c>
      <c r="F15" s="362" t="s">
        <v>1436</v>
      </c>
      <c r="G15" s="365" t="s">
        <v>1434</v>
      </c>
      <c r="H15" s="366" t="s">
        <v>1407</v>
      </c>
      <c r="I15" s="368">
        <v>40494</v>
      </c>
      <c r="J15" s="407" t="s">
        <v>1437</v>
      </c>
      <c r="K15" s="367">
        <v>1000000</v>
      </c>
    </row>
    <row r="16" spans="1:11" x14ac:dyDescent="0.2">
      <c r="A16" s="361"/>
      <c r="B16" s="362"/>
      <c r="C16" s="363" t="s">
        <v>1438</v>
      </c>
      <c r="D16" s="364" t="s">
        <v>142</v>
      </c>
      <c r="E16" s="362" t="s">
        <v>1439</v>
      </c>
      <c r="F16" s="362" t="s">
        <v>1440</v>
      </c>
      <c r="G16" s="365" t="s">
        <v>1438</v>
      </c>
      <c r="H16" s="366" t="s">
        <v>1412</v>
      </c>
      <c r="I16" s="366" t="s">
        <v>1423</v>
      </c>
      <c r="J16" s="406" t="s">
        <v>1431</v>
      </c>
      <c r="K16" s="367">
        <v>500000</v>
      </c>
    </row>
    <row r="17" spans="1:11" x14ac:dyDescent="0.2">
      <c r="A17" s="361"/>
      <c r="B17" s="362"/>
      <c r="C17" s="362"/>
      <c r="D17" s="364"/>
      <c r="E17" s="362"/>
      <c r="F17" s="362"/>
      <c r="G17" s="365"/>
      <c r="H17" s="366"/>
      <c r="I17" s="366"/>
      <c r="J17" s="407"/>
      <c r="K17" s="367"/>
    </row>
    <row r="18" spans="1:11" x14ac:dyDescent="0.2">
      <c r="A18" s="371"/>
      <c r="B18" s="372"/>
      <c r="C18" s="372"/>
      <c r="D18" s="373"/>
      <c r="E18" s="372"/>
      <c r="F18" s="372"/>
      <c r="G18" s="374"/>
      <c r="H18" s="375"/>
      <c r="I18" s="375"/>
      <c r="J18" s="408"/>
      <c r="K18" s="377"/>
    </row>
    <row r="19" spans="1:11" x14ac:dyDescent="0.2">
      <c r="A19" s="378"/>
      <c r="B19" s="379"/>
      <c r="C19" s="380"/>
      <c r="D19" s="381"/>
      <c r="E19" s="380"/>
      <c r="F19" s="380"/>
      <c r="G19" s="382"/>
      <c r="H19" s="383"/>
      <c r="I19" s="383"/>
      <c r="J19" s="384"/>
      <c r="K19" s="385">
        <f>SUM(K6:K18)</f>
        <v>2200000</v>
      </c>
    </row>
    <row r="20" spans="1:11" x14ac:dyDescent="0.2">
      <c r="A20" s="386"/>
      <c r="B20" s="387"/>
      <c r="C20" s="387"/>
      <c r="D20" s="388"/>
      <c r="E20" s="387"/>
      <c r="F20" s="387" t="s">
        <v>1441</v>
      </c>
      <c r="G20" s="389"/>
      <c r="H20" s="390"/>
      <c r="I20" s="390"/>
      <c r="J20" s="391"/>
      <c r="K20" s="377"/>
    </row>
    <row r="21" spans="1:11" x14ac:dyDescent="0.2">
      <c r="G21" s="393"/>
      <c r="K21" s="396"/>
    </row>
    <row r="22" spans="1:11" x14ac:dyDescent="0.2">
      <c r="A22" t="s">
        <v>1316</v>
      </c>
      <c r="K22" s="396"/>
    </row>
    <row r="23" spans="1:11" x14ac:dyDescent="0.2">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2">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2">
      <c r="A25" s="361"/>
      <c r="B25" s="362"/>
      <c r="C25" s="362">
        <v>24</v>
      </c>
      <c r="D25" s="364" t="s">
        <v>1036</v>
      </c>
      <c r="E25" s="362" t="s">
        <v>1447</v>
      </c>
      <c r="F25" s="362" t="s">
        <v>1448</v>
      </c>
      <c r="G25" s="365" t="s">
        <v>1449</v>
      </c>
      <c r="H25" s="366" t="s">
        <v>1445</v>
      </c>
      <c r="I25" s="368">
        <v>40678</v>
      </c>
      <c r="J25" s="369" t="s">
        <v>1450</v>
      </c>
      <c r="K25" s="367">
        <v>40000</v>
      </c>
    </row>
    <row r="26" spans="1:11" x14ac:dyDescent="0.2">
      <c r="A26" s="361"/>
      <c r="B26" s="362">
        <v>7</v>
      </c>
      <c r="C26" s="362">
        <v>6</v>
      </c>
      <c r="D26" s="364" t="s">
        <v>1451</v>
      </c>
      <c r="E26" s="362" t="s">
        <v>1452</v>
      </c>
      <c r="F26" s="362" t="s">
        <v>1453</v>
      </c>
      <c r="G26" s="365" t="s">
        <v>1454</v>
      </c>
      <c r="H26" s="366" t="s">
        <v>1455</v>
      </c>
      <c r="I26" s="368">
        <v>40725</v>
      </c>
      <c r="J26" s="369" t="s">
        <v>1456</v>
      </c>
      <c r="K26" s="367">
        <v>300000</v>
      </c>
    </row>
    <row r="27" spans="1:11" x14ac:dyDescent="0.2">
      <c r="A27" s="361"/>
      <c r="B27" s="362"/>
      <c r="C27" s="362"/>
      <c r="D27" s="364"/>
      <c r="E27" s="362"/>
      <c r="F27" s="362"/>
      <c r="G27" s="365"/>
      <c r="H27" s="366"/>
      <c r="I27" s="366"/>
      <c r="J27" s="369"/>
      <c r="K27" s="367"/>
    </row>
    <row r="28" spans="1:11" x14ac:dyDescent="0.2">
      <c r="A28" s="361"/>
      <c r="B28" s="362"/>
      <c r="C28" s="362"/>
      <c r="D28" s="364"/>
      <c r="E28" s="362"/>
      <c r="F28" s="362"/>
      <c r="G28" s="365"/>
      <c r="H28" s="366"/>
      <c r="I28" s="366"/>
      <c r="J28" s="369"/>
      <c r="K28" s="367"/>
    </row>
    <row r="29" spans="1:11" x14ac:dyDescent="0.2">
      <c r="A29" s="361"/>
      <c r="B29" s="362"/>
      <c r="C29" s="362"/>
      <c r="D29" s="364"/>
      <c r="E29" s="362"/>
      <c r="F29" s="362"/>
      <c r="G29" s="365"/>
      <c r="H29" s="366"/>
      <c r="I29" s="366"/>
      <c r="J29" s="369"/>
      <c r="K29" s="367"/>
    </row>
    <row r="30" spans="1:11" x14ac:dyDescent="0.2">
      <c r="A30" s="361"/>
      <c r="B30" s="362"/>
      <c r="C30" s="362"/>
      <c r="D30" s="364"/>
      <c r="E30" s="362"/>
      <c r="F30" s="362"/>
      <c r="G30" s="365"/>
      <c r="H30" s="366"/>
      <c r="I30" s="366"/>
      <c r="J30" s="369"/>
      <c r="K30" s="367"/>
    </row>
    <row r="31" spans="1:11" x14ac:dyDescent="0.2">
      <c r="A31" s="361"/>
      <c r="B31" s="362"/>
      <c r="C31" s="362"/>
      <c r="D31" s="364"/>
      <c r="E31" s="362"/>
      <c r="F31" s="362"/>
      <c r="G31" s="365"/>
      <c r="H31" s="366"/>
      <c r="I31" s="366"/>
      <c r="J31" s="369"/>
      <c r="K31" s="367"/>
    </row>
    <row r="32" spans="1:11" x14ac:dyDescent="0.2">
      <c r="A32" s="361"/>
      <c r="B32" s="362"/>
      <c r="C32" s="362"/>
      <c r="D32" s="364"/>
      <c r="E32" s="362"/>
      <c r="F32" s="362"/>
      <c r="G32" s="365"/>
      <c r="H32" s="366"/>
      <c r="I32" s="366"/>
      <c r="J32" s="369"/>
      <c r="K32" s="367"/>
    </row>
    <row r="33" spans="1:11" x14ac:dyDescent="0.2">
      <c r="A33" s="361"/>
      <c r="B33" s="362"/>
      <c r="C33" s="362"/>
      <c r="D33" s="364"/>
      <c r="E33" s="362"/>
      <c r="F33" s="362"/>
      <c r="G33" s="365"/>
      <c r="H33" s="366"/>
      <c r="I33" s="366"/>
      <c r="J33" s="369"/>
      <c r="K33" s="367"/>
    </row>
    <row r="34" spans="1:11" x14ac:dyDescent="0.2">
      <c r="A34" s="361"/>
      <c r="B34" s="362"/>
      <c r="C34" s="362"/>
      <c r="D34" s="364"/>
      <c r="E34" s="362"/>
      <c r="F34" s="362"/>
      <c r="G34" s="365"/>
      <c r="H34" s="366"/>
      <c r="I34" s="366"/>
      <c r="J34" s="369"/>
      <c r="K34" s="367"/>
    </row>
    <row r="35" spans="1:11" x14ac:dyDescent="0.2">
      <c r="A35" s="361"/>
      <c r="B35" s="362"/>
      <c r="C35" s="362"/>
      <c r="D35" s="364"/>
      <c r="E35" s="362"/>
      <c r="F35" s="362"/>
      <c r="G35" s="365"/>
      <c r="H35" s="366"/>
      <c r="I35" s="366"/>
      <c r="J35" s="369"/>
      <c r="K35" s="367"/>
    </row>
    <row r="36" spans="1:11" x14ac:dyDescent="0.2">
      <c r="A36" s="361"/>
      <c r="B36" s="362"/>
      <c r="C36" s="362"/>
      <c r="D36" s="364"/>
      <c r="E36" s="362"/>
      <c r="F36" s="362"/>
      <c r="G36" s="365"/>
      <c r="H36" s="366"/>
      <c r="I36" s="366"/>
      <c r="J36" s="369"/>
      <c r="K36" s="367"/>
    </row>
    <row r="37" spans="1:11" x14ac:dyDescent="0.2">
      <c r="A37" s="371"/>
      <c r="B37" s="372"/>
      <c r="C37" s="372"/>
      <c r="D37" s="373"/>
      <c r="E37" s="372"/>
      <c r="F37" s="372"/>
      <c r="G37" s="374"/>
      <c r="H37" s="375"/>
      <c r="I37" s="375"/>
      <c r="J37" s="376"/>
      <c r="K37" s="377"/>
    </row>
    <row r="38" spans="1:11" x14ac:dyDescent="0.2">
      <c r="A38" s="378"/>
      <c r="B38" s="379"/>
      <c r="C38" s="380"/>
      <c r="D38" s="381"/>
      <c r="E38" s="380"/>
      <c r="F38" s="380"/>
      <c r="G38" s="382"/>
      <c r="H38" s="383"/>
      <c r="I38" s="383"/>
      <c r="J38" s="384"/>
      <c r="K38" s="385">
        <f>SUM(K24:K37)</f>
        <v>390000</v>
      </c>
    </row>
    <row r="39" spans="1:11" x14ac:dyDescent="0.2">
      <c r="A39" s="386"/>
      <c r="B39" s="387"/>
      <c r="C39" s="387"/>
      <c r="D39" s="388"/>
      <c r="E39" s="387"/>
      <c r="F39" s="387"/>
      <c r="G39" s="389"/>
      <c r="H39" s="390"/>
      <c r="I39" s="390"/>
      <c r="J39" s="391"/>
      <c r="K39" s="377"/>
    </row>
    <row r="40" spans="1:11" x14ac:dyDescent="0.2">
      <c r="A40" t="s">
        <v>1225</v>
      </c>
      <c r="K40" s="396"/>
    </row>
    <row r="41" spans="1:11" x14ac:dyDescent="0.2">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2">
      <c r="A42" s="397">
        <v>24</v>
      </c>
      <c r="B42" s="355">
        <v>10</v>
      </c>
      <c r="C42" s="355">
        <v>22</v>
      </c>
      <c r="D42" s="364" t="s">
        <v>1415</v>
      </c>
      <c r="E42" s="398" t="s">
        <v>1421</v>
      </c>
      <c r="F42" s="398" t="s">
        <v>1457</v>
      </c>
      <c r="G42" s="399" t="s">
        <v>1454</v>
      </c>
      <c r="H42" s="400" t="s">
        <v>1445</v>
      </c>
      <c r="I42" s="401"/>
      <c r="J42" s="402"/>
      <c r="K42" s="403">
        <v>80000</v>
      </c>
    </row>
    <row r="43" spans="1:11" x14ac:dyDescent="0.2">
      <c r="A43" s="361"/>
      <c r="B43" s="362">
        <v>12</v>
      </c>
      <c r="C43" s="363">
        <v>1</v>
      </c>
      <c r="D43" s="364" t="s">
        <v>1036</v>
      </c>
      <c r="E43" s="362" t="s">
        <v>1458</v>
      </c>
      <c r="F43" s="362" t="s">
        <v>1459</v>
      </c>
      <c r="G43" s="365"/>
      <c r="H43" s="366" t="s">
        <v>1455</v>
      </c>
      <c r="I43" s="366" t="s">
        <v>1460</v>
      </c>
      <c r="J43" s="362" t="s">
        <v>1461</v>
      </c>
      <c r="K43" s="367">
        <v>200000</v>
      </c>
    </row>
    <row r="44" spans="1:11" x14ac:dyDescent="0.2">
      <c r="A44" s="361"/>
      <c r="B44" s="363" t="s">
        <v>1462</v>
      </c>
      <c r="C44" s="363" t="s">
        <v>1462</v>
      </c>
      <c r="D44" s="364" t="s">
        <v>1462</v>
      </c>
      <c r="E44" s="362" t="s">
        <v>1463</v>
      </c>
      <c r="F44" s="362" t="s">
        <v>1419</v>
      </c>
      <c r="G44" s="365"/>
      <c r="H44" s="366" t="s">
        <v>1464</v>
      </c>
      <c r="I44" s="362" t="s">
        <v>1465</v>
      </c>
      <c r="J44" s="362" t="s">
        <v>1419</v>
      </c>
      <c r="K44" s="367">
        <v>100000</v>
      </c>
    </row>
    <row r="45" spans="1:11" x14ac:dyDescent="0.2">
      <c r="A45" s="361"/>
      <c r="B45" s="363" t="s">
        <v>1462</v>
      </c>
      <c r="C45" s="363" t="s">
        <v>1462</v>
      </c>
      <c r="D45" s="364" t="s">
        <v>1462</v>
      </c>
      <c r="E45" s="362" t="s">
        <v>1466</v>
      </c>
      <c r="F45" s="362" t="s">
        <v>1419</v>
      </c>
      <c r="G45" s="365"/>
      <c r="H45" s="366" t="s">
        <v>1445</v>
      </c>
      <c r="I45" s="362" t="s">
        <v>1419</v>
      </c>
      <c r="J45" s="362" t="s">
        <v>1467</v>
      </c>
      <c r="K45" s="367">
        <v>50000</v>
      </c>
    </row>
    <row r="46" spans="1:11" x14ac:dyDescent="0.2">
      <c r="A46" s="361"/>
      <c r="B46" s="363" t="s">
        <v>1462</v>
      </c>
      <c r="C46" s="363" t="s">
        <v>1462</v>
      </c>
      <c r="D46" s="364" t="s">
        <v>1462</v>
      </c>
      <c r="E46" s="362" t="s">
        <v>1468</v>
      </c>
      <c r="F46" s="362" t="s">
        <v>1431</v>
      </c>
      <c r="G46" s="365"/>
      <c r="H46" s="366" t="s">
        <v>1445</v>
      </c>
      <c r="I46" s="362" t="s">
        <v>1465</v>
      </c>
      <c r="J46" s="362" t="s">
        <v>1419</v>
      </c>
      <c r="K46" s="367">
        <v>50000</v>
      </c>
    </row>
    <row r="47" spans="1:11" x14ac:dyDescent="0.2">
      <c r="A47" s="361"/>
      <c r="B47" s="362"/>
      <c r="C47" s="363"/>
      <c r="D47" s="364"/>
      <c r="E47" s="362"/>
      <c r="F47" s="362"/>
      <c r="G47" s="365"/>
      <c r="H47" s="366"/>
      <c r="I47" s="366"/>
      <c r="J47" s="362"/>
      <c r="K47" s="367"/>
    </row>
    <row r="48" spans="1:11" x14ac:dyDescent="0.2">
      <c r="A48" s="361"/>
      <c r="B48" s="362"/>
      <c r="C48" s="362"/>
      <c r="D48" s="364"/>
      <c r="E48" s="362"/>
      <c r="F48" s="362"/>
      <c r="G48" s="365"/>
      <c r="H48" s="366"/>
      <c r="I48" s="366"/>
      <c r="J48" s="369"/>
      <c r="K48" s="367"/>
    </row>
    <row r="49" spans="1:11" x14ac:dyDescent="0.2">
      <c r="A49" s="361"/>
      <c r="B49" s="362"/>
      <c r="C49" s="362"/>
      <c r="D49" s="364"/>
      <c r="E49" s="362"/>
      <c r="F49" s="362"/>
      <c r="G49" s="365"/>
      <c r="H49" s="366"/>
      <c r="I49" s="366"/>
      <c r="J49" s="369"/>
      <c r="K49" s="367"/>
    </row>
    <row r="50" spans="1:11" x14ac:dyDescent="0.2">
      <c r="A50" s="361"/>
      <c r="B50" s="362"/>
      <c r="C50" s="362"/>
      <c r="D50" s="364"/>
      <c r="E50" s="362"/>
      <c r="F50" s="362"/>
      <c r="G50" s="365"/>
      <c r="H50" s="366"/>
      <c r="I50" s="366"/>
      <c r="J50" s="369"/>
      <c r="K50" s="367"/>
    </row>
    <row r="51" spans="1:11" x14ac:dyDescent="0.2">
      <c r="A51" s="361"/>
      <c r="B51" s="362"/>
      <c r="C51" s="362"/>
      <c r="D51" s="364"/>
      <c r="E51" s="362"/>
      <c r="F51" s="362"/>
      <c r="G51" s="365"/>
      <c r="H51" s="366"/>
      <c r="I51" s="366"/>
      <c r="J51" s="369"/>
      <c r="K51" s="367"/>
    </row>
    <row r="52" spans="1:11" x14ac:dyDescent="0.2">
      <c r="A52" s="361"/>
      <c r="B52" s="362"/>
      <c r="C52" s="362"/>
      <c r="D52" s="364"/>
      <c r="E52" s="362"/>
      <c r="F52" s="362"/>
      <c r="G52" s="365"/>
      <c r="H52" s="366"/>
      <c r="I52" s="366"/>
      <c r="J52" s="369"/>
      <c r="K52" s="367"/>
    </row>
    <row r="53" spans="1:11" x14ac:dyDescent="0.2">
      <c r="A53" s="361"/>
      <c r="B53" s="362"/>
      <c r="C53" s="362"/>
      <c r="D53" s="364"/>
      <c r="E53" s="362"/>
      <c r="F53" s="362"/>
      <c r="G53" s="365"/>
      <c r="H53" s="366"/>
      <c r="I53" s="366"/>
      <c r="J53" s="369"/>
      <c r="K53" s="367"/>
    </row>
    <row r="54" spans="1:11" x14ac:dyDescent="0.2">
      <c r="A54" s="361"/>
      <c r="B54" s="362"/>
      <c r="C54" s="362"/>
      <c r="D54" s="364"/>
      <c r="E54" s="362"/>
      <c r="F54" s="362"/>
      <c r="G54" s="365"/>
      <c r="H54" s="366"/>
      <c r="I54" s="366"/>
      <c r="J54" s="369"/>
      <c r="K54" s="367"/>
    </row>
    <row r="55" spans="1:11" x14ac:dyDescent="0.2">
      <c r="A55" s="361"/>
      <c r="B55" s="362"/>
      <c r="C55" s="362"/>
      <c r="D55" s="364"/>
      <c r="E55" s="362"/>
      <c r="F55" s="362"/>
      <c r="G55" s="365"/>
      <c r="H55" s="366"/>
      <c r="I55" s="366"/>
      <c r="J55" s="369"/>
      <c r="K55" s="367"/>
    </row>
    <row r="56" spans="1:11" x14ac:dyDescent="0.2">
      <c r="A56" s="361"/>
      <c r="B56" s="362"/>
      <c r="C56" s="362"/>
      <c r="D56" s="364"/>
      <c r="E56" s="362"/>
      <c r="F56" s="362"/>
      <c r="G56" s="365"/>
      <c r="H56" s="366"/>
      <c r="I56" s="366"/>
      <c r="J56" s="369"/>
      <c r="K56" s="367"/>
    </row>
    <row r="57" spans="1:11" x14ac:dyDescent="0.2">
      <c r="A57" s="361"/>
      <c r="B57" s="362"/>
      <c r="C57" s="362"/>
      <c r="D57" s="364"/>
      <c r="E57" s="362"/>
      <c r="F57" s="362"/>
      <c r="G57" s="365"/>
      <c r="H57" s="366"/>
      <c r="I57" s="366"/>
      <c r="J57" s="369"/>
      <c r="K57" s="367"/>
    </row>
    <row r="58" spans="1:11" x14ac:dyDescent="0.2">
      <c r="A58" s="361"/>
      <c r="B58" s="362"/>
      <c r="C58" s="362"/>
      <c r="D58" s="364"/>
      <c r="E58" s="362"/>
      <c r="F58" s="362"/>
      <c r="G58" s="365"/>
      <c r="H58" s="366"/>
      <c r="I58" s="366"/>
      <c r="J58" s="369"/>
      <c r="K58" s="367"/>
    </row>
    <row r="59" spans="1:11" x14ac:dyDescent="0.2">
      <c r="A59" s="371"/>
      <c r="B59" s="372"/>
      <c r="C59" s="372"/>
      <c r="D59" s="373"/>
      <c r="E59" s="372"/>
      <c r="F59" s="372"/>
      <c r="G59" s="374"/>
      <c r="H59" s="375"/>
      <c r="I59" s="375"/>
      <c r="J59" s="376"/>
      <c r="K59" s="377"/>
    </row>
    <row r="60" spans="1:11" x14ac:dyDescent="0.2">
      <c r="A60" s="378"/>
      <c r="B60" s="379"/>
      <c r="C60" s="380"/>
      <c r="D60" s="381"/>
      <c r="E60" s="380"/>
      <c r="F60" s="380"/>
      <c r="G60" s="382"/>
      <c r="H60" s="383"/>
      <c r="I60" s="383"/>
      <c r="J60" s="384"/>
      <c r="K60" s="385">
        <f>SUM(K42:K59)</f>
        <v>480000</v>
      </c>
    </row>
    <row r="61" spans="1:11" x14ac:dyDescent="0.2">
      <c r="A61" s="386"/>
      <c r="B61" s="387"/>
      <c r="C61" s="387"/>
      <c r="D61" s="388"/>
      <c r="E61" s="387"/>
      <c r="F61" s="387"/>
      <c r="G61" s="389"/>
      <c r="H61" s="390"/>
      <c r="I61" s="390"/>
      <c r="J61" s="391"/>
      <c r="K61" s="377"/>
    </row>
    <row r="62" spans="1:11" x14ac:dyDescent="0.2">
      <c r="A62" t="s">
        <v>1138</v>
      </c>
      <c r="K62" s="396"/>
    </row>
    <row r="63" spans="1:11" x14ac:dyDescent="0.2">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2">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2">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2">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2">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2">
      <c r="A68" s="361"/>
      <c r="B68" s="362"/>
      <c r="C68" s="363"/>
      <c r="D68" s="364"/>
      <c r="E68" s="362"/>
      <c r="F68" s="362"/>
      <c r="G68" s="365"/>
      <c r="H68" s="366"/>
      <c r="I68" s="362"/>
      <c r="J68" s="362"/>
      <c r="K68" s="367"/>
    </row>
    <row r="69" spans="1:11" x14ac:dyDescent="0.2">
      <c r="A69" s="361"/>
      <c r="B69" s="362"/>
      <c r="C69" s="363"/>
      <c r="D69" s="364"/>
      <c r="E69" s="362"/>
      <c r="F69" s="362"/>
      <c r="G69" s="365"/>
      <c r="H69" s="366"/>
      <c r="I69" s="366"/>
      <c r="J69" s="362"/>
      <c r="K69" s="367"/>
    </row>
    <row r="70" spans="1:11" x14ac:dyDescent="0.2">
      <c r="A70" s="361"/>
      <c r="B70" s="362"/>
      <c r="C70" s="362"/>
      <c r="D70" s="364"/>
      <c r="E70" s="362"/>
      <c r="F70" s="362"/>
      <c r="G70" s="365"/>
      <c r="H70" s="366"/>
      <c r="I70" s="366"/>
      <c r="J70" s="369"/>
      <c r="K70" s="367"/>
    </row>
    <row r="71" spans="1:11" x14ac:dyDescent="0.2">
      <c r="A71" s="361"/>
      <c r="B71" s="362"/>
      <c r="C71" s="362"/>
      <c r="D71" s="364"/>
      <c r="E71" s="362"/>
      <c r="F71" s="362"/>
      <c r="G71" s="365"/>
      <c r="H71" s="366"/>
      <c r="I71" s="366"/>
      <c r="J71" s="369"/>
      <c r="K71" s="367"/>
    </row>
    <row r="72" spans="1:11" x14ac:dyDescent="0.2">
      <c r="A72" s="361"/>
      <c r="B72" s="362"/>
      <c r="C72" s="362"/>
      <c r="D72" s="364"/>
      <c r="E72" s="362"/>
      <c r="F72" s="362"/>
      <c r="G72" s="365"/>
      <c r="H72" s="366"/>
      <c r="I72" s="366"/>
      <c r="J72" s="369"/>
      <c r="K72" s="367"/>
    </row>
    <row r="73" spans="1:11" x14ac:dyDescent="0.2">
      <c r="A73" s="361"/>
      <c r="B73" s="362"/>
      <c r="C73" s="362"/>
      <c r="D73" s="364"/>
      <c r="E73" s="362"/>
      <c r="F73" s="362"/>
      <c r="G73" s="365"/>
      <c r="H73" s="366"/>
      <c r="I73" s="366"/>
      <c r="J73" s="369"/>
      <c r="K73" s="367"/>
    </row>
    <row r="74" spans="1:11" x14ac:dyDescent="0.2">
      <c r="A74" s="361"/>
      <c r="B74" s="362"/>
      <c r="C74" s="362"/>
      <c r="D74" s="364"/>
      <c r="E74" s="362"/>
      <c r="F74" s="362"/>
      <c r="G74" s="365"/>
      <c r="H74" s="366"/>
      <c r="I74" s="366"/>
      <c r="J74" s="369"/>
      <c r="K74" s="367"/>
    </row>
    <row r="75" spans="1:11" x14ac:dyDescent="0.2">
      <c r="A75" s="361"/>
      <c r="B75" s="362"/>
      <c r="C75" s="362"/>
      <c r="D75" s="364"/>
      <c r="E75" s="362"/>
      <c r="F75" s="362"/>
      <c r="G75" s="365"/>
      <c r="H75" s="366"/>
      <c r="I75" s="366"/>
      <c r="J75" s="369"/>
      <c r="K75" s="367"/>
    </row>
    <row r="76" spans="1:11" x14ac:dyDescent="0.2">
      <c r="A76" s="361"/>
      <c r="B76" s="362"/>
      <c r="C76" s="362"/>
      <c r="D76" s="364"/>
      <c r="E76" s="362"/>
      <c r="F76" s="362"/>
      <c r="G76" s="365"/>
      <c r="H76" s="366"/>
      <c r="I76" s="366"/>
      <c r="J76" s="369"/>
      <c r="K76" s="367"/>
    </row>
    <row r="77" spans="1:11" x14ac:dyDescent="0.2">
      <c r="A77" s="361"/>
      <c r="B77" s="362"/>
      <c r="C77" s="362"/>
      <c r="D77" s="364"/>
      <c r="E77" s="362"/>
      <c r="F77" s="362"/>
      <c r="G77" s="365"/>
      <c r="H77" s="366"/>
      <c r="I77" s="366"/>
      <c r="J77" s="369"/>
      <c r="K77" s="367"/>
    </row>
    <row r="78" spans="1:11" x14ac:dyDescent="0.2">
      <c r="A78" s="361"/>
      <c r="B78" s="362"/>
      <c r="C78" s="362"/>
      <c r="D78" s="364"/>
      <c r="E78" s="362"/>
      <c r="F78" s="362"/>
      <c r="G78" s="365"/>
      <c r="H78" s="366"/>
      <c r="I78" s="366"/>
      <c r="J78" s="369"/>
      <c r="K78" s="367"/>
    </row>
    <row r="79" spans="1:11" x14ac:dyDescent="0.2">
      <c r="A79" s="361"/>
      <c r="B79" s="362"/>
      <c r="C79" s="362"/>
      <c r="D79" s="364"/>
      <c r="E79" s="362"/>
      <c r="F79" s="362"/>
      <c r="G79" s="365"/>
      <c r="H79" s="366"/>
      <c r="I79" s="366"/>
      <c r="J79" s="369"/>
      <c r="K79" s="367"/>
    </row>
    <row r="80" spans="1:11" x14ac:dyDescent="0.2">
      <c r="A80" s="361"/>
      <c r="B80" s="362"/>
      <c r="C80" s="362"/>
      <c r="D80" s="364"/>
      <c r="E80" s="362"/>
      <c r="F80" s="362"/>
      <c r="G80" s="365"/>
      <c r="H80" s="366"/>
      <c r="I80" s="366"/>
      <c r="J80" s="369"/>
      <c r="K80" s="367"/>
    </row>
    <row r="81" spans="1:11" x14ac:dyDescent="0.2">
      <c r="A81" s="371"/>
      <c r="B81" s="372"/>
      <c r="C81" s="372"/>
      <c r="D81" s="373"/>
      <c r="E81" s="372"/>
      <c r="F81" s="372"/>
      <c r="G81" s="374"/>
      <c r="H81" s="375"/>
      <c r="I81" s="375"/>
      <c r="J81" s="376"/>
      <c r="K81" s="377"/>
    </row>
    <row r="82" spans="1:11" x14ac:dyDescent="0.2">
      <c r="A82" s="378"/>
      <c r="B82" s="379"/>
      <c r="C82" s="380"/>
      <c r="D82" s="381"/>
      <c r="E82" s="380"/>
      <c r="F82" s="380"/>
      <c r="G82" s="382"/>
      <c r="H82" s="383"/>
      <c r="I82" s="383"/>
      <c r="J82" s="384"/>
      <c r="K82" s="385">
        <f>SUM(K64:K81)</f>
        <v>400000</v>
      </c>
    </row>
    <row r="83" spans="1:11" x14ac:dyDescent="0.2">
      <c r="A83" s="386"/>
      <c r="B83" s="387"/>
      <c r="C83" s="387"/>
      <c r="D83" s="388"/>
      <c r="E83" s="387"/>
      <c r="F83" s="387"/>
      <c r="G83" s="389"/>
      <c r="H83" s="390"/>
      <c r="I83" s="390"/>
      <c r="J83" s="391"/>
      <c r="K83" s="377"/>
    </row>
    <row r="84" spans="1:11" x14ac:dyDescent="0.2">
      <c r="A84" t="s">
        <v>1026</v>
      </c>
      <c r="K84" s="396"/>
    </row>
    <row r="85" spans="1:11" x14ac:dyDescent="0.2">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2">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2">
      <c r="A87" s="361"/>
      <c r="B87" s="362"/>
      <c r="C87" s="363"/>
      <c r="D87" s="364"/>
      <c r="E87" s="362"/>
      <c r="F87" s="362"/>
      <c r="G87" s="365"/>
      <c r="H87" s="366"/>
      <c r="I87" s="362"/>
      <c r="J87" s="362"/>
      <c r="K87" s="367"/>
    </row>
    <row r="88" spans="1:11" x14ac:dyDescent="0.2">
      <c r="A88" s="361"/>
      <c r="B88" s="362"/>
      <c r="C88" s="363"/>
      <c r="D88" s="364"/>
      <c r="E88" s="362"/>
      <c r="F88" s="362"/>
      <c r="G88" s="365"/>
      <c r="H88" s="366"/>
      <c r="I88" s="362"/>
      <c r="J88" s="362"/>
      <c r="K88" s="367"/>
    </row>
    <row r="89" spans="1:11" x14ac:dyDescent="0.2">
      <c r="A89" s="361"/>
      <c r="B89" s="362"/>
      <c r="C89" s="363"/>
      <c r="D89" s="364"/>
      <c r="E89" s="362"/>
      <c r="F89" s="362"/>
      <c r="G89" s="365"/>
      <c r="H89" s="366"/>
      <c r="I89" s="362"/>
      <c r="J89" s="362"/>
      <c r="K89" s="367"/>
    </row>
    <row r="90" spans="1:11" x14ac:dyDescent="0.2">
      <c r="A90" s="361"/>
      <c r="B90" s="362"/>
      <c r="C90" s="363"/>
      <c r="D90" s="364"/>
      <c r="E90" s="362"/>
      <c r="F90" s="362"/>
      <c r="G90" s="365"/>
      <c r="H90" s="366"/>
      <c r="I90" s="362"/>
      <c r="J90" s="362"/>
      <c r="K90" s="367"/>
    </row>
    <row r="91" spans="1:11" x14ac:dyDescent="0.2">
      <c r="A91" s="361"/>
      <c r="B91" s="362"/>
      <c r="C91" s="363"/>
      <c r="D91" s="364"/>
      <c r="E91" s="362"/>
      <c r="F91" s="362"/>
      <c r="G91" s="365"/>
      <c r="H91" s="366"/>
      <c r="I91" s="366"/>
      <c r="J91" s="362"/>
      <c r="K91" s="367"/>
    </row>
    <row r="92" spans="1:11" x14ac:dyDescent="0.2">
      <c r="A92" s="361"/>
      <c r="B92" s="362"/>
      <c r="C92" s="362"/>
      <c r="D92" s="364"/>
      <c r="E92" s="362"/>
      <c r="F92" s="362"/>
      <c r="G92" s="365"/>
      <c r="H92" s="366"/>
      <c r="I92" s="366"/>
      <c r="J92" s="369"/>
      <c r="K92" s="367"/>
    </row>
    <row r="93" spans="1:11" x14ac:dyDescent="0.2">
      <c r="A93" s="361"/>
      <c r="B93" s="362"/>
      <c r="C93" s="362"/>
      <c r="D93" s="364"/>
      <c r="E93" s="362"/>
      <c r="F93" s="362"/>
      <c r="G93" s="365"/>
      <c r="H93" s="366"/>
      <c r="I93" s="366"/>
      <c r="J93" s="369"/>
      <c r="K93" s="367"/>
    </row>
    <row r="94" spans="1:11" x14ac:dyDescent="0.2">
      <c r="A94" s="361"/>
      <c r="B94" s="362"/>
      <c r="C94" s="362"/>
      <c r="D94" s="364"/>
      <c r="E94" s="362"/>
      <c r="F94" s="362"/>
      <c r="G94" s="365"/>
      <c r="H94" s="366"/>
      <c r="I94" s="366"/>
      <c r="J94" s="369"/>
      <c r="K94" s="367"/>
    </row>
    <row r="95" spans="1:11" x14ac:dyDescent="0.2">
      <c r="A95" s="361"/>
      <c r="B95" s="362"/>
      <c r="C95" s="362"/>
      <c r="D95" s="364"/>
      <c r="E95" s="362"/>
      <c r="F95" s="362"/>
      <c r="G95" s="365"/>
      <c r="H95" s="366"/>
      <c r="I95" s="366"/>
      <c r="J95" s="369"/>
      <c r="K95" s="367"/>
    </row>
    <row r="96" spans="1:11" x14ac:dyDescent="0.2">
      <c r="A96" s="361"/>
      <c r="B96" s="362"/>
      <c r="C96" s="362"/>
      <c r="D96" s="364"/>
      <c r="E96" s="362"/>
      <c r="F96" s="362"/>
      <c r="G96" s="365"/>
      <c r="H96" s="366"/>
      <c r="I96" s="366"/>
      <c r="J96" s="369"/>
      <c r="K96" s="367"/>
    </row>
    <row r="97" spans="1:11" x14ac:dyDescent="0.2">
      <c r="A97" s="361"/>
      <c r="B97" s="362"/>
      <c r="C97" s="362"/>
      <c r="D97" s="364"/>
      <c r="E97" s="362"/>
      <c r="F97" s="362"/>
      <c r="G97" s="365"/>
      <c r="H97" s="366"/>
      <c r="I97" s="366"/>
      <c r="J97" s="369"/>
      <c r="K97" s="367"/>
    </row>
    <row r="98" spans="1:11" x14ac:dyDescent="0.2">
      <c r="A98" s="361"/>
      <c r="B98" s="362"/>
      <c r="C98" s="362"/>
      <c r="D98" s="364"/>
      <c r="E98" s="362"/>
      <c r="F98" s="362"/>
      <c r="G98" s="365"/>
      <c r="H98" s="366"/>
      <c r="I98" s="366"/>
      <c r="J98" s="369"/>
      <c r="K98" s="367"/>
    </row>
    <row r="99" spans="1:11" x14ac:dyDescent="0.2">
      <c r="A99" s="361"/>
      <c r="B99" s="362"/>
      <c r="C99" s="362"/>
      <c r="D99" s="364"/>
      <c r="E99" s="362"/>
      <c r="F99" s="362"/>
      <c r="G99" s="365"/>
      <c r="H99" s="366"/>
      <c r="I99" s="366"/>
      <c r="J99" s="369"/>
      <c r="K99" s="367"/>
    </row>
    <row r="100" spans="1:11" x14ac:dyDescent="0.2">
      <c r="A100" s="361"/>
      <c r="B100" s="362"/>
      <c r="C100" s="362"/>
      <c r="D100" s="364"/>
      <c r="E100" s="362"/>
      <c r="F100" s="362"/>
      <c r="G100" s="365"/>
      <c r="H100" s="366"/>
      <c r="I100" s="366"/>
      <c r="J100" s="369"/>
      <c r="K100" s="367"/>
    </row>
    <row r="101" spans="1:11" x14ac:dyDescent="0.2">
      <c r="A101" s="361"/>
      <c r="B101" s="362"/>
      <c r="C101" s="362"/>
      <c r="D101" s="364"/>
      <c r="E101" s="362"/>
      <c r="F101" s="362"/>
      <c r="G101" s="365"/>
      <c r="H101" s="366"/>
      <c r="I101" s="366"/>
      <c r="J101" s="369"/>
      <c r="K101" s="367"/>
    </row>
    <row r="102" spans="1:11" x14ac:dyDescent="0.2">
      <c r="A102" s="361"/>
      <c r="B102" s="362"/>
      <c r="C102" s="362"/>
      <c r="D102" s="364"/>
      <c r="E102" s="362"/>
      <c r="F102" s="362"/>
      <c r="G102" s="365"/>
      <c r="H102" s="366"/>
      <c r="I102" s="366"/>
      <c r="J102" s="369"/>
      <c r="K102" s="367"/>
    </row>
    <row r="103" spans="1:11" x14ac:dyDescent="0.2">
      <c r="A103" s="371"/>
      <c r="B103" s="372"/>
      <c r="C103" s="372"/>
      <c r="D103" s="373"/>
      <c r="E103" s="372"/>
      <c r="F103" s="372"/>
      <c r="G103" s="374"/>
      <c r="H103" s="375"/>
      <c r="I103" s="375"/>
      <c r="J103" s="376"/>
      <c r="K103" s="377"/>
    </row>
    <row r="104" spans="1:11" x14ac:dyDescent="0.2">
      <c r="A104" s="378"/>
      <c r="B104" s="379"/>
      <c r="C104" s="380"/>
      <c r="D104" s="381"/>
      <c r="E104" s="380"/>
      <c r="F104" s="380"/>
      <c r="G104" s="382"/>
      <c r="H104" s="383"/>
      <c r="I104" s="383"/>
      <c r="J104" s="384"/>
      <c r="K104" s="385">
        <f>SUM(K86:K103)</f>
        <v>100000</v>
      </c>
    </row>
    <row r="105" spans="1:11" x14ac:dyDescent="0.2">
      <c r="A105" s="386"/>
      <c r="B105" s="387"/>
      <c r="C105" s="387"/>
      <c r="D105" s="388"/>
      <c r="E105" s="387"/>
      <c r="F105" s="387"/>
      <c r="G105" s="389"/>
      <c r="H105" s="390"/>
      <c r="I105" s="390"/>
      <c r="J105" s="391"/>
      <c r="K105" s="377"/>
    </row>
    <row r="108" spans="1:11" x14ac:dyDescent="0.2">
      <c r="A108" t="s">
        <v>898</v>
      </c>
      <c r="K108" s="396"/>
    </row>
    <row r="109" spans="1:11" x14ac:dyDescent="0.2">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2">
      <c r="A110" s="397">
        <v>27</v>
      </c>
      <c r="B110" s="355"/>
      <c r="C110" s="355"/>
      <c r="D110" s="364"/>
      <c r="E110" s="362"/>
      <c r="F110" s="362"/>
      <c r="G110" s="365"/>
      <c r="H110" s="400"/>
      <c r="I110" s="404"/>
      <c r="J110" s="402"/>
      <c r="K110" s="403"/>
    </row>
    <row r="111" spans="1:11" x14ac:dyDescent="0.2">
      <c r="A111" s="361"/>
      <c r="B111" s="362"/>
      <c r="C111" s="363"/>
      <c r="D111" s="364"/>
      <c r="E111" s="362"/>
      <c r="F111" s="362"/>
      <c r="G111" s="365"/>
      <c r="H111" s="366"/>
      <c r="I111" s="362"/>
      <c r="J111" s="362"/>
      <c r="K111" s="367"/>
    </row>
    <row r="112" spans="1:11" x14ac:dyDescent="0.2">
      <c r="A112" s="361"/>
      <c r="B112" s="362"/>
      <c r="C112" s="363"/>
      <c r="D112" s="364"/>
      <c r="E112" s="362"/>
      <c r="F112" s="362"/>
      <c r="G112" s="365"/>
      <c r="H112" s="366"/>
      <c r="I112" s="362"/>
      <c r="J112" s="362"/>
      <c r="K112" s="367"/>
    </row>
    <row r="113" spans="1:11" x14ac:dyDescent="0.2">
      <c r="A113" s="361"/>
      <c r="B113" s="362"/>
      <c r="C113" s="363"/>
      <c r="D113" s="364"/>
      <c r="E113" s="362"/>
      <c r="F113" s="362"/>
      <c r="G113" s="365"/>
      <c r="H113" s="366"/>
      <c r="I113" s="362"/>
      <c r="J113" s="362"/>
      <c r="K113" s="367"/>
    </row>
    <row r="114" spans="1:11" x14ac:dyDescent="0.2">
      <c r="A114" s="361"/>
      <c r="B114" s="362"/>
      <c r="C114" s="363"/>
      <c r="D114" s="364"/>
      <c r="E114" s="362"/>
      <c r="F114" s="362"/>
      <c r="G114" s="365"/>
      <c r="H114" s="366"/>
      <c r="I114" s="362"/>
      <c r="J114" s="362"/>
      <c r="K114" s="367"/>
    </row>
    <row r="115" spans="1:11" x14ac:dyDescent="0.2">
      <c r="A115" s="361"/>
      <c r="B115" s="362"/>
      <c r="C115" s="363"/>
      <c r="D115" s="364"/>
      <c r="E115" s="362"/>
      <c r="F115" s="362"/>
      <c r="G115" s="365"/>
      <c r="H115" s="366"/>
      <c r="I115" s="366"/>
      <c r="J115" s="362"/>
      <c r="K115" s="367"/>
    </row>
    <row r="116" spans="1:11" x14ac:dyDescent="0.2">
      <c r="A116" s="361"/>
      <c r="B116" s="362"/>
      <c r="C116" s="362"/>
      <c r="D116" s="364"/>
      <c r="E116" s="362"/>
      <c r="F116" s="362"/>
      <c r="G116" s="365"/>
      <c r="H116" s="366"/>
      <c r="I116" s="366"/>
      <c r="J116" s="369"/>
      <c r="K116" s="367"/>
    </row>
    <row r="117" spans="1:11" x14ac:dyDescent="0.2">
      <c r="A117" s="361"/>
      <c r="B117" s="362"/>
      <c r="C117" s="362"/>
      <c r="D117" s="364"/>
      <c r="E117" s="362"/>
      <c r="F117" s="362"/>
      <c r="G117" s="365"/>
      <c r="H117" s="366"/>
      <c r="I117" s="366"/>
      <c r="J117" s="369"/>
      <c r="K117" s="367"/>
    </row>
    <row r="118" spans="1:11" x14ac:dyDescent="0.2">
      <c r="A118" s="361"/>
      <c r="B118" s="362"/>
      <c r="C118" s="362"/>
      <c r="D118" s="364"/>
      <c r="E118" s="362"/>
      <c r="F118" s="362"/>
      <c r="G118" s="365"/>
      <c r="H118" s="366"/>
      <c r="I118" s="366"/>
      <c r="J118" s="369"/>
      <c r="K118" s="367"/>
    </row>
    <row r="119" spans="1:11" x14ac:dyDescent="0.2">
      <c r="A119" s="361"/>
      <c r="B119" s="362"/>
      <c r="C119" s="362"/>
      <c r="D119" s="364"/>
      <c r="E119" s="362"/>
      <c r="F119" s="362"/>
      <c r="G119" s="365"/>
      <c r="H119" s="366"/>
      <c r="I119" s="366"/>
      <c r="J119" s="369"/>
      <c r="K119" s="367"/>
    </row>
    <row r="120" spans="1:11" x14ac:dyDescent="0.2">
      <c r="A120" s="361"/>
      <c r="B120" s="362"/>
      <c r="C120" s="362"/>
      <c r="D120" s="364"/>
      <c r="E120" s="362"/>
      <c r="F120" s="362"/>
      <c r="G120" s="365"/>
      <c r="H120" s="366"/>
      <c r="I120" s="366"/>
      <c r="J120" s="369"/>
      <c r="K120" s="367"/>
    </row>
    <row r="121" spans="1:11" x14ac:dyDescent="0.2">
      <c r="A121" s="361"/>
      <c r="B121" s="362"/>
      <c r="C121" s="362"/>
      <c r="D121" s="364"/>
      <c r="E121" s="362"/>
      <c r="F121" s="362"/>
      <c r="G121" s="365"/>
      <c r="H121" s="366"/>
      <c r="I121" s="366"/>
      <c r="J121" s="369"/>
      <c r="K121" s="367"/>
    </row>
    <row r="122" spans="1:11" x14ac:dyDescent="0.2">
      <c r="A122" s="361"/>
      <c r="B122" s="362"/>
      <c r="C122" s="362"/>
      <c r="D122" s="364"/>
      <c r="E122" s="362"/>
      <c r="F122" s="362"/>
      <c r="G122" s="365"/>
      <c r="H122" s="366"/>
      <c r="I122" s="366"/>
      <c r="J122" s="369"/>
      <c r="K122" s="367"/>
    </row>
    <row r="123" spans="1:11" x14ac:dyDescent="0.2">
      <c r="A123" s="361"/>
      <c r="B123" s="362"/>
      <c r="C123" s="362"/>
      <c r="D123" s="364"/>
      <c r="E123" s="362"/>
      <c r="F123" s="362"/>
      <c r="G123" s="365"/>
      <c r="H123" s="366"/>
      <c r="I123" s="366"/>
      <c r="J123" s="369"/>
      <c r="K123" s="367"/>
    </row>
    <row r="124" spans="1:11" x14ac:dyDescent="0.2">
      <c r="A124" s="361"/>
      <c r="B124" s="362"/>
      <c r="C124" s="362"/>
      <c r="D124" s="364"/>
      <c r="E124" s="362"/>
      <c r="F124" s="362"/>
      <c r="G124" s="365"/>
      <c r="H124" s="366"/>
      <c r="I124" s="366"/>
      <c r="J124" s="369"/>
      <c r="K124" s="367"/>
    </row>
    <row r="125" spans="1:11" x14ac:dyDescent="0.2">
      <c r="A125" s="361"/>
      <c r="B125" s="362"/>
      <c r="C125" s="362"/>
      <c r="D125" s="364"/>
      <c r="E125" s="362"/>
      <c r="F125" s="362"/>
      <c r="G125" s="365"/>
      <c r="H125" s="366"/>
      <c r="I125" s="366"/>
      <c r="J125" s="369"/>
      <c r="K125" s="367"/>
    </row>
    <row r="126" spans="1:11" x14ac:dyDescent="0.2">
      <c r="A126" s="361"/>
      <c r="B126" s="362"/>
      <c r="C126" s="362"/>
      <c r="D126" s="364"/>
      <c r="E126" s="362"/>
      <c r="F126" s="362"/>
      <c r="G126" s="365"/>
      <c r="H126" s="366"/>
      <c r="I126" s="366"/>
      <c r="J126" s="369"/>
      <c r="K126" s="367"/>
    </row>
    <row r="127" spans="1:11" x14ac:dyDescent="0.2">
      <c r="A127" s="371"/>
      <c r="B127" s="372"/>
      <c r="C127" s="372"/>
      <c r="D127" s="373"/>
      <c r="E127" s="372"/>
      <c r="F127" s="372"/>
      <c r="G127" s="374"/>
      <c r="H127" s="375"/>
      <c r="I127" s="375"/>
      <c r="J127" s="376"/>
      <c r="K127" s="377"/>
    </row>
    <row r="128" spans="1:11" x14ac:dyDescent="0.2">
      <c r="A128" s="378"/>
      <c r="B128" s="379"/>
      <c r="C128" s="380"/>
      <c r="D128" s="381"/>
      <c r="E128" s="380"/>
      <c r="F128" s="380"/>
      <c r="G128" s="382"/>
      <c r="H128" s="383"/>
      <c r="I128" s="383"/>
      <c r="J128" s="384"/>
      <c r="K128" s="385">
        <f>SUM(K110:K127)</f>
        <v>0</v>
      </c>
    </row>
    <row r="129" spans="1:11" x14ac:dyDescent="0.2">
      <c r="A129" s="386"/>
      <c r="B129" s="387"/>
      <c r="C129" s="387"/>
      <c r="D129" s="388"/>
      <c r="E129" s="387"/>
      <c r="F129" s="387"/>
      <c r="G129" s="389"/>
      <c r="H129" s="390"/>
      <c r="I129" s="390"/>
      <c r="J129" s="391"/>
      <c r="K129" s="377"/>
    </row>
    <row r="132" spans="1:11" x14ac:dyDescent="0.2">
      <c r="A132" t="s">
        <v>1611</v>
      </c>
      <c r="K132" s="396"/>
    </row>
    <row r="133" spans="1:11" x14ac:dyDescent="0.2">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2">
      <c r="A134" s="397">
        <v>28</v>
      </c>
      <c r="B134" s="355">
        <v>3</v>
      </c>
      <c r="C134" s="355">
        <v>31</v>
      </c>
      <c r="D134" s="364" t="s">
        <v>1509</v>
      </c>
      <c r="E134" s="362"/>
      <c r="F134" s="398" t="s">
        <v>1698</v>
      </c>
      <c r="G134" s="365" t="s">
        <v>1699</v>
      </c>
      <c r="H134" s="400" t="s">
        <v>1700</v>
      </c>
      <c r="I134" s="404"/>
      <c r="J134" s="402"/>
      <c r="K134" s="360">
        <v>50000</v>
      </c>
    </row>
    <row r="135" spans="1:11" x14ac:dyDescent="0.2">
      <c r="A135" s="361">
        <v>28</v>
      </c>
      <c r="B135" s="362">
        <v>9</v>
      </c>
      <c r="C135" s="363">
        <v>21</v>
      </c>
      <c r="D135" s="364" t="s">
        <v>1686</v>
      </c>
      <c r="E135" s="362" t="s">
        <v>1777</v>
      </c>
      <c r="F135" s="398" t="s">
        <v>1775</v>
      </c>
      <c r="G135" s="365" t="s">
        <v>1776</v>
      </c>
      <c r="H135" s="579" t="s">
        <v>1700</v>
      </c>
      <c r="I135" s="398"/>
      <c r="J135" s="362"/>
      <c r="K135" s="367">
        <v>50000</v>
      </c>
    </row>
    <row r="136" spans="1:11" x14ac:dyDescent="0.2">
      <c r="A136" s="361">
        <v>28</v>
      </c>
      <c r="B136" s="362">
        <v>9</v>
      </c>
      <c r="C136" s="363">
        <v>21</v>
      </c>
      <c r="D136" s="364" t="s">
        <v>1686</v>
      </c>
      <c r="E136" s="398" t="s">
        <v>1778</v>
      </c>
      <c r="F136" s="398" t="s">
        <v>1775</v>
      </c>
      <c r="G136" s="365" t="s">
        <v>1776</v>
      </c>
      <c r="H136" s="579" t="s">
        <v>1700</v>
      </c>
      <c r="I136" s="398"/>
      <c r="J136" s="362"/>
      <c r="K136" s="367">
        <v>50000</v>
      </c>
    </row>
    <row r="137" spans="1:11" x14ac:dyDescent="0.2">
      <c r="A137" s="361"/>
      <c r="B137" s="362"/>
      <c r="C137" s="363"/>
      <c r="D137" s="364"/>
      <c r="E137" s="362"/>
      <c r="F137" s="362"/>
      <c r="G137" s="365"/>
      <c r="H137" s="366"/>
      <c r="I137" s="362"/>
      <c r="J137" s="362"/>
      <c r="K137" s="367"/>
    </row>
    <row r="138" spans="1:11" x14ac:dyDescent="0.2">
      <c r="A138" s="361"/>
      <c r="B138" s="362"/>
      <c r="C138" s="363"/>
      <c r="D138" s="364"/>
      <c r="E138" s="362"/>
      <c r="F138" s="362"/>
      <c r="G138" s="365"/>
      <c r="H138" s="366"/>
      <c r="I138" s="362"/>
      <c r="J138" s="362"/>
      <c r="K138" s="367"/>
    </row>
    <row r="139" spans="1:11" x14ac:dyDescent="0.2">
      <c r="A139" s="361"/>
      <c r="B139" s="362"/>
      <c r="C139" s="363"/>
      <c r="D139" s="364"/>
      <c r="E139" s="362"/>
      <c r="F139" s="362"/>
      <c r="G139" s="365"/>
      <c r="H139" s="366"/>
      <c r="I139" s="366"/>
      <c r="J139" s="362"/>
      <c r="K139" s="367"/>
    </row>
    <row r="140" spans="1:11" x14ac:dyDescent="0.2">
      <c r="A140" s="361"/>
      <c r="B140" s="362"/>
      <c r="C140" s="362"/>
      <c r="D140" s="364"/>
      <c r="E140" s="362"/>
      <c r="F140" s="362"/>
      <c r="G140" s="365"/>
      <c r="H140" s="366"/>
      <c r="I140" s="366"/>
      <c r="J140" s="369"/>
      <c r="K140" s="367"/>
    </row>
    <row r="141" spans="1:11" x14ac:dyDescent="0.2">
      <c r="A141" s="361"/>
      <c r="B141" s="362"/>
      <c r="C141" s="362"/>
      <c r="D141" s="364"/>
      <c r="E141" s="362"/>
      <c r="F141" s="362"/>
      <c r="G141" s="365"/>
      <c r="H141" s="366"/>
      <c r="I141" s="366"/>
      <c r="J141" s="369"/>
      <c r="K141" s="367"/>
    </row>
    <row r="142" spans="1:11" x14ac:dyDescent="0.2">
      <c r="A142" s="361"/>
      <c r="B142" s="362"/>
      <c r="C142" s="362"/>
      <c r="D142" s="364"/>
      <c r="E142" s="362"/>
      <c r="F142" s="362"/>
      <c r="G142" s="365"/>
      <c r="H142" s="366"/>
      <c r="I142" s="366"/>
      <c r="J142" s="369"/>
      <c r="K142" s="367"/>
    </row>
    <row r="143" spans="1:11" x14ac:dyDescent="0.2">
      <c r="A143" s="361"/>
      <c r="B143" s="362"/>
      <c r="C143" s="362"/>
      <c r="D143" s="364"/>
      <c r="E143" s="362"/>
      <c r="F143" s="362"/>
      <c r="G143" s="365"/>
      <c r="H143" s="366"/>
      <c r="I143" s="366"/>
      <c r="J143" s="369"/>
      <c r="K143" s="367"/>
    </row>
    <row r="144" spans="1:11" x14ac:dyDescent="0.2">
      <c r="A144" s="361"/>
      <c r="B144" s="362"/>
      <c r="C144" s="362"/>
      <c r="D144" s="364"/>
      <c r="E144" s="362"/>
      <c r="F144" s="362"/>
      <c r="G144" s="365"/>
      <c r="H144" s="366"/>
      <c r="I144" s="366"/>
      <c r="J144" s="369"/>
      <c r="K144" s="367"/>
    </row>
    <row r="145" spans="1:11" x14ac:dyDescent="0.2">
      <c r="A145" s="361"/>
      <c r="B145" s="362"/>
      <c r="C145" s="362"/>
      <c r="D145" s="364"/>
      <c r="E145" s="362"/>
      <c r="F145" s="362"/>
      <c r="G145" s="365"/>
      <c r="H145" s="366"/>
      <c r="I145" s="366"/>
      <c r="J145" s="369"/>
      <c r="K145" s="367"/>
    </row>
    <row r="146" spans="1:11" x14ac:dyDescent="0.2">
      <c r="A146" s="361"/>
      <c r="B146" s="362"/>
      <c r="C146" s="362"/>
      <c r="D146" s="364"/>
      <c r="E146" s="362"/>
      <c r="F146" s="362"/>
      <c r="G146" s="365"/>
      <c r="H146" s="366"/>
      <c r="I146" s="366"/>
      <c r="J146" s="369"/>
      <c r="K146" s="367"/>
    </row>
    <row r="147" spans="1:11" x14ac:dyDescent="0.2">
      <c r="A147" s="361"/>
      <c r="B147" s="362"/>
      <c r="C147" s="362"/>
      <c r="D147" s="364"/>
      <c r="E147" s="362"/>
      <c r="F147" s="362"/>
      <c r="G147" s="365"/>
      <c r="H147" s="366"/>
      <c r="I147" s="366"/>
      <c r="J147" s="369"/>
      <c r="K147" s="367"/>
    </row>
    <row r="148" spans="1:11" x14ac:dyDescent="0.2">
      <c r="A148" s="361"/>
      <c r="B148" s="362"/>
      <c r="C148" s="362"/>
      <c r="D148" s="364"/>
      <c r="E148" s="362"/>
      <c r="F148" s="362"/>
      <c r="G148" s="365"/>
      <c r="H148" s="366"/>
      <c r="I148" s="366"/>
      <c r="J148" s="369"/>
      <c r="K148" s="367"/>
    </row>
    <row r="149" spans="1:11" x14ac:dyDescent="0.2">
      <c r="A149" s="361"/>
      <c r="B149" s="362"/>
      <c r="C149" s="362"/>
      <c r="D149" s="364"/>
      <c r="E149" s="362"/>
      <c r="F149" s="362"/>
      <c r="G149" s="365"/>
      <c r="H149" s="366"/>
      <c r="I149" s="366"/>
      <c r="J149" s="369"/>
      <c r="K149" s="367"/>
    </row>
    <row r="150" spans="1:11" x14ac:dyDescent="0.2">
      <c r="A150" s="361"/>
      <c r="B150" s="362"/>
      <c r="C150" s="362"/>
      <c r="D150" s="364"/>
      <c r="E150" s="362"/>
      <c r="F150" s="362"/>
      <c r="G150" s="365"/>
      <c r="H150" s="366"/>
      <c r="I150" s="366"/>
      <c r="J150" s="369"/>
      <c r="K150" s="367"/>
    </row>
    <row r="151" spans="1:11" x14ac:dyDescent="0.2">
      <c r="A151" s="371"/>
      <c r="B151" s="372"/>
      <c r="C151" s="372"/>
      <c r="D151" s="373"/>
      <c r="E151" s="372"/>
      <c r="F151" s="372"/>
      <c r="G151" s="374"/>
      <c r="H151" s="375"/>
      <c r="I151" s="375"/>
      <c r="J151" s="376"/>
      <c r="K151" s="377"/>
    </row>
    <row r="152" spans="1:11" x14ac:dyDescent="0.2">
      <c r="A152" s="378"/>
      <c r="B152" s="379"/>
      <c r="C152" s="380"/>
      <c r="D152" s="381"/>
      <c r="E152" s="380"/>
      <c r="F152" s="380"/>
      <c r="G152" s="382"/>
      <c r="H152" s="383"/>
      <c r="I152" s="383"/>
      <c r="J152" s="384"/>
      <c r="K152" s="385">
        <f>SUM(K134:K151)</f>
        <v>150000</v>
      </c>
    </row>
    <row r="153" spans="1:11" x14ac:dyDescent="0.2">
      <c r="A153" s="386"/>
      <c r="B153" s="387"/>
      <c r="C153" s="387"/>
      <c r="D153" s="388"/>
      <c r="E153" s="387"/>
      <c r="F153" s="387"/>
      <c r="G153" s="389"/>
      <c r="H153" s="390"/>
      <c r="I153" s="390"/>
      <c r="J153" s="391"/>
      <c r="K153" s="377"/>
    </row>
    <row r="156" spans="1:11" x14ac:dyDescent="0.2">
      <c r="A156" t="s">
        <v>1866</v>
      </c>
      <c r="K156" s="396"/>
    </row>
    <row r="157" spans="1:11" x14ac:dyDescent="0.2">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2">
      <c r="A158" s="397">
        <v>29</v>
      </c>
      <c r="B158" s="703">
        <v>2</v>
      </c>
      <c r="C158" s="703">
        <v>8</v>
      </c>
      <c r="D158" s="364" t="s">
        <v>142</v>
      </c>
      <c r="E158" s="398" t="s">
        <v>1944</v>
      </c>
      <c r="F158" s="398" t="s">
        <v>1943</v>
      </c>
      <c r="G158" s="365" t="s">
        <v>1776</v>
      </c>
      <c r="H158" s="404" t="s">
        <v>1700</v>
      </c>
      <c r="I158" s="404"/>
      <c r="J158" s="402"/>
      <c r="K158" s="403">
        <v>50000</v>
      </c>
    </row>
    <row r="159" spans="1:11" x14ac:dyDescent="0.2">
      <c r="A159" s="361">
        <v>29</v>
      </c>
      <c r="B159" s="704">
        <v>2</v>
      </c>
      <c r="C159" s="704">
        <v>8</v>
      </c>
      <c r="D159" s="364" t="s">
        <v>142</v>
      </c>
      <c r="E159" s="398" t="s">
        <v>1945</v>
      </c>
      <c r="F159" s="398" t="s">
        <v>1943</v>
      </c>
      <c r="G159" s="365" t="s">
        <v>1776</v>
      </c>
      <c r="H159" s="398" t="s">
        <v>1700</v>
      </c>
      <c r="I159" s="362"/>
      <c r="J159" s="362"/>
      <c r="K159" s="367">
        <v>50000</v>
      </c>
    </row>
    <row r="160" spans="1:11" x14ac:dyDescent="0.2">
      <c r="A160" s="361">
        <v>29</v>
      </c>
      <c r="B160" s="705">
        <v>2</v>
      </c>
      <c r="C160" s="705">
        <v>8</v>
      </c>
      <c r="D160" s="364" t="s">
        <v>77</v>
      </c>
      <c r="E160" s="398" t="s">
        <v>1946</v>
      </c>
      <c r="F160" s="398" t="s">
        <v>1947</v>
      </c>
      <c r="G160" s="365" t="s">
        <v>1699</v>
      </c>
      <c r="H160" s="398" t="s">
        <v>1948</v>
      </c>
      <c r="I160" s="362"/>
      <c r="J160" s="362"/>
      <c r="K160" s="367">
        <v>100000</v>
      </c>
    </row>
    <row r="161" spans="1:11" x14ac:dyDescent="0.2">
      <c r="A161" s="361">
        <v>29</v>
      </c>
      <c r="B161" s="362">
        <v>6</v>
      </c>
      <c r="C161" s="363">
        <v>8</v>
      </c>
      <c r="D161" s="364" t="s">
        <v>142</v>
      </c>
      <c r="E161" s="398" t="s">
        <v>2423</v>
      </c>
      <c r="F161" s="398" t="s">
        <v>2783</v>
      </c>
      <c r="G161" s="365" t="s">
        <v>1776</v>
      </c>
      <c r="H161" s="362" t="s">
        <v>2425</v>
      </c>
      <c r="I161" s="362"/>
      <c r="J161" s="362"/>
      <c r="K161" s="367">
        <v>200000</v>
      </c>
    </row>
    <row r="162" spans="1:11" x14ac:dyDescent="0.2">
      <c r="A162" s="361">
        <v>29</v>
      </c>
      <c r="B162" s="362">
        <v>8</v>
      </c>
      <c r="C162" s="363">
        <v>22</v>
      </c>
      <c r="D162" s="364" t="s">
        <v>1509</v>
      </c>
      <c r="E162" s="398" t="s">
        <v>2426</v>
      </c>
      <c r="F162" s="398" t="s">
        <v>2427</v>
      </c>
      <c r="G162" s="365"/>
      <c r="H162" s="362" t="s">
        <v>2428</v>
      </c>
      <c r="I162" s="362"/>
      <c r="J162" s="362"/>
      <c r="K162" s="367">
        <v>150000</v>
      </c>
    </row>
    <row r="163" spans="1:11" x14ac:dyDescent="0.2">
      <c r="A163" s="361"/>
      <c r="B163" s="362"/>
      <c r="C163" s="363"/>
      <c r="D163" s="364"/>
      <c r="E163" s="362"/>
      <c r="F163" s="362"/>
      <c r="G163" s="365"/>
      <c r="H163" s="366"/>
      <c r="I163" s="366"/>
      <c r="J163" s="362"/>
      <c r="K163" s="367"/>
    </row>
    <row r="164" spans="1:11" x14ac:dyDescent="0.2">
      <c r="A164" s="361"/>
      <c r="B164" s="362"/>
      <c r="C164" s="362"/>
      <c r="D164" s="364"/>
      <c r="E164" s="362"/>
      <c r="F164" s="362"/>
      <c r="G164" s="365"/>
      <c r="H164" s="366"/>
      <c r="I164" s="366"/>
      <c r="J164" s="369"/>
      <c r="K164" s="367"/>
    </row>
    <row r="165" spans="1:11" x14ac:dyDescent="0.2">
      <c r="A165" s="361"/>
      <c r="B165" s="362"/>
      <c r="C165" s="362"/>
      <c r="D165" s="364"/>
      <c r="E165" s="362"/>
      <c r="F165" s="362"/>
      <c r="G165" s="365"/>
      <c r="H165" s="366"/>
      <c r="I165" s="366"/>
      <c r="J165" s="369"/>
      <c r="K165" s="367"/>
    </row>
    <row r="166" spans="1:11" x14ac:dyDescent="0.2">
      <c r="A166" s="361"/>
      <c r="B166" s="362"/>
      <c r="C166" s="362"/>
      <c r="D166" s="364"/>
      <c r="E166" s="362"/>
      <c r="F166" s="362"/>
      <c r="G166" s="365"/>
      <c r="H166" s="366"/>
      <c r="I166" s="366"/>
      <c r="J166" s="369"/>
      <c r="K166" s="367"/>
    </row>
    <row r="167" spans="1:11" x14ac:dyDescent="0.2">
      <c r="A167" s="361"/>
      <c r="B167" s="362"/>
      <c r="C167" s="362"/>
      <c r="D167" s="364"/>
      <c r="E167" s="362"/>
      <c r="F167" s="362"/>
      <c r="G167" s="365"/>
      <c r="H167" s="366"/>
      <c r="I167" s="366"/>
      <c r="J167" s="369"/>
      <c r="K167" s="367"/>
    </row>
    <row r="168" spans="1:11" x14ac:dyDescent="0.2">
      <c r="A168" s="361"/>
      <c r="B168" s="362"/>
      <c r="C168" s="362"/>
      <c r="D168" s="364"/>
      <c r="E168" s="362"/>
      <c r="F168" s="362"/>
      <c r="G168" s="365"/>
      <c r="H168" s="366"/>
      <c r="I168" s="366"/>
      <c r="J168" s="369"/>
      <c r="K168" s="367"/>
    </row>
    <row r="169" spans="1:11" x14ac:dyDescent="0.2">
      <c r="A169" s="361"/>
      <c r="B169" s="362"/>
      <c r="C169" s="362"/>
      <c r="D169" s="364"/>
      <c r="E169" s="362"/>
      <c r="F169" s="362"/>
      <c r="G169" s="365"/>
      <c r="H169" s="366"/>
      <c r="I169" s="366"/>
      <c r="J169" s="369"/>
      <c r="K169" s="367"/>
    </row>
    <row r="170" spans="1:11" x14ac:dyDescent="0.2">
      <c r="A170" s="361"/>
      <c r="B170" s="362"/>
      <c r="C170" s="362"/>
      <c r="D170" s="364"/>
      <c r="E170" s="362"/>
      <c r="F170" s="362"/>
      <c r="G170" s="365"/>
      <c r="H170" s="366"/>
      <c r="I170" s="366"/>
      <c r="J170" s="369"/>
      <c r="K170" s="367"/>
    </row>
    <row r="171" spans="1:11" x14ac:dyDescent="0.2">
      <c r="A171" s="361"/>
      <c r="B171" s="362"/>
      <c r="C171" s="362"/>
      <c r="D171" s="364"/>
      <c r="E171" s="362"/>
      <c r="F171" s="362"/>
      <c r="G171" s="365"/>
      <c r="H171" s="366"/>
      <c r="I171" s="366"/>
      <c r="J171" s="369"/>
      <c r="K171" s="367"/>
    </row>
    <row r="172" spans="1:11" x14ac:dyDescent="0.2">
      <c r="A172" s="361"/>
      <c r="B172" s="362"/>
      <c r="C172" s="362"/>
      <c r="D172" s="364"/>
      <c r="E172" s="362"/>
      <c r="F172" s="362"/>
      <c r="G172" s="365"/>
      <c r="H172" s="366"/>
      <c r="I172" s="366"/>
      <c r="J172" s="369"/>
      <c r="K172" s="367"/>
    </row>
    <row r="173" spans="1:11" x14ac:dyDescent="0.2">
      <c r="A173" s="361"/>
      <c r="B173" s="362"/>
      <c r="C173" s="362"/>
      <c r="D173" s="364"/>
      <c r="E173" s="362"/>
      <c r="F173" s="362"/>
      <c r="G173" s="365"/>
      <c r="H173" s="366"/>
      <c r="I173" s="366"/>
      <c r="J173" s="369"/>
      <c r="K173" s="367"/>
    </row>
    <row r="174" spans="1:11" x14ac:dyDescent="0.2">
      <c r="A174" s="361"/>
      <c r="B174" s="362"/>
      <c r="C174" s="362"/>
      <c r="D174" s="364"/>
      <c r="E174" s="362"/>
      <c r="F174" s="362"/>
      <c r="G174" s="365"/>
      <c r="H174" s="366"/>
      <c r="I174" s="366"/>
      <c r="J174" s="369"/>
      <c r="K174" s="367"/>
    </row>
    <row r="175" spans="1:11" x14ac:dyDescent="0.2">
      <c r="A175" s="371"/>
      <c r="B175" s="372"/>
      <c r="C175" s="372"/>
      <c r="D175" s="373"/>
      <c r="E175" s="372"/>
      <c r="F175" s="372"/>
      <c r="G175" s="374"/>
      <c r="H175" s="375"/>
      <c r="I175" s="375"/>
      <c r="J175" s="376"/>
      <c r="K175" s="377"/>
    </row>
    <row r="176" spans="1:11" x14ac:dyDescent="0.2">
      <c r="A176" s="378"/>
      <c r="B176" s="379"/>
      <c r="C176" s="380"/>
      <c r="D176" s="381"/>
      <c r="E176" s="380"/>
      <c r="F176" s="380"/>
      <c r="G176" s="382"/>
      <c r="H176" s="383"/>
      <c r="I176" s="383"/>
      <c r="J176" s="384"/>
      <c r="K176" s="385">
        <f>SUM(K158:K175)</f>
        <v>550000</v>
      </c>
    </row>
    <row r="177" spans="1:11" x14ac:dyDescent="0.2">
      <c r="A177" s="386"/>
      <c r="B177" s="387"/>
      <c r="C177" s="387"/>
      <c r="D177" s="388"/>
      <c r="E177" s="387"/>
      <c r="F177" s="387"/>
      <c r="G177" s="389"/>
      <c r="H177" s="390"/>
      <c r="I177" s="390"/>
      <c r="J177" s="391"/>
      <c r="K177" s="377"/>
    </row>
    <row r="180" spans="1:11" x14ac:dyDescent="0.2">
      <c r="A180" t="s">
        <v>2631</v>
      </c>
      <c r="K180" s="396"/>
    </row>
    <row r="181" spans="1:11" x14ac:dyDescent="0.2">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2">
      <c r="A182" s="397">
        <v>30</v>
      </c>
      <c r="B182" s="355"/>
      <c r="C182" s="355"/>
      <c r="D182" s="364" t="s">
        <v>2781</v>
      </c>
      <c r="E182" s="398" t="s">
        <v>2782</v>
      </c>
      <c r="F182" s="398" t="s">
        <v>2424</v>
      </c>
      <c r="G182" s="365" t="s">
        <v>2784</v>
      </c>
      <c r="H182" s="404" t="s">
        <v>1948</v>
      </c>
      <c r="I182" s="404"/>
      <c r="J182" s="402"/>
      <c r="K182" s="403">
        <v>100000</v>
      </c>
    </row>
    <row r="183" spans="1:11" x14ac:dyDescent="0.2">
      <c r="A183" s="361">
        <v>31</v>
      </c>
      <c r="B183" s="362"/>
      <c r="C183" s="363"/>
      <c r="D183" s="364" t="s">
        <v>2924</v>
      </c>
      <c r="E183" s="398" t="s">
        <v>2782</v>
      </c>
      <c r="F183" s="398" t="s">
        <v>2925</v>
      </c>
      <c r="G183" s="365" t="s">
        <v>2928</v>
      </c>
      <c r="H183" s="398" t="s">
        <v>1948</v>
      </c>
      <c r="I183" s="362"/>
      <c r="J183" s="362"/>
      <c r="K183" s="367">
        <v>100000</v>
      </c>
    </row>
    <row r="184" spans="1:11" x14ac:dyDescent="0.2">
      <c r="A184" s="361">
        <v>31</v>
      </c>
      <c r="B184" s="362"/>
      <c r="C184" s="363"/>
      <c r="D184" s="364" t="s">
        <v>2924</v>
      </c>
      <c r="E184" s="398" t="s">
        <v>2923</v>
      </c>
      <c r="F184" s="398" t="s">
        <v>2925</v>
      </c>
      <c r="G184" s="365" t="s">
        <v>2929</v>
      </c>
      <c r="H184" s="398" t="s">
        <v>2932</v>
      </c>
      <c r="I184" s="362"/>
      <c r="J184" s="362"/>
      <c r="K184" s="367">
        <v>50000</v>
      </c>
    </row>
    <row r="185" spans="1:11" x14ac:dyDescent="0.2">
      <c r="A185" s="361">
        <v>31</v>
      </c>
      <c r="B185" s="362"/>
      <c r="C185" s="363"/>
      <c r="D185" s="364" t="s">
        <v>2926</v>
      </c>
      <c r="E185" s="398" t="s">
        <v>2927</v>
      </c>
      <c r="F185" s="398" t="s">
        <v>2931</v>
      </c>
      <c r="G185" s="365" t="s">
        <v>2930</v>
      </c>
      <c r="H185" s="398" t="s">
        <v>2932</v>
      </c>
      <c r="I185" s="362"/>
      <c r="J185" s="362"/>
      <c r="K185" s="367">
        <v>50000</v>
      </c>
    </row>
    <row r="186" spans="1:11" x14ac:dyDescent="0.2">
      <c r="A186" s="361"/>
      <c r="B186" s="362"/>
      <c r="C186" s="363"/>
      <c r="D186" s="364"/>
      <c r="E186" s="362"/>
      <c r="F186" s="362"/>
      <c r="G186" s="365"/>
      <c r="H186" s="362"/>
      <c r="I186" s="362"/>
      <c r="J186" s="362"/>
      <c r="K186" s="367"/>
    </row>
    <row r="187" spans="1:11" x14ac:dyDescent="0.2">
      <c r="A187" s="361"/>
      <c r="B187" s="362"/>
      <c r="C187" s="363"/>
      <c r="D187" s="364"/>
      <c r="E187" s="362"/>
      <c r="F187" s="362"/>
      <c r="G187" s="365"/>
      <c r="H187" s="366"/>
      <c r="I187" s="366"/>
      <c r="J187" s="362"/>
      <c r="K187" s="367"/>
    </row>
    <row r="188" spans="1:11" x14ac:dyDescent="0.2">
      <c r="A188" s="361"/>
      <c r="B188" s="362"/>
      <c r="C188" s="362"/>
      <c r="D188" s="364"/>
      <c r="E188" s="362"/>
      <c r="F188" s="362"/>
      <c r="G188" s="365"/>
      <c r="H188" s="366"/>
      <c r="I188" s="366"/>
      <c r="J188" s="369"/>
      <c r="K188" s="367"/>
    </row>
    <row r="189" spans="1:11" x14ac:dyDescent="0.2">
      <c r="A189" s="361"/>
      <c r="B189" s="362"/>
      <c r="C189" s="362"/>
      <c r="D189" s="364"/>
      <c r="E189" s="362"/>
      <c r="F189" s="362"/>
      <c r="G189" s="365"/>
      <c r="H189" s="366"/>
      <c r="I189" s="366"/>
      <c r="J189" s="369"/>
      <c r="K189" s="367"/>
    </row>
    <row r="190" spans="1:11" x14ac:dyDescent="0.2">
      <c r="A190" s="361"/>
      <c r="B190" s="362"/>
      <c r="C190" s="362"/>
      <c r="D190" s="364"/>
      <c r="E190" s="362"/>
      <c r="F190" s="362"/>
      <c r="G190" s="365"/>
      <c r="H190" s="366"/>
      <c r="I190" s="366"/>
      <c r="J190" s="369"/>
      <c r="K190" s="367"/>
    </row>
    <row r="191" spans="1:11" x14ac:dyDescent="0.2">
      <c r="A191" s="361"/>
      <c r="B191" s="362"/>
      <c r="C191" s="362"/>
      <c r="D191" s="364"/>
      <c r="E191" s="362"/>
      <c r="F191" s="362"/>
      <c r="G191" s="365"/>
      <c r="H191" s="366"/>
      <c r="I191" s="366"/>
      <c r="J191" s="369"/>
      <c r="K191" s="367"/>
    </row>
    <row r="192" spans="1:11" x14ac:dyDescent="0.2">
      <c r="A192" s="361"/>
      <c r="B192" s="362"/>
      <c r="C192" s="362"/>
      <c r="D192" s="364"/>
      <c r="E192" s="362"/>
      <c r="F192" s="362"/>
      <c r="G192" s="365"/>
      <c r="H192" s="366"/>
      <c r="I192" s="366"/>
      <c r="J192" s="369"/>
      <c r="K192" s="367"/>
    </row>
    <row r="193" spans="1:11" x14ac:dyDescent="0.2">
      <c r="A193" s="361"/>
      <c r="B193" s="362"/>
      <c r="C193" s="362"/>
      <c r="D193" s="364"/>
      <c r="E193" s="362"/>
      <c r="F193" s="362"/>
      <c r="G193" s="365"/>
      <c r="H193" s="366"/>
      <c r="I193" s="366"/>
      <c r="J193" s="369"/>
      <c r="K193" s="367"/>
    </row>
    <row r="194" spans="1:11" x14ac:dyDescent="0.2">
      <c r="A194" s="361"/>
      <c r="B194" s="362"/>
      <c r="C194" s="362"/>
      <c r="D194" s="364"/>
      <c r="E194" s="362"/>
      <c r="F194" s="362"/>
      <c r="G194" s="365"/>
      <c r="H194" s="366"/>
      <c r="I194" s="366"/>
      <c r="J194" s="369"/>
      <c r="K194" s="367"/>
    </row>
    <row r="195" spans="1:11" x14ac:dyDescent="0.2">
      <c r="A195" s="361"/>
      <c r="B195" s="362"/>
      <c r="C195" s="362"/>
      <c r="D195" s="364"/>
      <c r="E195" s="362"/>
      <c r="F195" s="362"/>
      <c r="G195" s="365"/>
      <c r="H195" s="366"/>
      <c r="I195" s="366"/>
      <c r="J195" s="369"/>
      <c r="K195" s="367"/>
    </row>
    <row r="196" spans="1:11" x14ac:dyDescent="0.2">
      <c r="A196" s="361"/>
      <c r="B196" s="362"/>
      <c r="C196" s="362"/>
      <c r="D196" s="364"/>
      <c r="E196" s="362"/>
      <c r="F196" s="362"/>
      <c r="G196" s="365"/>
      <c r="H196" s="366"/>
      <c r="I196" s="366"/>
      <c r="J196" s="369"/>
      <c r="K196" s="367"/>
    </row>
    <row r="197" spans="1:11" x14ac:dyDescent="0.2">
      <c r="A197" s="361"/>
      <c r="B197" s="362"/>
      <c r="C197" s="362"/>
      <c r="D197" s="364"/>
      <c r="E197" s="362"/>
      <c r="F197" s="362"/>
      <c r="G197" s="365"/>
      <c r="H197" s="366"/>
      <c r="I197" s="366"/>
      <c r="J197" s="369"/>
      <c r="K197" s="367"/>
    </row>
    <row r="198" spans="1:11" x14ac:dyDescent="0.2">
      <c r="A198" s="361"/>
      <c r="B198" s="362"/>
      <c r="C198" s="362"/>
      <c r="D198" s="364"/>
      <c r="E198" s="362"/>
      <c r="F198" s="362"/>
      <c r="G198" s="365"/>
      <c r="H198" s="366"/>
      <c r="I198" s="366"/>
      <c r="J198" s="369"/>
      <c r="K198" s="367"/>
    </row>
    <row r="199" spans="1:11" x14ac:dyDescent="0.2">
      <c r="A199" s="371"/>
      <c r="B199" s="372"/>
      <c r="C199" s="372"/>
      <c r="D199" s="373"/>
      <c r="E199" s="372"/>
      <c r="F199" s="372"/>
      <c r="G199" s="374"/>
      <c r="H199" s="375"/>
      <c r="I199" s="375"/>
      <c r="J199" s="376"/>
      <c r="K199" s="377"/>
    </row>
    <row r="200" spans="1:11" x14ac:dyDescent="0.2">
      <c r="A200" s="378"/>
      <c r="B200" s="379"/>
      <c r="C200" s="380"/>
      <c r="D200" s="381"/>
      <c r="E200" s="380"/>
      <c r="F200" s="380"/>
      <c r="G200" s="382"/>
      <c r="H200" s="383"/>
      <c r="I200" s="383"/>
      <c r="J200" s="384"/>
      <c r="K200" s="385">
        <f>SUM(K182:K199)</f>
        <v>300000</v>
      </c>
    </row>
    <row r="201" spans="1:11" x14ac:dyDescent="0.2">
      <c r="A201" s="386"/>
      <c r="B201" s="387"/>
      <c r="C201" s="387"/>
      <c r="D201" s="388"/>
      <c r="E201" s="387"/>
      <c r="F201" s="387"/>
      <c r="G201" s="389"/>
      <c r="H201" s="390"/>
      <c r="I201" s="390"/>
      <c r="J201" s="391"/>
      <c r="K201" s="377"/>
    </row>
    <row r="204" spans="1:11" x14ac:dyDescent="0.2">
      <c r="A204" t="s">
        <v>3443</v>
      </c>
      <c r="K204" s="396"/>
    </row>
    <row r="205" spans="1:11" x14ac:dyDescent="0.2">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2">
      <c r="A206" s="397"/>
      <c r="B206" s="355"/>
      <c r="C206" s="355"/>
      <c r="D206" s="364"/>
      <c r="E206" s="398"/>
      <c r="F206" s="398"/>
      <c r="G206" s="365"/>
      <c r="H206" s="404"/>
      <c r="I206" s="404"/>
      <c r="J206" s="402"/>
      <c r="K206" s="403"/>
    </row>
    <row r="207" spans="1:11" x14ac:dyDescent="0.2">
      <c r="A207" s="361"/>
      <c r="B207" s="362"/>
      <c r="C207" s="363"/>
      <c r="D207" s="364"/>
      <c r="E207" s="398"/>
      <c r="F207" s="398"/>
      <c r="G207" s="365"/>
      <c r="H207" s="398"/>
      <c r="I207" s="362"/>
      <c r="J207" s="362"/>
      <c r="K207" s="367"/>
    </row>
    <row r="208" spans="1:11" x14ac:dyDescent="0.2">
      <c r="A208" s="361"/>
      <c r="B208" s="362"/>
      <c r="C208" s="363"/>
      <c r="D208" s="364"/>
      <c r="E208" s="398"/>
      <c r="F208" s="398"/>
      <c r="G208" s="365"/>
      <c r="H208" s="398"/>
      <c r="I208" s="362"/>
      <c r="J208" s="362"/>
      <c r="K208" s="367"/>
    </row>
    <row r="209" spans="1:11" x14ac:dyDescent="0.2">
      <c r="A209" s="361"/>
      <c r="B209" s="362"/>
      <c r="C209" s="363"/>
      <c r="D209" s="364"/>
      <c r="E209" s="398"/>
      <c r="F209" s="398"/>
      <c r="G209" s="365"/>
      <c r="H209" s="398"/>
      <c r="I209" s="362"/>
      <c r="J209" s="362"/>
      <c r="K209" s="367"/>
    </row>
    <row r="210" spans="1:11" x14ac:dyDescent="0.2">
      <c r="A210" s="361"/>
      <c r="B210" s="362"/>
      <c r="C210" s="363"/>
      <c r="D210" s="364"/>
      <c r="E210" s="362"/>
      <c r="F210" s="362"/>
      <c r="G210" s="365"/>
      <c r="H210" s="362"/>
      <c r="I210" s="362"/>
      <c r="J210" s="362"/>
      <c r="K210" s="367"/>
    </row>
    <row r="211" spans="1:11" x14ac:dyDescent="0.2">
      <c r="A211" s="361"/>
      <c r="B211" s="362"/>
      <c r="C211" s="363"/>
      <c r="D211" s="364"/>
      <c r="E211" s="362"/>
      <c r="F211" s="362"/>
      <c r="G211" s="365"/>
      <c r="H211" s="366"/>
      <c r="I211" s="366"/>
      <c r="J211" s="362"/>
      <c r="K211" s="367"/>
    </row>
    <row r="212" spans="1:11" x14ac:dyDescent="0.2">
      <c r="A212" s="361"/>
      <c r="B212" s="362"/>
      <c r="C212" s="362"/>
      <c r="D212" s="364"/>
      <c r="E212" s="362"/>
      <c r="F212" s="362"/>
      <c r="G212" s="365"/>
      <c r="H212" s="366"/>
      <c r="I212" s="366"/>
      <c r="J212" s="369"/>
      <c r="K212" s="367"/>
    </row>
    <row r="213" spans="1:11" x14ac:dyDescent="0.2">
      <c r="A213" s="361"/>
      <c r="B213" s="362"/>
      <c r="C213" s="362"/>
      <c r="D213" s="364"/>
      <c r="E213" s="362"/>
      <c r="F213" s="362"/>
      <c r="G213" s="365"/>
      <c r="H213" s="366"/>
      <c r="I213" s="366"/>
      <c r="J213" s="369"/>
      <c r="K213" s="367"/>
    </row>
    <row r="214" spans="1:11" x14ac:dyDescent="0.2">
      <c r="A214" s="361"/>
      <c r="B214" s="362"/>
      <c r="C214" s="362"/>
      <c r="D214" s="364"/>
      <c r="E214" s="362"/>
      <c r="F214" s="362"/>
      <c r="G214" s="365"/>
      <c r="H214" s="366"/>
      <c r="I214" s="366"/>
      <c r="J214" s="369"/>
      <c r="K214" s="367"/>
    </row>
    <row r="215" spans="1:11" x14ac:dyDescent="0.2">
      <c r="A215" s="361"/>
      <c r="B215" s="362"/>
      <c r="C215" s="362"/>
      <c r="D215" s="364"/>
      <c r="E215" s="362"/>
      <c r="F215" s="362"/>
      <c r="G215" s="365"/>
      <c r="H215" s="366"/>
      <c r="I215" s="366"/>
      <c r="J215" s="369"/>
      <c r="K215" s="367"/>
    </row>
    <row r="216" spans="1:11" x14ac:dyDescent="0.2">
      <c r="A216" s="361"/>
      <c r="B216" s="362"/>
      <c r="C216" s="362"/>
      <c r="D216" s="364"/>
      <c r="E216" s="362"/>
      <c r="F216" s="362"/>
      <c r="G216" s="365"/>
      <c r="H216" s="366"/>
      <c r="I216" s="366"/>
      <c r="J216" s="369"/>
      <c r="K216" s="367"/>
    </row>
    <row r="217" spans="1:11" x14ac:dyDescent="0.2">
      <c r="A217" s="361"/>
      <c r="B217" s="362"/>
      <c r="C217" s="362"/>
      <c r="D217" s="364"/>
      <c r="E217" s="362"/>
      <c r="F217" s="362"/>
      <c r="G217" s="365"/>
      <c r="H217" s="366"/>
      <c r="I217" s="366"/>
      <c r="J217" s="369"/>
      <c r="K217" s="367"/>
    </row>
    <row r="218" spans="1:11" x14ac:dyDescent="0.2">
      <c r="A218" s="361"/>
      <c r="B218" s="362"/>
      <c r="C218" s="362"/>
      <c r="D218" s="364"/>
      <c r="E218" s="362"/>
      <c r="F218" s="362"/>
      <c r="G218" s="365"/>
      <c r="H218" s="366"/>
      <c r="I218" s="366"/>
      <c r="J218" s="369"/>
      <c r="K218" s="367"/>
    </row>
    <row r="219" spans="1:11" x14ac:dyDescent="0.2">
      <c r="A219" s="361"/>
      <c r="B219" s="362"/>
      <c r="C219" s="362"/>
      <c r="D219" s="364"/>
      <c r="E219" s="362"/>
      <c r="F219" s="362"/>
      <c r="G219" s="365"/>
      <c r="H219" s="366"/>
      <c r="I219" s="366"/>
      <c r="J219" s="369"/>
      <c r="K219" s="367"/>
    </row>
    <row r="220" spans="1:11" x14ac:dyDescent="0.2">
      <c r="A220" s="361"/>
      <c r="B220" s="362"/>
      <c r="C220" s="362"/>
      <c r="D220" s="364"/>
      <c r="E220" s="362"/>
      <c r="F220" s="362"/>
      <c r="G220" s="365"/>
      <c r="H220" s="366"/>
      <c r="I220" s="366"/>
      <c r="J220" s="369"/>
      <c r="K220" s="367"/>
    </row>
    <row r="221" spans="1:11" x14ac:dyDescent="0.2">
      <c r="A221" s="361"/>
      <c r="B221" s="362"/>
      <c r="C221" s="362"/>
      <c r="D221" s="364"/>
      <c r="E221" s="362"/>
      <c r="F221" s="362"/>
      <c r="G221" s="365"/>
      <c r="H221" s="366"/>
      <c r="I221" s="366"/>
      <c r="J221" s="369"/>
      <c r="K221" s="367"/>
    </row>
    <row r="222" spans="1:11" x14ac:dyDescent="0.2">
      <c r="A222" s="361"/>
      <c r="B222" s="362"/>
      <c r="C222" s="362"/>
      <c r="D222" s="364"/>
      <c r="E222" s="362"/>
      <c r="F222" s="362"/>
      <c r="G222" s="365"/>
      <c r="H222" s="366"/>
      <c r="I222" s="366"/>
      <c r="J222" s="369"/>
      <c r="K222" s="367"/>
    </row>
    <row r="223" spans="1:11" x14ac:dyDescent="0.2">
      <c r="A223" s="371"/>
      <c r="B223" s="372"/>
      <c r="C223" s="372"/>
      <c r="D223" s="373"/>
      <c r="E223" s="372"/>
      <c r="F223" s="372"/>
      <c r="G223" s="374"/>
      <c r="H223" s="375"/>
      <c r="I223" s="375"/>
      <c r="J223" s="376"/>
      <c r="K223" s="377"/>
    </row>
    <row r="224" spans="1:11" x14ac:dyDescent="0.2">
      <c r="A224" s="378"/>
      <c r="B224" s="379"/>
      <c r="C224" s="380"/>
      <c r="D224" s="381"/>
      <c r="E224" s="380"/>
      <c r="F224" s="380"/>
      <c r="G224" s="382"/>
      <c r="H224" s="383"/>
      <c r="I224" s="383"/>
      <c r="J224" s="384"/>
      <c r="K224" s="385">
        <f>SUM(K206:K223)</f>
        <v>0</v>
      </c>
    </row>
    <row r="225" spans="1:11" x14ac:dyDescent="0.2">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40" activePane="bottomLeft" state="frozen"/>
      <selection pane="bottomLeft" activeCell="A161" sqref="A161"/>
    </sheetView>
  </sheetViews>
  <sheetFormatPr defaultColWidth="9" defaultRowHeight="13" x14ac:dyDescent="0.2"/>
  <cols>
    <col min="1" max="1" width="13.906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1994</v>
      </c>
      <c r="B2" s="726">
        <v>159</v>
      </c>
      <c r="C2" s="754" t="s">
        <v>2472</v>
      </c>
      <c r="D2" s="2"/>
      <c r="E2"/>
      <c r="G2" s="652">
        <v>231</v>
      </c>
      <c r="H2" s="725" t="s">
        <v>1994</v>
      </c>
      <c r="J2"/>
      <c r="K2"/>
    </row>
    <row r="3" spans="1:14" x14ac:dyDescent="0.2">
      <c r="A3" s="725" t="s">
        <v>2473</v>
      </c>
      <c r="B3" s="726">
        <v>144</v>
      </c>
      <c r="C3" s="723"/>
      <c r="D3" s="2"/>
      <c r="E3"/>
      <c r="G3" s="652">
        <v>232</v>
      </c>
      <c r="H3" s="725" t="s">
        <v>2521</v>
      </c>
      <c r="J3"/>
      <c r="K3"/>
    </row>
    <row r="4" spans="1:14" x14ac:dyDescent="0.2">
      <c r="A4" s="2"/>
      <c r="B4" s="723"/>
      <c r="C4" s="723"/>
      <c r="D4" s="2"/>
      <c r="E4"/>
      <c r="G4" s="652">
        <v>233</v>
      </c>
      <c r="H4" s="725" t="s">
        <v>2473</v>
      </c>
      <c r="J4"/>
      <c r="K4"/>
    </row>
    <row r="5" spans="1:14" x14ac:dyDescent="0.2">
      <c r="M5">
        <v>75</v>
      </c>
      <c r="N5">
        <v>74</v>
      </c>
    </row>
    <row r="6" spans="1:14" x14ac:dyDescent="0.2">
      <c r="A6" s="1440" t="s">
        <v>399</v>
      </c>
      <c r="B6" s="1441"/>
      <c r="C6" s="1441"/>
      <c r="D6" s="1441"/>
      <c r="E6" s="1442"/>
      <c r="G6" s="1440" t="s">
        <v>770</v>
      </c>
      <c r="H6" s="1441"/>
      <c r="I6" s="1441"/>
      <c r="J6" s="1441"/>
      <c r="K6" s="1442"/>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19" t="s">
        <v>2</v>
      </c>
      <c r="K8" s="90" t="str">
        <f>IF(J8="","",J8)</f>
        <v/>
      </c>
    </row>
    <row r="9" spans="1:14" x14ac:dyDescent="0.2">
      <c r="A9" s="101">
        <v>40648</v>
      </c>
      <c r="B9" t="s">
        <v>729</v>
      </c>
      <c r="C9" t="s">
        <v>42</v>
      </c>
      <c r="D9" s="90">
        <v>420</v>
      </c>
      <c r="E9" s="90">
        <f>IF(D9="","",D9)</f>
        <v>420</v>
      </c>
      <c r="G9" s="101">
        <v>40899</v>
      </c>
      <c r="H9" t="s">
        <v>729</v>
      </c>
      <c r="I9" t="s">
        <v>746</v>
      </c>
      <c r="J9" s="90">
        <v>155540</v>
      </c>
      <c r="K9" s="90">
        <f>IF(J9="","",J9)</f>
        <v>155540</v>
      </c>
    </row>
    <row r="10" spans="1:14" x14ac:dyDescent="0.2">
      <c r="A10" s="101">
        <v>40715</v>
      </c>
      <c r="B10" t="s">
        <v>733</v>
      </c>
      <c r="C10" t="s">
        <v>734</v>
      </c>
      <c r="D10" s="90">
        <v>147820</v>
      </c>
      <c r="E10" s="90">
        <f t="shared" ref="E10:E58" si="0">IF(D10="","",D10+E9)</f>
        <v>148240</v>
      </c>
      <c r="K10" s="90" t="str">
        <f t="shared" ref="K10:K73" si="1">IF(J10="","",J10)</f>
        <v/>
      </c>
    </row>
    <row r="11" spans="1:14" x14ac:dyDescent="0.2">
      <c r="A11" s="101">
        <v>40780</v>
      </c>
      <c r="B11" t="s">
        <v>729</v>
      </c>
      <c r="C11" t="s">
        <v>735</v>
      </c>
      <c r="D11" s="90">
        <v>500000</v>
      </c>
      <c r="E11" s="90">
        <f t="shared" si="0"/>
        <v>648240</v>
      </c>
      <c r="K11" s="90" t="str">
        <f t="shared" si="1"/>
        <v/>
      </c>
    </row>
    <row r="12" spans="1:14" x14ac:dyDescent="0.2">
      <c r="A12" s="101">
        <v>40899</v>
      </c>
      <c r="B12" t="s">
        <v>733</v>
      </c>
      <c r="C12" t="s">
        <v>734</v>
      </c>
      <c r="D12" s="90">
        <v>39020</v>
      </c>
      <c r="E12" s="90">
        <f t="shared" si="0"/>
        <v>687260</v>
      </c>
      <c r="K12" s="90" t="str">
        <f t="shared" si="1"/>
        <v/>
      </c>
    </row>
    <row r="13" spans="1:14" x14ac:dyDescent="0.2">
      <c r="A13" s="101">
        <v>40633</v>
      </c>
      <c r="B13" t="s">
        <v>733</v>
      </c>
      <c r="C13" t="s">
        <v>739</v>
      </c>
      <c r="D13" s="90">
        <v>2813</v>
      </c>
      <c r="E13" s="90">
        <f t="shared" si="0"/>
        <v>690073</v>
      </c>
      <c r="K13" s="90" t="str">
        <f t="shared" si="1"/>
        <v/>
      </c>
    </row>
    <row r="14" spans="1:14" x14ac:dyDescent="0.2">
      <c r="A14" s="101">
        <v>40648</v>
      </c>
      <c r="B14" t="s">
        <v>740</v>
      </c>
      <c r="C14" t="s">
        <v>42</v>
      </c>
      <c r="D14" s="90">
        <v>420</v>
      </c>
      <c r="E14" s="90">
        <f t="shared" si="0"/>
        <v>690493</v>
      </c>
      <c r="K14" s="90" t="str">
        <f t="shared" si="1"/>
        <v/>
      </c>
    </row>
    <row r="15" spans="1:14" x14ac:dyDescent="0.2">
      <c r="A15" s="101">
        <v>40654</v>
      </c>
      <c r="B15" t="s">
        <v>733</v>
      </c>
      <c r="C15" t="s">
        <v>741</v>
      </c>
      <c r="D15" s="90">
        <v>525</v>
      </c>
      <c r="E15" s="90">
        <f t="shared" si="0"/>
        <v>691018</v>
      </c>
      <c r="K15" s="90" t="str">
        <f t="shared" si="1"/>
        <v/>
      </c>
    </row>
    <row r="16" spans="1:14" x14ac:dyDescent="0.2">
      <c r="A16" s="101">
        <v>40674</v>
      </c>
      <c r="B16" t="s">
        <v>733</v>
      </c>
      <c r="C16" t="s">
        <v>741</v>
      </c>
      <c r="D16" s="90">
        <v>420</v>
      </c>
      <c r="E16" s="90">
        <f t="shared" si="0"/>
        <v>691438</v>
      </c>
      <c r="K16" s="90" t="str">
        <f t="shared" si="1"/>
        <v/>
      </c>
    </row>
    <row r="17" spans="1:11" x14ac:dyDescent="0.2">
      <c r="A17" s="101">
        <v>40815</v>
      </c>
      <c r="B17" t="s">
        <v>733</v>
      </c>
      <c r="C17" t="s">
        <v>741</v>
      </c>
      <c r="D17" s="90">
        <v>420</v>
      </c>
      <c r="E17" s="90">
        <f t="shared" si="0"/>
        <v>691858</v>
      </c>
      <c r="K17" s="90" t="str">
        <f t="shared" si="1"/>
        <v/>
      </c>
    </row>
    <row r="18" spans="1:11" x14ac:dyDescent="0.2">
      <c r="E18" s="90" t="str">
        <f t="shared" si="0"/>
        <v/>
      </c>
      <c r="K18" s="90" t="str">
        <f t="shared" si="1"/>
        <v/>
      </c>
    </row>
    <row r="19" spans="1:11" x14ac:dyDescent="0.2">
      <c r="E19" s="90" t="str">
        <f t="shared" si="0"/>
        <v/>
      </c>
      <c r="K19" s="90" t="str">
        <f t="shared" si="1"/>
        <v/>
      </c>
    </row>
    <row r="20" spans="1:11" ht="13.5" thickBot="1" x14ac:dyDescent="0.25">
      <c r="A20" s="118"/>
      <c r="B20" s="117"/>
      <c r="C20" s="117"/>
      <c r="D20" s="114"/>
      <c r="E20" s="114" t="str">
        <f t="shared" si="0"/>
        <v/>
      </c>
      <c r="F20" s="117"/>
      <c r="G20" s="118"/>
      <c r="H20" s="117"/>
      <c r="I20" s="117"/>
      <c r="J20" s="114"/>
      <c r="K20" s="90" t="str">
        <f t="shared" si="1"/>
        <v/>
      </c>
    </row>
    <row r="21" spans="1:11" ht="13.5" thickTop="1" x14ac:dyDescent="0.2">
      <c r="A21" s="101" t="s">
        <v>468</v>
      </c>
      <c r="E21" s="90" t="str">
        <f t="shared" si="0"/>
        <v/>
      </c>
      <c r="G21" s="119" t="s">
        <v>468</v>
      </c>
      <c r="K21" s="90" t="str">
        <f t="shared" si="1"/>
        <v/>
      </c>
    </row>
    <row r="22" spans="1:11" x14ac:dyDescent="0.2">
      <c r="A22" s="101">
        <v>40914</v>
      </c>
      <c r="B22" t="s">
        <v>733</v>
      </c>
      <c r="C22" t="s">
        <v>741</v>
      </c>
      <c r="D22" s="90">
        <v>420</v>
      </c>
      <c r="E22" s="90">
        <f>IF(D22="","",D22)</f>
        <v>420</v>
      </c>
      <c r="K22" s="90" t="str">
        <f t="shared" si="1"/>
        <v/>
      </c>
    </row>
    <row r="23" spans="1:11" x14ac:dyDescent="0.2">
      <c r="A23" s="101">
        <v>41015</v>
      </c>
      <c r="B23" t="s">
        <v>729</v>
      </c>
      <c r="C23" t="s">
        <v>42</v>
      </c>
      <c r="D23" s="90">
        <v>420</v>
      </c>
      <c r="E23" s="90">
        <f t="shared" si="0"/>
        <v>840</v>
      </c>
      <c r="K23" s="90" t="str">
        <f t="shared" si="1"/>
        <v/>
      </c>
    </row>
    <row r="24" spans="1:11" x14ac:dyDescent="0.2">
      <c r="A24" s="101">
        <v>41204</v>
      </c>
      <c r="B24" t="s">
        <v>733</v>
      </c>
      <c r="C24" t="s">
        <v>741</v>
      </c>
      <c r="D24" s="90">
        <v>210</v>
      </c>
      <c r="E24" s="90">
        <f t="shared" si="0"/>
        <v>1050</v>
      </c>
      <c r="K24" s="90" t="str">
        <f t="shared" si="1"/>
        <v/>
      </c>
    </row>
    <row r="25" spans="1:11" x14ac:dyDescent="0.2">
      <c r="A25" s="101">
        <v>41244</v>
      </c>
      <c r="B25" t="s">
        <v>729</v>
      </c>
      <c r="C25" t="s">
        <v>780</v>
      </c>
      <c r="D25" s="90">
        <v>105</v>
      </c>
      <c r="E25" s="90">
        <f t="shared" si="0"/>
        <v>1155</v>
      </c>
      <c r="K25" s="90" t="str">
        <f t="shared" si="1"/>
        <v/>
      </c>
    </row>
    <row r="26" spans="1:11" x14ac:dyDescent="0.2">
      <c r="E26" s="90" t="str">
        <f t="shared" si="0"/>
        <v/>
      </c>
      <c r="K26" s="90" t="str">
        <f t="shared" si="1"/>
        <v/>
      </c>
    </row>
    <row r="27" spans="1:11" x14ac:dyDescent="0.2">
      <c r="E27" s="90" t="str">
        <f t="shared" si="0"/>
        <v/>
      </c>
      <c r="K27" s="90" t="str">
        <f t="shared" si="1"/>
        <v/>
      </c>
    </row>
    <row r="28" spans="1:11" x14ac:dyDescent="0.2">
      <c r="E28" s="90" t="str">
        <f t="shared" si="0"/>
        <v/>
      </c>
      <c r="K28" s="90" t="str">
        <f t="shared" si="1"/>
        <v/>
      </c>
    </row>
    <row r="29" spans="1:11" x14ac:dyDescent="0.2">
      <c r="D29" s="113"/>
      <c r="E29" s="113" t="str">
        <f t="shared" si="0"/>
        <v/>
      </c>
      <c r="F29" s="2"/>
      <c r="G29" s="120"/>
      <c r="H29" s="2"/>
      <c r="I29" s="2"/>
      <c r="J29" s="113"/>
      <c r="K29" s="90" t="str">
        <f t="shared" si="1"/>
        <v/>
      </c>
    </row>
    <row r="30" spans="1:11" ht="13.5" thickBot="1" x14ac:dyDescent="0.25">
      <c r="A30" s="118"/>
      <c r="B30" s="117"/>
      <c r="C30" s="117"/>
      <c r="D30" s="114"/>
      <c r="E30" s="114" t="str">
        <f t="shared" si="0"/>
        <v/>
      </c>
      <c r="F30" s="117"/>
      <c r="G30" s="118"/>
      <c r="H30" s="117"/>
      <c r="I30" s="117"/>
      <c r="J30" s="114"/>
      <c r="K30" s="90" t="str">
        <f t="shared" si="1"/>
        <v/>
      </c>
    </row>
    <row r="31" spans="1:11" ht="13.5" thickTop="1" x14ac:dyDescent="0.2">
      <c r="A31" s="101" t="s">
        <v>492</v>
      </c>
      <c r="E31" s="90" t="str">
        <f>IF(D31="","",D31+E30)</f>
        <v/>
      </c>
      <c r="G31" s="119" t="s">
        <v>492</v>
      </c>
      <c r="K31" s="90" t="str">
        <f t="shared" si="1"/>
        <v/>
      </c>
    </row>
    <row r="32" spans="1:11" x14ac:dyDescent="0.2">
      <c r="A32" s="101">
        <v>41346</v>
      </c>
      <c r="B32" t="s">
        <v>733</v>
      </c>
      <c r="C32" t="s">
        <v>798</v>
      </c>
      <c r="D32" s="90">
        <v>11340</v>
      </c>
      <c r="E32" s="90">
        <f>IF(D32="","",D32)</f>
        <v>11340</v>
      </c>
      <c r="K32" s="90" t="str">
        <f t="shared" si="1"/>
        <v/>
      </c>
    </row>
    <row r="33" spans="1:11" x14ac:dyDescent="0.2">
      <c r="A33" s="101">
        <v>41379</v>
      </c>
      <c r="B33" t="s">
        <v>802</v>
      </c>
      <c r="C33" t="s">
        <v>803</v>
      </c>
      <c r="D33" s="90">
        <v>420</v>
      </c>
      <c r="E33" s="90">
        <f t="shared" si="0"/>
        <v>11760</v>
      </c>
      <c r="K33" s="90" t="str">
        <f t="shared" si="1"/>
        <v/>
      </c>
    </row>
    <row r="34" spans="1:11" x14ac:dyDescent="0.2">
      <c r="A34" s="101">
        <v>41381</v>
      </c>
      <c r="B34" t="s">
        <v>733</v>
      </c>
      <c r="C34" t="s">
        <v>804</v>
      </c>
      <c r="D34" s="90">
        <v>12840</v>
      </c>
      <c r="E34" s="90">
        <f t="shared" si="0"/>
        <v>24600</v>
      </c>
      <c r="K34" s="90" t="str">
        <f t="shared" si="1"/>
        <v/>
      </c>
    </row>
    <row r="35" spans="1:11" x14ac:dyDescent="0.2">
      <c r="A35" s="101">
        <v>41493</v>
      </c>
      <c r="B35" t="s">
        <v>733</v>
      </c>
      <c r="C35" t="s">
        <v>741</v>
      </c>
      <c r="D35" s="90">
        <v>210</v>
      </c>
      <c r="E35" s="90">
        <f t="shared" si="0"/>
        <v>24810</v>
      </c>
      <c r="K35" s="90" t="str">
        <f t="shared" si="1"/>
        <v/>
      </c>
    </row>
    <row r="36" spans="1:11" x14ac:dyDescent="0.2">
      <c r="A36" s="101">
        <v>41572</v>
      </c>
      <c r="B36" t="s">
        <v>733</v>
      </c>
      <c r="C36" t="s">
        <v>741</v>
      </c>
      <c r="D36" s="90">
        <v>420</v>
      </c>
      <c r="E36" s="90">
        <f t="shared" si="0"/>
        <v>25230</v>
      </c>
      <c r="K36" s="90" t="str">
        <f t="shared" si="1"/>
        <v/>
      </c>
    </row>
    <row r="37" spans="1:11" x14ac:dyDescent="0.2">
      <c r="E37" s="90" t="str">
        <f t="shared" si="0"/>
        <v/>
      </c>
      <c r="K37" s="90" t="str">
        <f t="shared" si="1"/>
        <v/>
      </c>
    </row>
    <row r="38" spans="1:11" x14ac:dyDescent="0.2">
      <c r="E38" s="90" t="str">
        <f t="shared" si="0"/>
        <v/>
      </c>
      <c r="K38" s="90" t="str">
        <f t="shared" si="1"/>
        <v/>
      </c>
    </row>
    <row r="39" spans="1:11" ht="13.5" thickBot="1" x14ac:dyDescent="0.25">
      <c r="A39" s="118"/>
      <c r="B39" s="117"/>
      <c r="C39" s="117"/>
      <c r="D39" s="114"/>
      <c r="E39" s="114" t="str">
        <f t="shared" si="0"/>
        <v/>
      </c>
      <c r="F39" s="117"/>
      <c r="G39" s="118"/>
      <c r="H39" s="117"/>
      <c r="I39" s="117"/>
      <c r="J39" s="114"/>
      <c r="K39" s="90" t="str">
        <f t="shared" si="1"/>
        <v/>
      </c>
    </row>
    <row r="40" spans="1:11" ht="13.5" thickTop="1" x14ac:dyDescent="0.2">
      <c r="A40" s="101" t="s">
        <v>522</v>
      </c>
      <c r="E40" s="90" t="str">
        <f t="shared" si="0"/>
        <v/>
      </c>
      <c r="G40" s="101" t="s">
        <v>522</v>
      </c>
      <c r="K40" s="90" t="str">
        <f t="shared" si="1"/>
        <v/>
      </c>
    </row>
    <row r="41" spans="1:11" x14ac:dyDescent="0.2">
      <c r="A41" s="101">
        <v>41741</v>
      </c>
      <c r="B41" t="s">
        <v>817</v>
      </c>
      <c r="C41" t="s">
        <v>741</v>
      </c>
      <c r="D41" s="90">
        <v>108</v>
      </c>
      <c r="E41" s="90">
        <f>IF(D41="","",D41)</f>
        <v>108</v>
      </c>
      <c r="K41" s="90" t="str">
        <f t="shared" si="1"/>
        <v/>
      </c>
    </row>
    <row r="42" spans="1:11" x14ac:dyDescent="0.2">
      <c r="A42" s="101">
        <v>41744</v>
      </c>
      <c r="B42" t="s">
        <v>817</v>
      </c>
      <c r="C42" t="s">
        <v>853</v>
      </c>
      <c r="D42" s="90">
        <v>420</v>
      </c>
      <c r="E42" s="90">
        <f t="shared" si="0"/>
        <v>528</v>
      </c>
      <c r="K42" s="90" t="str">
        <f t="shared" si="1"/>
        <v/>
      </c>
    </row>
    <row r="43" spans="1:11" x14ac:dyDescent="0.2">
      <c r="A43" s="101">
        <v>41850</v>
      </c>
      <c r="B43" t="s">
        <v>733</v>
      </c>
      <c r="C43" t="s">
        <v>741</v>
      </c>
      <c r="D43" s="90">
        <v>324</v>
      </c>
      <c r="E43" s="90">
        <f t="shared" si="0"/>
        <v>852</v>
      </c>
      <c r="K43" s="90" t="str">
        <f t="shared" si="1"/>
        <v/>
      </c>
    </row>
    <row r="44" spans="1:11" x14ac:dyDescent="0.2">
      <c r="A44" s="101">
        <v>41982</v>
      </c>
      <c r="B44" t="s">
        <v>729</v>
      </c>
      <c r="C44" t="s">
        <v>741</v>
      </c>
      <c r="D44" s="90">
        <v>432</v>
      </c>
      <c r="E44" s="90">
        <f t="shared" si="0"/>
        <v>1284</v>
      </c>
      <c r="K44" s="90" t="str">
        <f t="shared" si="1"/>
        <v/>
      </c>
    </row>
    <row r="45" spans="1:11" x14ac:dyDescent="0.2">
      <c r="E45" s="90" t="str">
        <f t="shared" si="0"/>
        <v/>
      </c>
      <c r="K45" s="90" t="str">
        <f t="shared" si="1"/>
        <v/>
      </c>
    </row>
    <row r="46" spans="1:11" x14ac:dyDescent="0.2">
      <c r="A46" s="120"/>
      <c r="B46" s="2"/>
      <c r="C46" s="2"/>
      <c r="D46" s="113"/>
      <c r="E46" s="113" t="str">
        <f t="shared" si="0"/>
        <v/>
      </c>
      <c r="F46" s="2"/>
      <c r="G46" s="120"/>
      <c r="H46" s="2"/>
      <c r="I46" s="2"/>
      <c r="J46" s="113"/>
      <c r="K46" s="90" t="str">
        <f t="shared" si="1"/>
        <v/>
      </c>
    </row>
    <row r="47" spans="1:11" ht="13.5" thickBot="1" x14ac:dyDescent="0.25">
      <c r="A47" s="118"/>
      <c r="B47" s="117"/>
      <c r="C47" s="117"/>
      <c r="D47" s="114"/>
      <c r="E47" s="114" t="str">
        <f t="shared" si="0"/>
        <v/>
      </c>
      <c r="F47" s="117"/>
      <c r="G47" s="118"/>
      <c r="H47" s="117"/>
      <c r="I47" s="117"/>
      <c r="J47" s="114"/>
      <c r="K47" s="90" t="str">
        <f t="shared" si="1"/>
        <v/>
      </c>
    </row>
    <row r="48" spans="1:11" ht="13.5" thickTop="1" x14ac:dyDescent="0.2">
      <c r="A48" s="101" t="s">
        <v>546</v>
      </c>
      <c r="E48" s="90" t="str">
        <f t="shared" si="0"/>
        <v/>
      </c>
      <c r="G48" s="101" t="s">
        <v>546</v>
      </c>
      <c r="K48" s="90" t="str">
        <f t="shared" si="1"/>
        <v/>
      </c>
    </row>
    <row r="49" spans="1:12" x14ac:dyDescent="0.2">
      <c r="A49" s="120">
        <v>42109</v>
      </c>
      <c r="B49" s="2" t="s">
        <v>817</v>
      </c>
      <c r="C49" s="2" t="s">
        <v>853</v>
      </c>
      <c r="D49" s="113">
        <v>432</v>
      </c>
      <c r="E49" s="90">
        <f>IF(D49="","",D49)</f>
        <v>432</v>
      </c>
      <c r="K49" s="90" t="str">
        <f t="shared" si="1"/>
        <v/>
      </c>
    </row>
    <row r="50" spans="1:12" x14ac:dyDescent="0.2">
      <c r="E50" s="90" t="str">
        <f t="shared" si="0"/>
        <v/>
      </c>
      <c r="K50" s="90" t="str">
        <f t="shared" si="1"/>
        <v/>
      </c>
      <c r="L50" s="2"/>
    </row>
    <row r="51" spans="1:12" x14ac:dyDescent="0.2">
      <c r="E51" s="90" t="str">
        <f t="shared" si="0"/>
        <v/>
      </c>
      <c r="K51" s="90" t="str">
        <f t="shared" si="1"/>
        <v/>
      </c>
      <c r="L51" s="2"/>
    </row>
    <row r="52" spans="1:12" ht="13.5" thickBot="1" x14ac:dyDescent="0.25">
      <c r="A52" s="118"/>
      <c r="B52" s="117"/>
      <c r="C52" s="117"/>
      <c r="D52" s="114"/>
      <c r="E52" s="114" t="str">
        <f>IF(D52="","",D52+E51)</f>
        <v/>
      </c>
      <c r="F52" s="117"/>
      <c r="G52" s="118"/>
      <c r="H52" s="117"/>
      <c r="I52" s="117"/>
      <c r="J52" s="114"/>
      <c r="K52" s="90" t="str">
        <f t="shared" si="1"/>
        <v/>
      </c>
    </row>
    <row r="53" spans="1:12" ht="13.5" thickTop="1" x14ac:dyDescent="0.2">
      <c r="A53" s="101" t="s">
        <v>1629</v>
      </c>
      <c r="E53" s="90" t="str">
        <f>IF(D53="","",D53+E52)</f>
        <v/>
      </c>
      <c r="G53" s="101" t="s">
        <v>1629</v>
      </c>
      <c r="K53" s="90" t="str">
        <f t="shared" si="1"/>
        <v/>
      </c>
    </row>
    <row r="54" spans="1:12" x14ac:dyDescent="0.2">
      <c r="A54" s="101">
        <v>42460</v>
      </c>
      <c r="B54" t="s">
        <v>729</v>
      </c>
      <c r="C54" t="s">
        <v>741</v>
      </c>
      <c r="D54" s="90">
        <v>216</v>
      </c>
      <c r="E54" s="90">
        <f>IF(D54="","",D54)</f>
        <v>216</v>
      </c>
      <c r="K54" s="90" t="str">
        <f t="shared" si="1"/>
        <v/>
      </c>
    </row>
    <row r="55" spans="1:12" x14ac:dyDescent="0.2">
      <c r="A55" s="101">
        <v>42475</v>
      </c>
      <c r="B55" t="s">
        <v>817</v>
      </c>
      <c r="C55" t="s">
        <v>853</v>
      </c>
      <c r="D55" s="90">
        <v>432</v>
      </c>
      <c r="E55" s="90">
        <f t="shared" si="0"/>
        <v>648</v>
      </c>
      <c r="K55" s="90" t="str">
        <f t="shared" si="1"/>
        <v/>
      </c>
    </row>
    <row r="56" spans="1:12" x14ac:dyDescent="0.2">
      <c r="A56" s="101">
        <v>42579</v>
      </c>
      <c r="B56" t="s">
        <v>409</v>
      </c>
      <c r="C56" t="s">
        <v>741</v>
      </c>
      <c r="D56" s="90">
        <v>270</v>
      </c>
      <c r="E56" s="90">
        <f t="shared" si="0"/>
        <v>918</v>
      </c>
      <c r="K56" s="90" t="str">
        <f t="shared" si="1"/>
        <v/>
      </c>
    </row>
    <row r="57" spans="1:12" x14ac:dyDescent="0.2">
      <c r="A57" s="101">
        <v>42634</v>
      </c>
      <c r="B57" t="s">
        <v>729</v>
      </c>
      <c r="C57" t="s">
        <v>741</v>
      </c>
      <c r="D57" s="90">
        <v>432</v>
      </c>
      <c r="E57" s="90">
        <f t="shared" si="0"/>
        <v>1350</v>
      </c>
      <c r="K57" s="90" t="str">
        <f t="shared" si="1"/>
        <v/>
      </c>
    </row>
    <row r="58" spans="1:12" x14ac:dyDescent="0.2">
      <c r="A58" s="101">
        <v>42634</v>
      </c>
      <c r="B58" t="s">
        <v>729</v>
      </c>
      <c r="C58" t="s">
        <v>741</v>
      </c>
      <c r="D58" s="90">
        <v>432</v>
      </c>
      <c r="E58" s="90">
        <f t="shared" si="0"/>
        <v>1782</v>
      </c>
      <c r="K58" s="90" t="str">
        <f t="shared" si="1"/>
        <v/>
      </c>
    </row>
    <row r="59" spans="1:12" x14ac:dyDescent="0.2">
      <c r="E59" s="90" t="str">
        <f t="shared" ref="E59:E73" si="2">IF(D59="","",D59+E58)</f>
        <v/>
      </c>
      <c r="K59" s="90" t="str">
        <f t="shared" si="1"/>
        <v/>
      </c>
    </row>
    <row r="60" spans="1:12" x14ac:dyDescent="0.2">
      <c r="E60" s="90" t="str">
        <f t="shared" si="2"/>
        <v/>
      </c>
      <c r="K60" s="90" t="str">
        <f t="shared" si="1"/>
        <v/>
      </c>
    </row>
    <row r="61" spans="1:12" ht="13.5" thickBot="1" x14ac:dyDescent="0.25">
      <c r="A61" s="118"/>
      <c r="B61" s="117"/>
      <c r="C61" s="117"/>
      <c r="D61" s="114"/>
      <c r="E61" s="114" t="str">
        <f t="shared" si="2"/>
        <v/>
      </c>
      <c r="F61" s="117"/>
      <c r="G61" s="118"/>
      <c r="H61" s="117"/>
      <c r="I61" s="117"/>
      <c r="J61" s="114"/>
      <c r="K61" s="90" t="str">
        <f t="shared" si="1"/>
        <v/>
      </c>
    </row>
    <row r="62" spans="1:12" ht="13.5" thickTop="1" x14ac:dyDescent="0.2">
      <c r="A62" s="101" t="s">
        <v>1758</v>
      </c>
      <c r="E62" s="90" t="str">
        <f t="shared" si="2"/>
        <v/>
      </c>
      <c r="G62" s="101" t="s">
        <v>1758</v>
      </c>
      <c r="K62" s="90" t="str">
        <f t="shared" si="1"/>
        <v/>
      </c>
    </row>
    <row r="63" spans="1:12" x14ac:dyDescent="0.2">
      <c r="A63" s="101">
        <v>42774</v>
      </c>
      <c r="B63" t="s">
        <v>729</v>
      </c>
      <c r="C63" t="s">
        <v>741</v>
      </c>
      <c r="D63" s="90">
        <v>432</v>
      </c>
      <c r="E63" s="90">
        <f>IF(D63="","",D63)</f>
        <v>432</v>
      </c>
      <c r="K63" s="90" t="str">
        <f t="shared" si="1"/>
        <v/>
      </c>
    </row>
    <row r="64" spans="1:12" x14ac:dyDescent="0.2">
      <c r="A64" s="101">
        <v>42774</v>
      </c>
      <c r="B64" t="s">
        <v>729</v>
      </c>
      <c r="C64" t="s">
        <v>741</v>
      </c>
      <c r="D64" s="90">
        <v>432</v>
      </c>
      <c r="E64" s="90">
        <f>IF(D64="","",D64+E63)</f>
        <v>864</v>
      </c>
      <c r="K64" s="90" t="str">
        <f t="shared" si="1"/>
        <v/>
      </c>
    </row>
    <row r="65" spans="1:11" x14ac:dyDescent="0.2">
      <c r="A65" s="101">
        <v>42774</v>
      </c>
      <c r="B65" t="s">
        <v>729</v>
      </c>
      <c r="C65" t="s">
        <v>741</v>
      </c>
      <c r="D65" s="90">
        <v>216</v>
      </c>
      <c r="E65" s="90">
        <f>IF(D65="","",D65+E64)</f>
        <v>1080</v>
      </c>
      <c r="K65" s="90" t="str">
        <f t="shared" si="1"/>
        <v/>
      </c>
    </row>
    <row r="66" spans="1:11" x14ac:dyDescent="0.2">
      <c r="A66" s="101">
        <v>42779</v>
      </c>
      <c r="B66" t="s">
        <v>729</v>
      </c>
      <c r="C66" t="s">
        <v>741</v>
      </c>
      <c r="D66" s="90">
        <v>432</v>
      </c>
      <c r="E66" s="90">
        <f>IF(D66="","",D66+E65)</f>
        <v>1512</v>
      </c>
      <c r="K66" s="90" t="str">
        <f t="shared" si="1"/>
        <v/>
      </c>
    </row>
    <row r="67" spans="1:11" x14ac:dyDescent="0.2">
      <c r="A67" s="101">
        <v>42813</v>
      </c>
      <c r="B67" t="s">
        <v>729</v>
      </c>
      <c r="C67" t="s">
        <v>741</v>
      </c>
      <c r="D67" s="90">
        <v>108</v>
      </c>
      <c r="E67" s="90">
        <f>IF(D67="","",D67+E66)</f>
        <v>1620</v>
      </c>
      <c r="K67" s="90" t="str">
        <f t="shared" si="1"/>
        <v/>
      </c>
    </row>
    <row r="68" spans="1:11" x14ac:dyDescent="0.2">
      <c r="A68" s="101">
        <v>42831</v>
      </c>
      <c r="B68" t="s">
        <v>729</v>
      </c>
      <c r="C68" t="s">
        <v>741</v>
      </c>
      <c r="D68" s="90">
        <v>216</v>
      </c>
      <c r="E68" s="90">
        <f t="shared" si="2"/>
        <v>1836</v>
      </c>
      <c r="K68" s="90" t="str">
        <f t="shared" si="1"/>
        <v/>
      </c>
    </row>
    <row r="69" spans="1:11" x14ac:dyDescent="0.2">
      <c r="A69" s="101">
        <v>42831</v>
      </c>
      <c r="B69" t="s">
        <v>729</v>
      </c>
      <c r="C69" t="s">
        <v>741</v>
      </c>
      <c r="D69" s="90">
        <v>432</v>
      </c>
      <c r="E69" s="90">
        <f t="shared" si="2"/>
        <v>2268</v>
      </c>
      <c r="K69" s="90" t="str">
        <f t="shared" si="1"/>
        <v/>
      </c>
    </row>
    <row r="70" spans="1:11" x14ac:dyDescent="0.2">
      <c r="A70" s="101">
        <v>42834</v>
      </c>
      <c r="B70" t="s">
        <v>729</v>
      </c>
      <c r="C70" t="s">
        <v>1978</v>
      </c>
      <c r="D70" s="90">
        <v>108</v>
      </c>
      <c r="E70" s="90">
        <f t="shared" si="2"/>
        <v>2376</v>
      </c>
      <c r="K70" s="90" t="str">
        <f t="shared" si="1"/>
        <v/>
      </c>
    </row>
    <row r="71" spans="1:11" x14ac:dyDescent="0.2">
      <c r="A71" s="101">
        <v>42842</v>
      </c>
      <c r="B71" t="s">
        <v>817</v>
      </c>
      <c r="C71" t="s">
        <v>853</v>
      </c>
      <c r="D71" s="90">
        <v>432</v>
      </c>
      <c r="E71" s="90">
        <f t="shared" si="2"/>
        <v>2808</v>
      </c>
      <c r="K71" s="90" t="str">
        <f t="shared" si="1"/>
        <v/>
      </c>
    </row>
    <row r="72" spans="1:11" x14ac:dyDescent="0.2">
      <c r="A72" s="101">
        <v>42894</v>
      </c>
      <c r="B72" t="s">
        <v>729</v>
      </c>
      <c r="C72" t="s">
        <v>741</v>
      </c>
      <c r="D72" s="90">
        <v>432</v>
      </c>
      <c r="E72" s="90">
        <f t="shared" si="2"/>
        <v>3240</v>
      </c>
      <c r="K72" s="90" t="str">
        <f t="shared" si="1"/>
        <v/>
      </c>
    </row>
    <row r="73" spans="1:11" x14ac:dyDescent="0.2">
      <c r="A73" s="101">
        <v>42969</v>
      </c>
      <c r="B73" t="s">
        <v>729</v>
      </c>
      <c r="C73" t="s">
        <v>741</v>
      </c>
      <c r="D73" s="90">
        <v>216</v>
      </c>
      <c r="E73" s="90">
        <f t="shared" si="2"/>
        <v>3456</v>
      </c>
      <c r="K73" s="90" t="str">
        <f t="shared" si="1"/>
        <v/>
      </c>
    </row>
    <row r="74" spans="1:11" x14ac:dyDescent="0.2">
      <c r="K74" s="90" t="str">
        <f t="shared" ref="K74:K95" si="3">IF(J74="","",J74)</f>
        <v/>
      </c>
    </row>
    <row r="75" spans="1:11" x14ac:dyDescent="0.2">
      <c r="E75" s="90" t="str">
        <f t="shared" ref="E75:E80" si="4">IF(D75="","",D75+E74)</f>
        <v/>
      </c>
      <c r="K75" s="90" t="str">
        <f t="shared" si="3"/>
        <v/>
      </c>
    </row>
    <row r="76" spans="1:11" ht="13.5" thickBot="1" x14ac:dyDescent="0.25">
      <c r="A76" s="118"/>
      <c r="B76" s="117"/>
      <c r="C76" s="117"/>
      <c r="D76" s="114"/>
      <c r="E76" s="114" t="str">
        <f t="shared" si="4"/>
        <v/>
      </c>
      <c r="F76" s="117"/>
      <c r="G76" s="118"/>
      <c r="H76" s="117"/>
      <c r="I76" s="117"/>
      <c r="J76" s="114"/>
      <c r="K76" s="114" t="str">
        <f t="shared" si="3"/>
        <v/>
      </c>
    </row>
    <row r="77" spans="1:11" ht="13.5" thickTop="1" x14ac:dyDescent="0.2">
      <c r="A77" s="101" t="s">
        <v>1759</v>
      </c>
      <c r="E77" s="90" t="str">
        <f t="shared" si="4"/>
        <v/>
      </c>
      <c r="G77" s="101" t="s">
        <v>1759</v>
      </c>
      <c r="K77" s="90" t="str">
        <f t="shared" si="3"/>
        <v/>
      </c>
    </row>
    <row r="78" spans="1:11" x14ac:dyDescent="0.2">
      <c r="A78" s="101">
        <v>43164</v>
      </c>
      <c r="B78" t="s">
        <v>2265</v>
      </c>
      <c r="C78" t="s">
        <v>741</v>
      </c>
      <c r="D78" s="90">
        <v>648</v>
      </c>
      <c r="E78" s="90">
        <f>IF(D78="","",D78)</f>
        <v>648</v>
      </c>
      <c r="K78" s="90" t="str">
        <f t="shared" si="3"/>
        <v/>
      </c>
    </row>
    <row r="79" spans="1:11" x14ac:dyDescent="0.2">
      <c r="A79" s="101">
        <v>43180</v>
      </c>
      <c r="B79" t="s">
        <v>729</v>
      </c>
      <c r="C79" t="s">
        <v>780</v>
      </c>
      <c r="D79" s="90">
        <v>108</v>
      </c>
      <c r="E79" s="90">
        <f t="shared" si="4"/>
        <v>756</v>
      </c>
      <c r="K79" s="90" t="str">
        <f t="shared" si="3"/>
        <v/>
      </c>
    </row>
    <row r="80" spans="1:11" x14ac:dyDescent="0.2">
      <c r="A80" s="101">
        <v>43180</v>
      </c>
      <c r="B80" t="s">
        <v>729</v>
      </c>
      <c r="C80" t="s">
        <v>780</v>
      </c>
      <c r="D80" s="90">
        <v>108</v>
      </c>
      <c r="E80" s="90">
        <f t="shared" si="4"/>
        <v>864</v>
      </c>
      <c r="K80" s="90" t="str">
        <f t="shared" si="3"/>
        <v/>
      </c>
    </row>
    <row r="81" spans="1:11" x14ac:dyDescent="0.2">
      <c r="A81" s="101">
        <v>43196</v>
      </c>
      <c r="B81" t="s">
        <v>817</v>
      </c>
      <c r="C81" t="s">
        <v>853</v>
      </c>
      <c r="D81" s="90">
        <v>432</v>
      </c>
      <c r="E81" s="90">
        <f t="shared" ref="E81:E143" si="5">IF(D81="","",D81+E80)</f>
        <v>1296</v>
      </c>
      <c r="K81" s="90" t="str">
        <f t="shared" si="3"/>
        <v/>
      </c>
    </row>
    <row r="82" spans="1:11" x14ac:dyDescent="0.2">
      <c r="A82" s="101">
        <v>43441</v>
      </c>
      <c r="B82" t="s">
        <v>2718</v>
      </c>
      <c r="C82" t="s">
        <v>2734</v>
      </c>
      <c r="D82" s="90">
        <v>432</v>
      </c>
      <c r="E82" s="90">
        <f t="shared" si="5"/>
        <v>1728</v>
      </c>
      <c r="K82" s="90" t="str">
        <f t="shared" si="3"/>
        <v/>
      </c>
    </row>
    <row r="83" spans="1:11" x14ac:dyDescent="0.2">
      <c r="E83" s="90" t="str">
        <f t="shared" si="5"/>
        <v/>
      </c>
      <c r="K83" s="90" t="str">
        <f t="shared" si="3"/>
        <v/>
      </c>
    </row>
    <row r="84" spans="1:11" x14ac:dyDescent="0.2">
      <c r="E84" s="90" t="str">
        <f t="shared" si="5"/>
        <v/>
      </c>
      <c r="K84" s="90" t="str">
        <f t="shared" si="3"/>
        <v/>
      </c>
    </row>
    <row r="85" spans="1:11" ht="13.5" thickBot="1" x14ac:dyDescent="0.25">
      <c r="A85" s="118"/>
      <c r="B85" s="117"/>
      <c r="C85" s="117"/>
      <c r="D85" s="114"/>
      <c r="E85" s="114" t="str">
        <f t="shared" si="5"/>
        <v/>
      </c>
      <c r="F85" s="117"/>
      <c r="G85" s="118"/>
      <c r="H85" s="117"/>
      <c r="I85" s="117"/>
      <c r="J85" s="114"/>
      <c r="K85" s="114" t="str">
        <f t="shared" si="3"/>
        <v/>
      </c>
    </row>
    <row r="86" spans="1:11" ht="13.5" thickTop="1" x14ac:dyDescent="0.2">
      <c r="A86" s="101" t="s">
        <v>3052</v>
      </c>
      <c r="E86" s="90" t="str">
        <f t="shared" si="5"/>
        <v/>
      </c>
      <c r="G86" s="101" t="s">
        <v>1760</v>
      </c>
      <c r="K86" s="90" t="str">
        <f t="shared" si="3"/>
        <v/>
      </c>
    </row>
    <row r="87" spans="1:11" x14ac:dyDescent="0.2">
      <c r="A87" s="101">
        <v>43552</v>
      </c>
      <c r="C87" t="s">
        <v>741</v>
      </c>
      <c r="D87" s="90">
        <v>432</v>
      </c>
      <c r="E87" s="90">
        <f>IF(D87="","",D87)</f>
        <v>432</v>
      </c>
      <c r="G87" s="101">
        <v>43580</v>
      </c>
      <c r="J87" s="90">
        <v>25000</v>
      </c>
      <c r="K87" s="90">
        <f t="shared" si="3"/>
        <v>25000</v>
      </c>
    </row>
    <row r="88" spans="1:11" x14ac:dyDescent="0.2">
      <c r="A88" s="101">
        <v>43570</v>
      </c>
      <c r="C88" t="s">
        <v>2975</v>
      </c>
      <c r="D88" s="90">
        <v>432</v>
      </c>
      <c r="E88" s="90">
        <f t="shared" si="5"/>
        <v>864</v>
      </c>
      <c r="K88" s="90" t="str">
        <f t="shared" si="3"/>
        <v/>
      </c>
    </row>
    <row r="89" spans="1:11" x14ac:dyDescent="0.2">
      <c r="A89" s="101">
        <v>43571</v>
      </c>
      <c r="C89" t="s">
        <v>741</v>
      </c>
      <c r="D89" s="90">
        <v>432</v>
      </c>
      <c r="E89" s="90">
        <f>IF(D89="","",D89+E88)</f>
        <v>1296</v>
      </c>
      <c r="K89" s="90" t="str">
        <f t="shared" si="3"/>
        <v/>
      </c>
    </row>
    <row r="90" spans="1:11" x14ac:dyDescent="0.2">
      <c r="A90" s="101">
        <v>43573</v>
      </c>
      <c r="C90" t="s">
        <v>2983</v>
      </c>
      <c r="D90" s="90">
        <v>225000</v>
      </c>
      <c r="E90" s="90">
        <f t="shared" si="5"/>
        <v>226296</v>
      </c>
      <c r="K90" s="90" t="str">
        <f t="shared" si="3"/>
        <v/>
      </c>
    </row>
    <row r="91" spans="1:11" x14ac:dyDescent="0.2">
      <c r="A91" s="101">
        <v>43818</v>
      </c>
      <c r="C91" t="s">
        <v>741</v>
      </c>
      <c r="D91" s="90">
        <v>550</v>
      </c>
      <c r="E91" s="90">
        <f t="shared" si="5"/>
        <v>226846</v>
      </c>
      <c r="K91" s="90" t="str">
        <f t="shared" si="3"/>
        <v/>
      </c>
    </row>
    <row r="92" spans="1:11" x14ac:dyDescent="0.2">
      <c r="A92" s="101">
        <v>43818</v>
      </c>
      <c r="C92" t="s">
        <v>741</v>
      </c>
      <c r="D92" s="90">
        <v>220</v>
      </c>
      <c r="E92" s="90">
        <f t="shared" si="5"/>
        <v>227066</v>
      </c>
      <c r="K92" s="90" t="str">
        <f t="shared" si="3"/>
        <v/>
      </c>
    </row>
    <row r="93" spans="1:11" x14ac:dyDescent="0.2">
      <c r="A93" s="101">
        <v>43818</v>
      </c>
      <c r="C93" t="s">
        <v>741</v>
      </c>
      <c r="D93" s="90">
        <v>550</v>
      </c>
      <c r="E93" s="90">
        <f t="shared" si="5"/>
        <v>227616</v>
      </c>
      <c r="K93" s="90" t="str">
        <f t="shared" si="3"/>
        <v/>
      </c>
    </row>
    <row r="94" spans="1:11" x14ac:dyDescent="0.2">
      <c r="A94" s="101">
        <v>43825</v>
      </c>
      <c r="C94" t="s">
        <v>741</v>
      </c>
      <c r="D94" s="90">
        <v>550</v>
      </c>
      <c r="E94" s="90">
        <f t="shared" si="5"/>
        <v>228166</v>
      </c>
      <c r="K94" s="90" t="str">
        <f t="shared" si="3"/>
        <v/>
      </c>
    </row>
    <row r="95" spans="1:11" x14ac:dyDescent="0.2">
      <c r="E95" s="90" t="str">
        <f t="shared" si="5"/>
        <v/>
      </c>
      <c r="K95" s="90" t="str">
        <f t="shared" si="3"/>
        <v/>
      </c>
    </row>
    <row r="96" spans="1:11" x14ac:dyDescent="0.2">
      <c r="E96" s="90" t="str">
        <f t="shared" si="5"/>
        <v/>
      </c>
      <c r="K96" s="90" t="str">
        <f t="shared" ref="K96:K144" si="6">IF(J96="","",J96+K95)</f>
        <v/>
      </c>
    </row>
    <row r="97" spans="1:11" ht="13.5" thickBot="1" x14ac:dyDescent="0.25">
      <c r="A97" s="118"/>
      <c r="B97" s="117"/>
      <c r="C97" s="117"/>
      <c r="D97" s="114"/>
      <c r="E97" s="114" t="str">
        <f t="shared" si="5"/>
        <v/>
      </c>
      <c r="F97" s="117"/>
      <c r="G97" s="118"/>
      <c r="H97" s="117"/>
      <c r="I97" s="117"/>
      <c r="J97" s="114"/>
      <c r="K97" s="114" t="str">
        <f t="shared" si="6"/>
        <v/>
      </c>
    </row>
    <row r="98" spans="1:11" ht="13.5" thickTop="1" x14ac:dyDescent="0.2">
      <c r="A98" s="101" t="s">
        <v>2896</v>
      </c>
      <c r="E98" s="90" t="str">
        <f t="shared" si="5"/>
        <v/>
      </c>
      <c r="K98" s="90" t="str">
        <f t="shared" si="6"/>
        <v/>
      </c>
    </row>
    <row r="99" spans="1:11" x14ac:dyDescent="0.2">
      <c r="A99" s="101">
        <v>43879</v>
      </c>
      <c r="C99" t="s">
        <v>3093</v>
      </c>
      <c r="D99" s="90">
        <v>550</v>
      </c>
      <c r="E99" s="90">
        <f>IF(D99="","",D99)</f>
        <v>550</v>
      </c>
      <c r="K99" s="90" t="str">
        <f t="shared" si="6"/>
        <v/>
      </c>
    </row>
    <row r="100" spans="1:11" x14ac:dyDescent="0.2">
      <c r="A100" s="101">
        <v>43936</v>
      </c>
      <c r="C100" t="s">
        <v>3095</v>
      </c>
      <c r="D100" s="90">
        <v>660</v>
      </c>
      <c r="E100" s="90">
        <f t="shared" si="5"/>
        <v>1210</v>
      </c>
      <c r="K100" s="90" t="str">
        <f t="shared" si="6"/>
        <v/>
      </c>
    </row>
    <row r="101" spans="1:11" x14ac:dyDescent="0.2">
      <c r="A101" s="101">
        <v>44021</v>
      </c>
      <c r="C101" t="s">
        <v>3093</v>
      </c>
      <c r="D101" s="90">
        <v>168</v>
      </c>
      <c r="E101" s="90">
        <f t="shared" si="5"/>
        <v>1378</v>
      </c>
      <c r="K101" s="90" t="str">
        <f t="shared" si="6"/>
        <v/>
      </c>
    </row>
    <row r="102" spans="1:11" x14ac:dyDescent="0.2">
      <c r="A102" s="101">
        <v>44124</v>
      </c>
      <c r="C102" t="s">
        <v>741</v>
      </c>
      <c r="D102" s="90">
        <v>440</v>
      </c>
      <c r="E102" s="90">
        <f t="shared" si="5"/>
        <v>1818</v>
      </c>
      <c r="K102" s="90" t="str">
        <f t="shared" si="6"/>
        <v/>
      </c>
    </row>
    <row r="103" spans="1:11" x14ac:dyDescent="0.2">
      <c r="A103" s="101">
        <v>44174</v>
      </c>
      <c r="C103" t="s">
        <v>741</v>
      </c>
      <c r="D103" s="90">
        <v>550</v>
      </c>
      <c r="E103" s="90">
        <f t="shared" si="5"/>
        <v>2368</v>
      </c>
      <c r="K103" s="90" t="str">
        <f t="shared" si="6"/>
        <v/>
      </c>
    </row>
    <row r="104" spans="1:11" x14ac:dyDescent="0.2">
      <c r="A104" s="101">
        <v>44189</v>
      </c>
      <c r="C104" t="s">
        <v>741</v>
      </c>
      <c r="D104" s="90">
        <v>660</v>
      </c>
      <c r="E104" s="90">
        <f t="shared" si="5"/>
        <v>3028</v>
      </c>
      <c r="K104" s="90" t="str">
        <f t="shared" si="6"/>
        <v/>
      </c>
    </row>
    <row r="105" spans="1:11" x14ac:dyDescent="0.2">
      <c r="A105" s="101">
        <v>44284</v>
      </c>
      <c r="C105" t="s">
        <v>3162</v>
      </c>
      <c r="D105" s="90">
        <v>550</v>
      </c>
      <c r="E105" s="90">
        <f t="shared" si="5"/>
        <v>3578</v>
      </c>
      <c r="K105" s="90" t="str">
        <f t="shared" si="6"/>
        <v/>
      </c>
    </row>
    <row r="106" spans="1:11" ht="13.5" thickBot="1" x14ac:dyDescent="0.25">
      <c r="A106" s="118"/>
      <c r="B106" s="117"/>
      <c r="C106" s="117"/>
      <c r="D106" s="114"/>
      <c r="E106" s="114" t="str">
        <f t="shared" si="5"/>
        <v/>
      </c>
      <c r="F106" s="117"/>
      <c r="G106" s="118"/>
      <c r="H106" s="117"/>
      <c r="I106" s="117"/>
      <c r="J106" s="114"/>
      <c r="K106" s="114" t="str">
        <f t="shared" si="6"/>
        <v/>
      </c>
    </row>
    <row r="107" spans="1:11" ht="13.5" thickTop="1" x14ac:dyDescent="0.2">
      <c r="A107" s="101" t="s">
        <v>2898</v>
      </c>
      <c r="E107" s="90" t="str">
        <f t="shared" si="5"/>
        <v/>
      </c>
      <c r="K107" s="90" t="str">
        <f t="shared" si="6"/>
        <v/>
      </c>
    </row>
    <row r="108" spans="1:11" x14ac:dyDescent="0.2">
      <c r="A108" s="101">
        <v>44301</v>
      </c>
      <c r="C108" t="s">
        <v>853</v>
      </c>
      <c r="D108" s="90">
        <v>440</v>
      </c>
      <c r="E108" s="90">
        <f>IF(D108="","",D108)</f>
        <v>440</v>
      </c>
      <c r="K108" s="90" t="str">
        <f t="shared" si="6"/>
        <v/>
      </c>
    </row>
    <row r="109" spans="1:11" x14ac:dyDescent="0.2">
      <c r="A109" s="101">
        <v>44354</v>
      </c>
      <c r="C109" t="s">
        <v>741</v>
      </c>
      <c r="D109" s="90">
        <v>550</v>
      </c>
      <c r="E109" s="90">
        <f t="shared" si="5"/>
        <v>990</v>
      </c>
      <c r="K109" s="90" t="str">
        <f t="shared" si="6"/>
        <v/>
      </c>
    </row>
    <row r="110" spans="1:11" x14ac:dyDescent="0.2">
      <c r="A110" s="101">
        <v>44377</v>
      </c>
      <c r="C110" t="s">
        <v>741</v>
      </c>
      <c r="D110" s="90">
        <v>550</v>
      </c>
      <c r="E110" s="90">
        <f t="shared" si="5"/>
        <v>1540</v>
      </c>
      <c r="K110" s="90" t="str">
        <f t="shared" si="6"/>
        <v/>
      </c>
    </row>
    <row r="111" spans="1:11" x14ac:dyDescent="0.2">
      <c r="A111" s="101">
        <v>44413</v>
      </c>
      <c r="C111" t="s">
        <v>741</v>
      </c>
      <c r="D111" s="90">
        <v>550</v>
      </c>
      <c r="E111" s="90">
        <f t="shared" si="5"/>
        <v>2090</v>
      </c>
      <c r="K111" s="90" t="str">
        <f t="shared" si="6"/>
        <v/>
      </c>
    </row>
    <row r="112" spans="1:11" x14ac:dyDescent="0.2">
      <c r="A112" s="101">
        <v>44424</v>
      </c>
      <c r="C112" t="s">
        <v>741</v>
      </c>
      <c r="D112" s="90">
        <v>330</v>
      </c>
      <c r="E112" s="90">
        <f t="shared" si="5"/>
        <v>2420</v>
      </c>
      <c r="K112" s="90" t="str">
        <f t="shared" si="6"/>
        <v/>
      </c>
    </row>
    <row r="113" spans="1:11" x14ac:dyDescent="0.2">
      <c r="A113" s="101">
        <v>44601</v>
      </c>
      <c r="C113" t="s">
        <v>741</v>
      </c>
      <c r="D113" s="90">
        <v>440</v>
      </c>
      <c r="E113" s="90">
        <f t="shared" si="5"/>
        <v>2860</v>
      </c>
      <c r="K113" s="90" t="str">
        <f t="shared" si="6"/>
        <v/>
      </c>
    </row>
    <row r="114" spans="1:11" x14ac:dyDescent="0.2">
      <c r="A114" s="101">
        <v>44620</v>
      </c>
      <c r="C114" t="s">
        <v>741</v>
      </c>
      <c r="D114" s="90">
        <v>440</v>
      </c>
      <c r="E114" s="90">
        <f t="shared" si="5"/>
        <v>3300</v>
      </c>
      <c r="K114" s="90" t="str">
        <f t="shared" si="6"/>
        <v/>
      </c>
    </row>
    <row r="115" spans="1:11" x14ac:dyDescent="0.2">
      <c r="A115" s="120">
        <v>44637</v>
      </c>
      <c r="B115" s="2"/>
      <c r="C115" s="2" t="s">
        <v>741</v>
      </c>
      <c r="D115" s="113">
        <v>440</v>
      </c>
      <c r="E115" s="113">
        <f t="shared" si="5"/>
        <v>3740</v>
      </c>
      <c r="F115" s="2"/>
      <c r="G115" s="120"/>
      <c r="H115" s="2"/>
      <c r="I115" s="2"/>
      <c r="J115" s="113"/>
      <c r="K115" s="113" t="str">
        <f t="shared" si="6"/>
        <v/>
      </c>
    </row>
    <row r="116" spans="1:11" x14ac:dyDescent="0.2">
      <c r="A116" s="101">
        <v>44637</v>
      </c>
      <c r="B116" s="2"/>
      <c r="C116" t="s">
        <v>741</v>
      </c>
      <c r="D116" s="113">
        <v>440</v>
      </c>
      <c r="E116" s="113">
        <f t="shared" si="5"/>
        <v>4180</v>
      </c>
      <c r="F116" s="2"/>
      <c r="G116" s="120"/>
      <c r="H116" s="2"/>
      <c r="I116" s="2"/>
      <c r="J116" s="113"/>
      <c r="K116" s="113" t="str">
        <f t="shared" si="6"/>
        <v/>
      </c>
    </row>
    <row r="117" spans="1:11" x14ac:dyDescent="0.2">
      <c r="A117" s="101">
        <v>44643</v>
      </c>
      <c r="C117" t="s">
        <v>741</v>
      </c>
      <c r="D117" s="90">
        <v>275</v>
      </c>
      <c r="E117" s="90">
        <f t="shared" si="5"/>
        <v>4455</v>
      </c>
      <c r="K117" s="90" t="str">
        <f t="shared" si="6"/>
        <v/>
      </c>
    </row>
    <row r="118" spans="1:11" x14ac:dyDescent="0.2">
      <c r="A118" s="101">
        <v>44651</v>
      </c>
      <c r="C118" t="s">
        <v>741</v>
      </c>
      <c r="D118" s="90">
        <v>275</v>
      </c>
      <c r="E118" s="90">
        <f t="shared" si="5"/>
        <v>4730</v>
      </c>
      <c r="K118" s="90" t="str">
        <f t="shared" si="6"/>
        <v/>
      </c>
    </row>
    <row r="119" spans="1:11" ht="13.5" thickBot="1" x14ac:dyDescent="0.25">
      <c r="A119" s="118"/>
      <c r="B119" s="117"/>
      <c r="C119" s="117"/>
      <c r="D119" s="114"/>
      <c r="E119" s="114" t="str">
        <f t="shared" si="5"/>
        <v/>
      </c>
      <c r="F119" s="117"/>
      <c r="G119" s="118"/>
      <c r="H119" s="117"/>
      <c r="I119" s="117"/>
      <c r="J119" s="114"/>
      <c r="K119" s="114" t="str">
        <f t="shared" si="6"/>
        <v/>
      </c>
    </row>
    <row r="120" spans="1:11" ht="13.5" thickTop="1" x14ac:dyDescent="0.2">
      <c r="A120" s="101" t="s">
        <v>3339</v>
      </c>
      <c r="E120" s="90" t="str">
        <f t="shared" si="5"/>
        <v/>
      </c>
      <c r="K120" s="90" t="str">
        <f t="shared" si="6"/>
        <v/>
      </c>
    </row>
    <row r="121" spans="1:11" x14ac:dyDescent="0.2">
      <c r="A121" s="101">
        <v>44666</v>
      </c>
      <c r="C121" t="s">
        <v>3502</v>
      </c>
      <c r="D121" s="90">
        <v>440</v>
      </c>
      <c r="E121" s="90">
        <f>IF(D121="","",D121)</f>
        <v>440</v>
      </c>
      <c r="K121" s="90" t="str">
        <f t="shared" si="6"/>
        <v/>
      </c>
    </row>
    <row r="122" spans="1:11" x14ac:dyDescent="0.2">
      <c r="A122" s="101">
        <v>44692</v>
      </c>
      <c r="C122" t="s">
        <v>3162</v>
      </c>
      <c r="D122" s="90">
        <v>440</v>
      </c>
      <c r="E122" s="90">
        <f t="shared" si="5"/>
        <v>880</v>
      </c>
      <c r="K122" s="90" t="str">
        <f t="shared" si="6"/>
        <v/>
      </c>
    </row>
    <row r="123" spans="1:11" x14ac:dyDescent="0.2">
      <c r="A123" s="101">
        <v>44722</v>
      </c>
      <c r="C123" t="s">
        <v>3162</v>
      </c>
      <c r="D123" s="90">
        <v>440</v>
      </c>
      <c r="E123" s="90">
        <f t="shared" si="5"/>
        <v>1320</v>
      </c>
      <c r="K123" s="90" t="str">
        <f t="shared" si="6"/>
        <v/>
      </c>
    </row>
    <row r="124" spans="1:11" x14ac:dyDescent="0.2">
      <c r="A124" s="101">
        <v>44748</v>
      </c>
      <c r="C124" t="s">
        <v>3162</v>
      </c>
      <c r="D124" s="90">
        <v>110</v>
      </c>
      <c r="E124" s="90">
        <f t="shared" si="5"/>
        <v>1430</v>
      </c>
      <c r="K124" s="90" t="str">
        <f t="shared" si="6"/>
        <v/>
      </c>
    </row>
    <row r="125" spans="1:11" x14ac:dyDescent="0.2">
      <c r="A125" s="101">
        <v>44795</v>
      </c>
      <c r="C125" t="s">
        <v>3162</v>
      </c>
      <c r="D125" s="90">
        <v>440</v>
      </c>
      <c r="E125" s="90">
        <f t="shared" si="5"/>
        <v>1870</v>
      </c>
      <c r="K125" s="90" t="str">
        <f t="shared" si="6"/>
        <v/>
      </c>
    </row>
    <row r="126" spans="1:11" x14ac:dyDescent="0.2">
      <c r="A126" s="101">
        <v>44847</v>
      </c>
      <c r="C126" t="s">
        <v>3162</v>
      </c>
      <c r="D126" s="90">
        <v>440</v>
      </c>
      <c r="E126" s="90">
        <f t="shared" si="5"/>
        <v>2310</v>
      </c>
      <c r="K126" s="90" t="str">
        <f t="shared" si="6"/>
        <v/>
      </c>
    </row>
    <row r="127" spans="1:11" x14ac:dyDescent="0.2">
      <c r="A127" s="101">
        <v>44847</v>
      </c>
      <c r="C127" t="s">
        <v>3162</v>
      </c>
      <c r="D127" s="90">
        <v>220</v>
      </c>
      <c r="E127" s="90">
        <f t="shared" si="5"/>
        <v>2530</v>
      </c>
      <c r="K127" s="90" t="str">
        <f t="shared" si="6"/>
        <v/>
      </c>
    </row>
    <row r="128" spans="1:11" x14ac:dyDescent="0.2">
      <c r="A128" s="101">
        <v>44847</v>
      </c>
      <c r="C128" t="s">
        <v>3162</v>
      </c>
      <c r="D128" s="90">
        <v>440</v>
      </c>
      <c r="E128" s="90">
        <f t="shared" si="5"/>
        <v>2970</v>
      </c>
      <c r="K128" s="90" t="str">
        <f t="shared" si="6"/>
        <v/>
      </c>
    </row>
    <row r="129" spans="1:11" x14ac:dyDescent="0.2">
      <c r="A129" s="101">
        <v>44876</v>
      </c>
      <c r="C129" t="s">
        <v>3162</v>
      </c>
      <c r="D129" s="90">
        <v>440</v>
      </c>
      <c r="E129" s="90">
        <f t="shared" si="5"/>
        <v>3410</v>
      </c>
      <c r="K129" s="90" t="str">
        <f t="shared" si="6"/>
        <v/>
      </c>
    </row>
    <row r="130" spans="1:11" x14ac:dyDescent="0.2">
      <c r="A130" s="101">
        <v>44900</v>
      </c>
      <c r="C130" t="s">
        <v>3162</v>
      </c>
      <c r="D130" s="90">
        <v>275</v>
      </c>
      <c r="E130" s="90">
        <f t="shared" si="5"/>
        <v>3685</v>
      </c>
      <c r="K130" s="90" t="str">
        <f t="shared" si="6"/>
        <v/>
      </c>
    </row>
    <row r="131" spans="1:11" x14ac:dyDescent="0.2">
      <c r="A131" s="101">
        <v>44936</v>
      </c>
      <c r="C131" t="s">
        <v>3162</v>
      </c>
      <c r="D131" s="90">
        <v>440</v>
      </c>
      <c r="E131" s="90">
        <f t="shared" si="5"/>
        <v>4125</v>
      </c>
      <c r="K131" s="90" t="str">
        <f t="shared" si="6"/>
        <v/>
      </c>
    </row>
    <row r="132" spans="1:11" ht="13.5" thickBot="1" x14ac:dyDescent="0.25">
      <c r="A132" s="118"/>
      <c r="B132" s="117"/>
      <c r="C132" s="117"/>
      <c r="D132" s="114"/>
      <c r="E132" s="114" t="str">
        <f t="shared" si="5"/>
        <v/>
      </c>
      <c r="F132" s="117"/>
      <c r="G132" s="118"/>
      <c r="H132" s="117"/>
      <c r="I132" s="117"/>
      <c r="J132" s="114"/>
      <c r="K132" s="114" t="str">
        <f t="shared" si="6"/>
        <v/>
      </c>
    </row>
    <row r="133" spans="1:11" ht="13.5" thickTop="1" x14ac:dyDescent="0.2">
      <c r="A133" s="101" t="s">
        <v>3534</v>
      </c>
      <c r="E133" s="90" t="str">
        <f t="shared" si="5"/>
        <v/>
      </c>
      <c r="K133" s="90" t="str">
        <f t="shared" si="6"/>
        <v/>
      </c>
    </row>
    <row r="134" spans="1:11" x14ac:dyDescent="0.2">
      <c r="A134" s="101">
        <v>45033</v>
      </c>
      <c r="C134" t="s">
        <v>853</v>
      </c>
      <c r="D134" s="90">
        <v>440</v>
      </c>
      <c r="E134" s="90">
        <f>IF(D134="","",D134)</f>
        <v>440</v>
      </c>
      <c r="K134" s="90" t="str">
        <f t="shared" si="6"/>
        <v/>
      </c>
    </row>
    <row r="135" spans="1:11" x14ac:dyDescent="0.2">
      <c r="A135" s="101">
        <v>45056</v>
      </c>
      <c r="C135" t="s">
        <v>741</v>
      </c>
      <c r="D135" s="90">
        <v>440</v>
      </c>
      <c r="E135" s="90">
        <f t="shared" si="5"/>
        <v>880</v>
      </c>
      <c r="K135" s="90" t="str">
        <f t="shared" si="6"/>
        <v/>
      </c>
    </row>
    <row r="136" spans="1:11" x14ac:dyDescent="0.2">
      <c r="A136" s="101">
        <v>45077</v>
      </c>
      <c r="C136" t="s">
        <v>741</v>
      </c>
      <c r="D136" s="90">
        <v>440</v>
      </c>
      <c r="E136" s="90">
        <f t="shared" si="5"/>
        <v>1320</v>
      </c>
      <c r="K136" s="90" t="str">
        <f t="shared" si="6"/>
        <v/>
      </c>
    </row>
    <row r="137" spans="1:11" x14ac:dyDescent="0.2">
      <c r="A137" s="101">
        <v>45110</v>
      </c>
      <c r="C137" t="s">
        <v>741</v>
      </c>
      <c r="D137" s="90">
        <v>110</v>
      </c>
      <c r="E137" s="90">
        <f t="shared" si="5"/>
        <v>1430</v>
      </c>
      <c r="K137" s="90" t="str">
        <f t="shared" si="6"/>
        <v/>
      </c>
    </row>
    <row r="138" spans="1:11" x14ac:dyDescent="0.2">
      <c r="A138" s="101">
        <v>45189</v>
      </c>
      <c r="C138" t="s">
        <v>741</v>
      </c>
      <c r="D138" s="90">
        <v>440</v>
      </c>
      <c r="E138" s="90">
        <f t="shared" si="5"/>
        <v>1870</v>
      </c>
      <c r="K138" s="90" t="str">
        <f t="shared" si="6"/>
        <v/>
      </c>
    </row>
    <row r="139" spans="1:11" x14ac:dyDescent="0.2">
      <c r="A139" s="101">
        <v>45224</v>
      </c>
      <c r="C139" t="s">
        <v>741</v>
      </c>
      <c r="D139" s="90">
        <v>110</v>
      </c>
      <c r="E139" s="90">
        <f t="shared" si="5"/>
        <v>1980</v>
      </c>
      <c r="K139" s="90" t="str">
        <f t="shared" si="6"/>
        <v/>
      </c>
    </row>
    <row r="140" spans="1:11" x14ac:dyDescent="0.2">
      <c r="A140" s="101">
        <v>45308</v>
      </c>
      <c r="C140" t="s">
        <v>741</v>
      </c>
      <c r="D140" s="90">
        <v>440</v>
      </c>
      <c r="E140" s="90">
        <f t="shared" si="5"/>
        <v>2420</v>
      </c>
      <c r="K140" s="90" t="str">
        <f t="shared" si="6"/>
        <v/>
      </c>
    </row>
    <row r="141" spans="1:11" x14ac:dyDescent="0.2">
      <c r="A141" s="101">
        <v>45376</v>
      </c>
      <c r="C141" t="s">
        <v>741</v>
      </c>
      <c r="D141" s="90">
        <v>440</v>
      </c>
      <c r="E141" s="90">
        <f t="shared" si="5"/>
        <v>2860</v>
      </c>
      <c r="K141" s="90" t="str">
        <f t="shared" si="6"/>
        <v/>
      </c>
    </row>
    <row r="142" spans="1:11" ht="13.5" thickBot="1" x14ac:dyDescent="0.25">
      <c r="A142" s="118"/>
      <c r="B142" s="117"/>
      <c r="C142" s="117"/>
      <c r="D142" s="114"/>
      <c r="E142" s="114" t="str">
        <f t="shared" si="5"/>
        <v/>
      </c>
      <c r="F142" s="117"/>
      <c r="G142" s="118"/>
      <c r="H142" s="117"/>
      <c r="I142" s="117"/>
      <c r="J142" s="114"/>
      <c r="K142" s="114" t="str">
        <f t="shared" si="6"/>
        <v/>
      </c>
    </row>
    <row r="143" spans="1:11" ht="13.5" thickTop="1" x14ac:dyDescent="0.2">
      <c r="A143" s="101" t="s">
        <v>3679</v>
      </c>
      <c r="E143" s="90" t="str">
        <f t="shared" si="5"/>
        <v/>
      </c>
      <c r="K143" s="90" t="str">
        <f t="shared" si="6"/>
        <v/>
      </c>
    </row>
    <row r="144" spans="1:11" x14ac:dyDescent="0.2">
      <c r="A144" s="101">
        <v>45397</v>
      </c>
      <c r="C144" t="s">
        <v>853</v>
      </c>
      <c r="D144" s="90">
        <v>440</v>
      </c>
      <c r="E144" s="90">
        <v>440</v>
      </c>
      <c r="K144" s="90" t="str">
        <f t="shared" si="6"/>
        <v/>
      </c>
    </row>
    <row r="145" spans="1:11" x14ac:dyDescent="0.2">
      <c r="A145" s="101">
        <v>45413</v>
      </c>
      <c r="C145" t="s">
        <v>741</v>
      </c>
      <c r="D145" s="90">
        <v>220</v>
      </c>
      <c r="E145" s="90">
        <f t="shared" ref="E145:E208" si="7">IF(D145="","",D145+E144)</f>
        <v>660</v>
      </c>
      <c r="K145" s="90" t="str">
        <f t="shared" ref="K145:K208" si="8">IF(J145="","",J145+K144)</f>
        <v/>
      </c>
    </row>
    <row r="146" spans="1:11" x14ac:dyDescent="0.2">
      <c r="A146" s="101">
        <v>45413</v>
      </c>
      <c r="C146" t="s">
        <v>741</v>
      </c>
      <c r="D146" s="90">
        <v>220</v>
      </c>
      <c r="E146" s="90">
        <f t="shared" si="7"/>
        <v>880</v>
      </c>
      <c r="K146" s="90" t="str">
        <f t="shared" si="8"/>
        <v/>
      </c>
    </row>
    <row r="147" spans="1:11" x14ac:dyDescent="0.2">
      <c r="A147" s="101">
        <v>45413</v>
      </c>
      <c r="C147" t="s">
        <v>741</v>
      </c>
      <c r="D147" s="90">
        <v>880</v>
      </c>
      <c r="E147" s="90">
        <f t="shared" si="7"/>
        <v>1760</v>
      </c>
      <c r="K147" s="90" t="str">
        <f t="shared" si="8"/>
        <v/>
      </c>
    </row>
    <row r="148" spans="1:11" x14ac:dyDescent="0.2">
      <c r="A148" s="101">
        <v>45429</v>
      </c>
      <c r="C148" t="s">
        <v>741</v>
      </c>
      <c r="D148" s="90">
        <v>440</v>
      </c>
      <c r="E148" s="90">
        <f t="shared" si="7"/>
        <v>2200</v>
      </c>
      <c r="K148" s="90" t="str">
        <f t="shared" si="8"/>
        <v/>
      </c>
    </row>
    <row r="149" spans="1:11" x14ac:dyDescent="0.2">
      <c r="A149" s="101">
        <v>45532</v>
      </c>
      <c r="C149" t="s">
        <v>741</v>
      </c>
      <c r="D149" s="90">
        <v>440</v>
      </c>
      <c r="E149" s="90">
        <f t="shared" si="7"/>
        <v>2640</v>
      </c>
      <c r="K149" s="90" t="str">
        <f t="shared" si="8"/>
        <v/>
      </c>
    </row>
    <row r="150" spans="1:11" x14ac:dyDescent="0.2">
      <c r="A150" s="101">
        <v>45532</v>
      </c>
      <c r="C150" t="s">
        <v>741</v>
      </c>
      <c r="D150" s="90">
        <v>275</v>
      </c>
      <c r="E150" s="90">
        <f t="shared" si="7"/>
        <v>2915</v>
      </c>
      <c r="K150" s="90" t="str">
        <f t="shared" si="8"/>
        <v/>
      </c>
    </row>
    <row r="151" spans="1:11" x14ac:dyDescent="0.2">
      <c r="A151" s="101">
        <v>45545</v>
      </c>
      <c r="C151" t="s">
        <v>741</v>
      </c>
      <c r="D151" s="90">
        <v>275</v>
      </c>
      <c r="E151" s="90">
        <f t="shared" si="7"/>
        <v>3190</v>
      </c>
      <c r="K151" s="90" t="str">
        <f t="shared" si="8"/>
        <v/>
      </c>
    </row>
    <row r="152" spans="1:11" x14ac:dyDescent="0.2">
      <c r="A152" s="101">
        <v>45545</v>
      </c>
      <c r="C152" t="s">
        <v>741</v>
      </c>
      <c r="D152" s="90">
        <v>220</v>
      </c>
      <c r="E152" s="90">
        <f t="shared" si="7"/>
        <v>3410</v>
      </c>
      <c r="K152" s="90" t="str">
        <f t="shared" si="8"/>
        <v/>
      </c>
    </row>
    <row r="153" spans="1:11" x14ac:dyDescent="0.2">
      <c r="A153" s="101">
        <v>45602</v>
      </c>
      <c r="C153" t="s">
        <v>741</v>
      </c>
      <c r="D153" s="90">
        <v>110</v>
      </c>
      <c r="E153" s="90">
        <f t="shared" si="7"/>
        <v>3520</v>
      </c>
      <c r="K153" s="90" t="str">
        <f t="shared" si="8"/>
        <v/>
      </c>
    </row>
    <row r="154" spans="1:11" x14ac:dyDescent="0.2">
      <c r="A154" s="101">
        <v>45608</v>
      </c>
      <c r="C154" t="s">
        <v>741</v>
      </c>
      <c r="D154" s="90">
        <v>770</v>
      </c>
      <c r="E154" s="90">
        <f t="shared" si="7"/>
        <v>4290</v>
      </c>
      <c r="K154" s="90" t="str">
        <f t="shared" si="8"/>
        <v/>
      </c>
    </row>
    <row r="155" spans="1:11" x14ac:dyDescent="0.2">
      <c r="A155" s="101">
        <v>45609</v>
      </c>
      <c r="C155" t="s">
        <v>741</v>
      </c>
      <c r="D155" s="90">
        <v>220</v>
      </c>
      <c r="E155" s="90">
        <f t="shared" si="7"/>
        <v>4510</v>
      </c>
      <c r="K155" s="90" t="str">
        <f t="shared" si="8"/>
        <v/>
      </c>
    </row>
    <row r="156" spans="1:11" x14ac:dyDescent="0.2">
      <c r="A156" s="101">
        <v>45687</v>
      </c>
      <c r="C156" t="s">
        <v>741</v>
      </c>
      <c r="D156" s="90">
        <v>440</v>
      </c>
      <c r="E156" s="90">
        <f t="shared" si="7"/>
        <v>4950</v>
      </c>
      <c r="K156" s="90" t="str">
        <f t="shared" si="8"/>
        <v/>
      </c>
    </row>
    <row r="157" spans="1:11" x14ac:dyDescent="0.2">
      <c r="A157" s="101">
        <v>45728</v>
      </c>
      <c r="C157" t="s">
        <v>741</v>
      </c>
      <c r="D157" s="90">
        <v>440</v>
      </c>
      <c r="E157" s="90">
        <f t="shared" si="7"/>
        <v>5390</v>
      </c>
      <c r="K157" s="90" t="str">
        <f t="shared" si="8"/>
        <v/>
      </c>
    </row>
    <row r="158" spans="1:11" x14ac:dyDescent="0.2">
      <c r="A158" s="101">
        <v>45741</v>
      </c>
      <c r="C158" t="s">
        <v>741</v>
      </c>
      <c r="D158" s="90">
        <v>440</v>
      </c>
      <c r="E158" s="90">
        <f t="shared" si="7"/>
        <v>5830</v>
      </c>
      <c r="K158" s="90" t="str">
        <f t="shared" si="8"/>
        <v/>
      </c>
    </row>
    <row r="159" spans="1:11" ht="13.5" thickBot="1" x14ac:dyDescent="0.25">
      <c r="A159" s="118"/>
      <c r="B159" s="117"/>
      <c r="C159" s="117"/>
      <c r="D159" s="114"/>
      <c r="E159" s="114" t="str">
        <f t="shared" si="7"/>
        <v/>
      </c>
      <c r="F159" s="117"/>
      <c r="G159" s="118"/>
      <c r="H159" s="117"/>
      <c r="I159" s="117"/>
      <c r="J159" s="114"/>
      <c r="K159" s="114" t="str">
        <f t="shared" si="8"/>
        <v/>
      </c>
    </row>
    <row r="160" spans="1:11" ht="13.5" thickTop="1" x14ac:dyDescent="0.2">
      <c r="A160" s="101" t="s">
        <v>3829</v>
      </c>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si="7"/>
        <v/>
      </c>
      <c r="K191" s="90" t="str">
        <f t="shared" si="8"/>
        <v/>
      </c>
    </row>
    <row r="192" spans="5:11" x14ac:dyDescent="0.2">
      <c r="E192" s="90" t="str">
        <f t="shared" si="7"/>
        <v/>
      </c>
      <c r="K192" s="90" t="str">
        <f t="shared" si="8"/>
        <v/>
      </c>
    </row>
    <row r="193" spans="5:11" x14ac:dyDescent="0.2">
      <c r="E193" s="90" t="str">
        <f t="shared" si="7"/>
        <v/>
      </c>
      <c r="K193" s="90" t="str">
        <f t="shared" si="8"/>
        <v/>
      </c>
    </row>
    <row r="194" spans="5:11" x14ac:dyDescent="0.2">
      <c r="E194" s="90" t="str">
        <f t="shared" si="7"/>
        <v/>
      </c>
      <c r="K194" s="90" t="str">
        <f t="shared" si="8"/>
        <v/>
      </c>
    </row>
    <row r="195" spans="5:11" x14ac:dyDescent="0.2">
      <c r="E195" s="90" t="str">
        <f t="shared" si="7"/>
        <v/>
      </c>
      <c r="K195" s="90" t="str">
        <f t="shared" si="8"/>
        <v/>
      </c>
    </row>
    <row r="196" spans="5:11" x14ac:dyDescent="0.2">
      <c r="E196" s="90" t="str">
        <f t="shared" si="7"/>
        <v/>
      </c>
      <c r="K196" s="90" t="str">
        <f t="shared" si="8"/>
        <v/>
      </c>
    </row>
    <row r="197" spans="5:11" x14ac:dyDescent="0.2">
      <c r="E197" s="90" t="str">
        <f t="shared" si="7"/>
        <v/>
      </c>
      <c r="K197" s="90" t="str">
        <f t="shared" si="8"/>
        <v/>
      </c>
    </row>
    <row r="198" spans="5:11" x14ac:dyDescent="0.2">
      <c r="E198" s="90" t="str">
        <f t="shared" si="7"/>
        <v/>
      </c>
      <c r="K198" s="90" t="str">
        <f t="shared" si="8"/>
        <v/>
      </c>
    </row>
    <row r="199" spans="5:11" x14ac:dyDescent="0.2">
      <c r="E199" s="90" t="str">
        <f t="shared" si="7"/>
        <v/>
      </c>
      <c r="K199" s="90" t="str">
        <f t="shared" si="8"/>
        <v/>
      </c>
    </row>
    <row r="200" spans="5:11" x14ac:dyDescent="0.2">
      <c r="E200" s="90" t="str">
        <f t="shared" si="7"/>
        <v/>
      </c>
      <c r="K200" s="90" t="str">
        <f t="shared" si="8"/>
        <v/>
      </c>
    </row>
    <row r="201" spans="5:11" x14ac:dyDescent="0.2">
      <c r="E201" s="90" t="str">
        <f t="shared" si="7"/>
        <v/>
      </c>
      <c r="K201" s="90" t="str">
        <f t="shared" si="8"/>
        <v/>
      </c>
    </row>
    <row r="202" spans="5:11" x14ac:dyDescent="0.2">
      <c r="E202" s="90" t="str">
        <f t="shared" si="7"/>
        <v/>
      </c>
      <c r="K202" s="90" t="str">
        <f t="shared" si="8"/>
        <v/>
      </c>
    </row>
    <row r="203" spans="5:11" x14ac:dyDescent="0.2">
      <c r="E203" s="90" t="str">
        <f t="shared" si="7"/>
        <v/>
      </c>
      <c r="K203" s="90" t="str">
        <f t="shared" si="8"/>
        <v/>
      </c>
    </row>
    <row r="204" spans="5:11" x14ac:dyDescent="0.2">
      <c r="E204" s="90" t="str">
        <f t="shared" si="7"/>
        <v/>
      </c>
      <c r="K204" s="90" t="str">
        <f t="shared" si="8"/>
        <v/>
      </c>
    </row>
    <row r="205" spans="5:11" x14ac:dyDescent="0.2">
      <c r="E205" s="90" t="str">
        <f t="shared" si="7"/>
        <v/>
      </c>
      <c r="K205" s="90" t="str">
        <f t="shared" si="8"/>
        <v/>
      </c>
    </row>
    <row r="206" spans="5:11" x14ac:dyDescent="0.2">
      <c r="E206" s="90" t="str">
        <f t="shared" si="7"/>
        <v/>
      </c>
      <c r="K206" s="90" t="str">
        <f t="shared" si="8"/>
        <v/>
      </c>
    </row>
    <row r="207" spans="5:11" x14ac:dyDescent="0.2">
      <c r="E207" s="90" t="str">
        <f t="shared" si="7"/>
        <v/>
      </c>
      <c r="K207" s="90" t="str">
        <f t="shared" si="8"/>
        <v/>
      </c>
    </row>
    <row r="208" spans="5:11" x14ac:dyDescent="0.2">
      <c r="E208" s="90" t="str">
        <f t="shared" si="7"/>
        <v/>
      </c>
      <c r="K208" s="90" t="str">
        <f t="shared" si="8"/>
        <v/>
      </c>
    </row>
    <row r="209" spans="5:11" x14ac:dyDescent="0.2">
      <c r="E209" s="90" t="str">
        <f t="shared" ref="E209:E268" si="9">IF(D209="","",D209+E208)</f>
        <v/>
      </c>
      <c r="K209" s="90" t="str">
        <f t="shared" ref="K209:K272" si="10">IF(J209="","",J209+K208)</f>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si="9"/>
        <v/>
      </c>
      <c r="K255" s="90" t="str">
        <f t="shared" si="10"/>
        <v/>
      </c>
    </row>
    <row r="256" spans="5:11" x14ac:dyDescent="0.2">
      <c r="E256" s="90" t="str">
        <f t="shared" si="9"/>
        <v/>
      </c>
      <c r="K256" s="90" t="str">
        <f t="shared" si="10"/>
        <v/>
      </c>
    </row>
    <row r="257" spans="5:11" x14ac:dyDescent="0.2">
      <c r="E257" s="90" t="str">
        <f t="shared" si="9"/>
        <v/>
      </c>
      <c r="K257" s="90" t="str">
        <f t="shared" si="10"/>
        <v/>
      </c>
    </row>
    <row r="258" spans="5:11" x14ac:dyDescent="0.2">
      <c r="E258" s="90" t="str">
        <f t="shared" si="9"/>
        <v/>
      </c>
      <c r="K258" s="90" t="str">
        <f t="shared" si="10"/>
        <v/>
      </c>
    </row>
    <row r="259" spans="5:11" x14ac:dyDescent="0.2">
      <c r="E259" s="90" t="str">
        <f t="shared" si="9"/>
        <v/>
      </c>
      <c r="K259" s="90" t="str">
        <f t="shared" si="10"/>
        <v/>
      </c>
    </row>
    <row r="260" spans="5:11" x14ac:dyDescent="0.2">
      <c r="E260" s="90" t="str">
        <f t="shared" si="9"/>
        <v/>
      </c>
      <c r="K260" s="90" t="str">
        <f t="shared" si="10"/>
        <v/>
      </c>
    </row>
    <row r="261" spans="5:11" x14ac:dyDescent="0.2">
      <c r="E261" s="90" t="str">
        <f t="shared" si="9"/>
        <v/>
      </c>
      <c r="K261" s="90" t="str">
        <f t="shared" si="10"/>
        <v/>
      </c>
    </row>
    <row r="262" spans="5:11" x14ac:dyDescent="0.2">
      <c r="E262" s="90" t="str">
        <f t="shared" si="9"/>
        <v/>
      </c>
      <c r="K262" s="90" t="str">
        <f t="shared" si="10"/>
        <v/>
      </c>
    </row>
    <row r="263" spans="5:11" x14ac:dyDescent="0.2">
      <c r="E263" s="90" t="str">
        <f t="shared" si="9"/>
        <v/>
      </c>
      <c r="K263" s="90" t="str">
        <f t="shared" si="10"/>
        <v/>
      </c>
    </row>
    <row r="264" spans="5:11" x14ac:dyDescent="0.2">
      <c r="E264" s="90" t="str">
        <f t="shared" si="9"/>
        <v/>
      </c>
      <c r="K264" s="90" t="str">
        <f t="shared" si="10"/>
        <v/>
      </c>
    </row>
    <row r="265" spans="5:11" x14ac:dyDescent="0.2">
      <c r="E265" s="90" t="str">
        <f t="shared" si="9"/>
        <v/>
      </c>
      <c r="K265" s="90" t="str">
        <f t="shared" si="10"/>
        <v/>
      </c>
    </row>
    <row r="266" spans="5:11" x14ac:dyDescent="0.2">
      <c r="E266" s="90" t="str">
        <f t="shared" si="9"/>
        <v/>
      </c>
      <c r="K266" s="90" t="str">
        <f t="shared" si="10"/>
        <v/>
      </c>
    </row>
    <row r="267" spans="5:11" x14ac:dyDescent="0.2">
      <c r="E267" s="90" t="str">
        <f t="shared" si="9"/>
        <v/>
      </c>
      <c r="K267" s="90" t="str">
        <f t="shared" si="10"/>
        <v/>
      </c>
    </row>
    <row r="268" spans="5:11" x14ac:dyDescent="0.2">
      <c r="E268" s="90" t="str">
        <f t="shared" si="9"/>
        <v/>
      </c>
      <c r="K268" s="90" t="str">
        <f t="shared" si="10"/>
        <v/>
      </c>
    </row>
    <row r="269" spans="5:11" x14ac:dyDescent="0.2">
      <c r="K269" s="90" t="str">
        <f t="shared" si="10"/>
        <v/>
      </c>
    </row>
    <row r="270" spans="5:11" x14ac:dyDescent="0.2">
      <c r="K270" s="90" t="str">
        <f t="shared" si="10"/>
        <v/>
      </c>
    </row>
    <row r="271" spans="5:11" x14ac:dyDescent="0.2">
      <c r="K271" s="90" t="str">
        <f t="shared" si="10"/>
        <v/>
      </c>
    </row>
    <row r="272" spans="5:11" x14ac:dyDescent="0.2">
      <c r="K272" s="90" t="str">
        <f t="shared" si="10"/>
        <v/>
      </c>
    </row>
    <row r="273" spans="11:11" x14ac:dyDescent="0.2">
      <c r="K273" s="90" t="str">
        <f t="shared" ref="K273:K336" si="11">IF(J273="","",J273+K272)</f>
        <v/>
      </c>
    </row>
    <row r="274" spans="11:11" x14ac:dyDescent="0.2">
      <c r="K274" s="90" t="str">
        <f t="shared" si="11"/>
        <v/>
      </c>
    </row>
    <row r="275" spans="11:11" x14ac:dyDescent="0.2">
      <c r="K275" s="90" t="str">
        <f t="shared" si="11"/>
        <v/>
      </c>
    </row>
    <row r="276" spans="11:11" x14ac:dyDescent="0.2">
      <c r="K276" s="90" t="str">
        <f t="shared" si="11"/>
        <v/>
      </c>
    </row>
    <row r="277" spans="11:11" x14ac:dyDescent="0.2">
      <c r="K277" s="90" t="str">
        <f t="shared" si="11"/>
        <v/>
      </c>
    </row>
    <row r="278" spans="11:11" x14ac:dyDescent="0.2">
      <c r="K278" s="90" t="str">
        <f t="shared" si="11"/>
        <v/>
      </c>
    </row>
    <row r="279" spans="11:11" x14ac:dyDescent="0.2">
      <c r="K279" s="90" t="str">
        <f t="shared" si="11"/>
        <v/>
      </c>
    </row>
    <row r="280" spans="11:11" x14ac:dyDescent="0.2">
      <c r="K280" s="90" t="str">
        <f t="shared" si="11"/>
        <v/>
      </c>
    </row>
    <row r="281" spans="11:11" x14ac:dyDescent="0.2">
      <c r="K281" s="90" t="str">
        <f t="shared" si="11"/>
        <v/>
      </c>
    </row>
    <row r="282" spans="11:11" x14ac:dyDescent="0.2">
      <c r="K282" s="90" t="str">
        <f t="shared" si="11"/>
        <v/>
      </c>
    </row>
    <row r="283" spans="11:11" x14ac:dyDescent="0.2">
      <c r="K283" s="90" t="str">
        <f t="shared" si="11"/>
        <v/>
      </c>
    </row>
    <row r="284" spans="11:11" x14ac:dyDescent="0.2">
      <c r="K284" s="90" t="str">
        <f t="shared" si="11"/>
        <v/>
      </c>
    </row>
    <row r="285" spans="11:11" x14ac:dyDescent="0.2">
      <c r="K285" s="90" t="str">
        <f t="shared" si="11"/>
        <v/>
      </c>
    </row>
    <row r="286" spans="11:11" x14ac:dyDescent="0.2">
      <c r="K286" s="90" t="str">
        <f t="shared" si="11"/>
        <v/>
      </c>
    </row>
    <row r="287" spans="11:11" x14ac:dyDescent="0.2">
      <c r="K287" s="90" t="str">
        <f t="shared" si="11"/>
        <v/>
      </c>
    </row>
    <row r="288" spans="11:11" x14ac:dyDescent="0.2">
      <c r="K288" s="90" t="str">
        <f t="shared" si="11"/>
        <v/>
      </c>
    </row>
    <row r="289" spans="11:11" x14ac:dyDescent="0.2">
      <c r="K289" s="90" t="str">
        <f t="shared" si="11"/>
        <v/>
      </c>
    </row>
    <row r="290" spans="11:11" x14ac:dyDescent="0.2">
      <c r="K290" s="90" t="str">
        <f t="shared" si="11"/>
        <v/>
      </c>
    </row>
    <row r="291" spans="11:11" x14ac:dyDescent="0.2">
      <c r="K291" s="90" t="str">
        <f t="shared" si="11"/>
        <v/>
      </c>
    </row>
    <row r="292" spans="11:11" x14ac:dyDescent="0.2">
      <c r="K292" s="90" t="str">
        <f t="shared" si="11"/>
        <v/>
      </c>
    </row>
    <row r="293" spans="11:11" x14ac:dyDescent="0.2">
      <c r="K293" s="90" t="str">
        <f t="shared" si="11"/>
        <v/>
      </c>
    </row>
    <row r="294" spans="11:11" x14ac:dyDescent="0.2">
      <c r="K294" s="90" t="str">
        <f t="shared" si="11"/>
        <v/>
      </c>
    </row>
    <row r="295" spans="11:11" x14ac:dyDescent="0.2">
      <c r="K295" s="90" t="str">
        <f t="shared" si="11"/>
        <v/>
      </c>
    </row>
    <row r="296" spans="11:11" x14ac:dyDescent="0.2">
      <c r="K296" s="90" t="str">
        <f t="shared" si="11"/>
        <v/>
      </c>
    </row>
    <row r="297" spans="11:11" x14ac:dyDescent="0.2">
      <c r="K297" s="90" t="str">
        <f t="shared" si="11"/>
        <v/>
      </c>
    </row>
    <row r="298" spans="11:11" x14ac:dyDescent="0.2">
      <c r="K298" s="90" t="str">
        <f t="shared" si="11"/>
        <v/>
      </c>
    </row>
    <row r="299" spans="11:11" x14ac:dyDescent="0.2">
      <c r="K299" s="90" t="str">
        <f t="shared" si="11"/>
        <v/>
      </c>
    </row>
    <row r="300" spans="11:11" x14ac:dyDescent="0.2">
      <c r="K300" s="90" t="str">
        <f t="shared" si="11"/>
        <v/>
      </c>
    </row>
    <row r="301" spans="11:11" x14ac:dyDescent="0.2">
      <c r="K301" s="90" t="str">
        <f t="shared" si="11"/>
        <v/>
      </c>
    </row>
    <row r="302" spans="11:11" x14ac:dyDescent="0.2">
      <c r="K302" s="90" t="str">
        <f t="shared" si="11"/>
        <v/>
      </c>
    </row>
    <row r="303" spans="11:11" x14ac:dyDescent="0.2">
      <c r="K303" s="90" t="str">
        <f t="shared" si="11"/>
        <v/>
      </c>
    </row>
    <row r="304" spans="11:11" x14ac:dyDescent="0.2">
      <c r="K304" s="90" t="str">
        <f t="shared" si="11"/>
        <v/>
      </c>
    </row>
    <row r="305" spans="11:11" x14ac:dyDescent="0.2">
      <c r="K305" s="90" t="str">
        <f t="shared" si="11"/>
        <v/>
      </c>
    </row>
    <row r="306" spans="11:11" x14ac:dyDescent="0.2">
      <c r="K306" s="90" t="str">
        <f t="shared" si="11"/>
        <v/>
      </c>
    </row>
    <row r="307" spans="11:11" x14ac:dyDescent="0.2">
      <c r="K307" s="90" t="str">
        <f t="shared" si="11"/>
        <v/>
      </c>
    </row>
    <row r="308" spans="11:11" x14ac:dyDescent="0.2">
      <c r="K308" s="90" t="str">
        <f t="shared" si="11"/>
        <v/>
      </c>
    </row>
    <row r="309" spans="11:11" x14ac:dyDescent="0.2">
      <c r="K309" s="90" t="str">
        <f t="shared" si="11"/>
        <v/>
      </c>
    </row>
    <row r="310" spans="11:11" x14ac:dyDescent="0.2">
      <c r="K310" s="90" t="str">
        <f t="shared" si="11"/>
        <v/>
      </c>
    </row>
    <row r="311" spans="11:11" x14ac:dyDescent="0.2">
      <c r="K311" s="90" t="str">
        <f t="shared" si="11"/>
        <v/>
      </c>
    </row>
    <row r="312" spans="11:11" x14ac:dyDescent="0.2">
      <c r="K312" s="90" t="str">
        <f t="shared" si="11"/>
        <v/>
      </c>
    </row>
    <row r="313" spans="11:11" x14ac:dyDescent="0.2">
      <c r="K313" s="90" t="str">
        <f t="shared" si="11"/>
        <v/>
      </c>
    </row>
    <row r="314" spans="11:11" x14ac:dyDescent="0.2">
      <c r="K314" s="90" t="str">
        <f t="shared" si="11"/>
        <v/>
      </c>
    </row>
    <row r="315" spans="11:11" x14ac:dyDescent="0.2">
      <c r="K315" s="90" t="str">
        <f t="shared" si="11"/>
        <v/>
      </c>
    </row>
    <row r="316" spans="11:11" x14ac:dyDescent="0.2">
      <c r="K316" s="90" t="str">
        <f t="shared" si="11"/>
        <v/>
      </c>
    </row>
    <row r="317" spans="11:11" x14ac:dyDescent="0.2">
      <c r="K317" s="90" t="str">
        <f t="shared" si="11"/>
        <v/>
      </c>
    </row>
    <row r="318" spans="11:11" x14ac:dyDescent="0.2">
      <c r="K318" s="90" t="str">
        <f t="shared" si="11"/>
        <v/>
      </c>
    </row>
    <row r="319" spans="11:11" x14ac:dyDescent="0.2">
      <c r="K319" s="90" t="str">
        <f t="shared" si="11"/>
        <v/>
      </c>
    </row>
    <row r="320" spans="11:11" x14ac:dyDescent="0.2">
      <c r="K320" s="90" t="str">
        <f t="shared" si="11"/>
        <v/>
      </c>
    </row>
    <row r="321" spans="11:11" x14ac:dyDescent="0.2">
      <c r="K321" s="90" t="str">
        <f t="shared" si="11"/>
        <v/>
      </c>
    </row>
    <row r="322" spans="11:11" x14ac:dyDescent="0.2">
      <c r="K322" s="90" t="str">
        <f t="shared" si="11"/>
        <v/>
      </c>
    </row>
    <row r="323" spans="11:11" x14ac:dyDescent="0.2">
      <c r="K323" s="90" t="str">
        <f t="shared" si="11"/>
        <v/>
      </c>
    </row>
    <row r="324" spans="11:11" x14ac:dyDescent="0.2">
      <c r="K324" s="90" t="str">
        <f t="shared" si="11"/>
        <v/>
      </c>
    </row>
    <row r="325" spans="11:11" x14ac:dyDescent="0.2">
      <c r="K325" s="90" t="str">
        <f t="shared" si="11"/>
        <v/>
      </c>
    </row>
    <row r="326" spans="11:11" x14ac:dyDescent="0.2">
      <c r="K326" s="90" t="str">
        <f t="shared" si="11"/>
        <v/>
      </c>
    </row>
    <row r="327" spans="11:11" x14ac:dyDescent="0.2">
      <c r="K327" s="90" t="str">
        <f t="shared" si="11"/>
        <v/>
      </c>
    </row>
    <row r="328" spans="11:11" x14ac:dyDescent="0.2">
      <c r="K328" s="90" t="str">
        <f t="shared" si="11"/>
        <v/>
      </c>
    </row>
    <row r="329" spans="11:11" x14ac:dyDescent="0.2">
      <c r="K329" s="90" t="str">
        <f t="shared" si="11"/>
        <v/>
      </c>
    </row>
    <row r="330" spans="11:11" x14ac:dyDescent="0.2">
      <c r="K330" s="90" t="str">
        <f t="shared" si="11"/>
        <v/>
      </c>
    </row>
    <row r="331" spans="11:11" x14ac:dyDescent="0.2">
      <c r="K331" s="90" t="str">
        <f t="shared" si="11"/>
        <v/>
      </c>
    </row>
    <row r="332" spans="11:11" x14ac:dyDescent="0.2">
      <c r="K332" s="90" t="str">
        <f t="shared" si="11"/>
        <v/>
      </c>
    </row>
    <row r="333" spans="11:11" x14ac:dyDescent="0.2">
      <c r="K333" s="90" t="str">
        <f t="shared" si="11"/>
        <v/>
      </c>
    </row>
    <row r="334" spans="11:11" x14ac:dyDescent="0.2">
      <c r="K334" s="90" t="str">
        <f t="shared" si="11"/>
        <v/>
      </c>
    </row>
    <row r="335" spans="11:11" x14ac:dyDescent="0.2">
      <c r="K335" s="90" t="str">
        <f t="shared" si="11"/>
        <v/>
      </c>
    </row>
    <row r="336" spans="11:11" x14ac:dyDescent="0.2">
      <c r="K336" s="90" t="str">
        <f t="shared" si="11"/>
        <v/>
      </c>
    </row>
    <row r="337" spans="11:11" x14ac:dyDescent="0.2">
      <c r="K337" s="90" t="str">
        <f t="shared" ref="K337:K348" si="12">IF(J337="","",J337+K336)</f>
        <v/>
      </c>
    </row>
    <row r="338" spans="11:11" x14ac:dyDescent="0.2">
      <c r="K338" s="90" t="str">
        <f t="shared" si="12"/>
        <v/>
      </c>
    </row>
    <row r="339" spans="11:11" x14ac:dyDescent="0.2">
      <c r="K339" s="90" t="str">
        <f t="shared" si="12"/>
        <v/>
      </c>
    </row>
    <row r="340" spans="11:11" x14ac:dyDescent="0.2">
      <c r="K340" s="90" t="str">
        <f t="shared" si="12"/>
        <v/>
      </c>
    </row>
    <row r="341" spans="11:11" x14ac:dyDescent="0.2">
      <c r="K341" s="90" t="str">
        <f t="shared" si="12"/>
        <v/>
      </c>
    </row>
    <row r="342" spans="11:11" x14ac:dyDescent="0.2">
      <c r="K342" s="90" t="str">
        <f t="shared" si="12"/>
        <v/>
      </c>
    </row>
    <row r="343" spans="11:11" x14ac:dyDescent="0.2">
      <c r="K343" s="90" t="str">
        <f t="shared" si="12"/>
        <v/>
      </c>
    </row>
    <row r="344" spans="11:11" x14ac:dyDescent="0.2">
      <c r="K344" s="90" t="str">
        <f t="shared" si="12"/>
        <v/>
      </c>
    </row>
    <row r="345" spans="11:11" x14ac:dyDescent="0.2">
      <c r="K345" s="90" t="str">
        <f t="shared" si="12"/>
        <v/>
      </c>
    </row>
    <row r="346" spans="11:11" x14ac:dyDescent="0.2">
      <c r="K346" s="90" t="str">
        <f t="shared" si="12"/>
        <v/>
      </c>
    </row>
    <row r="347" spans="11:11" x14ac:dyDescent="0.2">
      <c r="K347" s="90" t="str">
        <f t="shared" si="12"/>
        <v/>
      </c>
    </row>
    <row r="348" spans="11:11" x14ac:dyDescent="0.2">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32"/>
  <sheetViews>
    <sheetView topLeftCell="E1" workbookViewId="0">
      <pane ySplit="5" topLeftCell="A6" activePane="bottomLeft" state="frozen"/>
      <selection pane="bottomLeft" activeCell="F33" sqref="F33"/>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1" customWidth="1"/>
    <col min="8" max="8" width="14.36328125" customWidth="1"/>
    <col min="9" max="9" width="15.453125" style="763" customWidth="1"/>
    <col min="10" max="10" width="18" style="90" customWidth="1"/>
    <col min="11" max="11" width="1.26953125" customWidth="1"/>
    <col min="12" max="12" width="9.08984375" customWidth="1"/>
    <col min="13" max="13" width="13" style="101" customWidth="1"/>
    <col min="14" max="14" width="15.453125" customWidth="1"/>
    <col min="15" max="15" width="15.453125" style="766" customWidth="1"/>
    <col min="16" max="16" width="18" style="90" customWidth="1"/>
    <col min="17" max="18" width="12" hidden="1" customWidth="1"/>
  </cols>
  <sheetData>
    <row r="1" spans="1:18" x14ac:dyDescent="0.2">
      <c r="B1" s="565" t="s">
        <v>385</v>
      </c>
      <c r="C1" s="652" t="s">
        <v>2436</v>
      </c>
      <c r="D1" s="651" t="s">
        <v>2437</v>
      </c>
      <c r="E1" s="2"/>
      <c r="I1" s="752"/>
    </row>
    <row r="2" spans="1:18" ht="14.5" thickBot="1" x14ac:dyDescent="0.25">
      <c r="A2" s="726" t="s">
        <v>2452</v>
      </c>
      <c r="B2" s="727">
        <v>29</v>
      </c>
      <c r="C2" s="652">
        <v>261</v>
      </c>
      <c r="D2" s="651" t="s">
        <v>2434</v>
      </c>
      <c r="E2" s="2"/>
      <c r="G2" s="754" t="s">
        <v>2503</v>
      </c>
      <c r="I2" s="547" t="s">
        <v>2445</v>
      </c>
      <c r="J2" s="755">
        <f ca="1">NOW()</f>
        <v>45755.681056944442</v>
      </c>
    </row>
    <row r="3" spans="1:18" ht="13.5" thickBot="1" x14ac:dyDescent="0.25">
      <c r="A3" s="726"/>
      <c r="B3" s="727">
        <v>26</v>
      </c>
      <c r="C3" s="652">
        <v>262</v>
      </c>
      <c r="D3" s="651" t="s">
        <v>2435</v>
      </c>
      <c r="E3" s="2"/>
      <c r="H3" s="756"/>
      <c r="I3" s="757" t="s">
        <v>2446</v>
      </c>
      <c r="J3" s="758">
        <f>Q5-R5</f>
        <v>0</v>
      </c>
    </row>
    <row r="4" spans="1:18" x14ac:dyDescent="0.2">
      <c r="F4" s="1452" t="s">
        <v>2474</v>
      </c>
      <c r="G4" s="1453"/>
      <c r="H4" s="1454"/>
      <c r="I4" s="1454"/>
      <c r="J4" s="1455"/>
      <c r="L4" s="1449" t="s">
        <v>2475</v>
      </c>
      <c r="M4" s="1450"/>
      <c r="N4" s="1450"/>
      <c r="O4" s="1450"/>
      <c r="P4" s="1451"/>
      <c r="Q4" t="s">
        <v>2451</v>
      </c>
    </row>
    <row r="5" spans="1:18" x14ac:dyDescent="0.2">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2">
      <c r="F6" t="s">
        <v>2501</v>
      </c>
      <c r="G6" s="101">
        <v>43089</v>
      </c>
      <c r="H6" t="s">
        <v>2500</v>
      </c>
      <c r="I6" s="764">
        <v>43453</v>
      </c>
      <c r="J6" s="90">
        <v>1000000</v>
      </c>
    </row>
    <row r="7" spans="1:18" x14ac:dyDescent="0.2">
      <c r="F7" t="s">
        <v>2471</v>
      </c>
      <c r="G7" s="101">
        <v>43185</v>
      </c>
      <c r="H7" t="s">
        <v>2499</v>
      </c>
      <c r="I7" s="764">
        <v>43549</v>
      </c>
      <c r="J7" s="90">
        <v>1000000</v>
      </c>
    </row>
    <row r="9" spans="1:18" x14ac:dyDescent="0.2">
      <c r="M9" s="101">
        <v>43276</v>
      </c>
      <c r="N9" t="s">
        <v>2710</v>
      </c>
      <c r="P9" s="90">
        <v>1000000</v>
      </c>
    </row>
    <row r="10" spans="1:18" x14ac:dyDescent="0.2">
      <c r="M10" s="101">
        <v>43409</v>
      </c>
      <c r="N10" t="s">
        <v>2597</v>
      </c>
      <c r="P10" s="90">
        <v>1000000</v>
      </c>
    </row>
    <row r="12" spans="1:18" x14ac:dyDescent="0.2">
      <c r="F12" t="s">
        <v>2773</v>
      </c>
      <c r="G12" s="101">
        <v>43539</v>
      </c>
      <c r="H12" t="s">
        <v>2774</v>
      </c>
      <c r="I12" s="764">
        <v>43904</v>
      </c>
      <c r="J12" s="90">
        <v>1000000</v>
      </c>
    </row>
    <row r="13" spans="1:18" x14ac:dyDescent="0.2">
      <c r="F13" t="s">
        <v>2773</v>
      </c>
      <c r="G13" s="101">
        <v>43551</v>
      </c>
      <c r="H13" t="s">
        <v>2774</v>
      </c>
      <c r="I13" s="764">
        <v>43916</v>
      </c>
      <c r="J13" s="90">
        <v>1000000</v>
      </c>
    </row>
    <row r="14" spans="1:18" x14ac:dyDescent="0.2">
      <c r="M14" s="101">
        <v>43619</v>
      </c>
      <c r="N14" t="s">
        <v>2800</v>
      </c>
      <c r="P14" s="90">
        <v>2000000</v>
      </c>
    </row>
    <row r="16" spans="1:18" x14ac:dyDescent="0.2">
      <c r="F16" t="s">
        <v>2896</v>
      </c>
      <c r="G16" s="101">
        <v>43865</v>
      </c>
      <c r="H16" t="s">
        <v>2774</v>
      </c>
      <c r="I16" s="764">
        <v>44230</v>
      </c>
      <c r="J16" s="90">
        <v>1000000</v>
      </c>
    </row>
    <row r="17" spans="6:16" x14ac:dyDescent="0.2">
      <c r="G17" s="101">
        <v>43879</v>
      </c>
      <c r="I17" s="764" t="s">
        <v>3027</v>
      </c>
      <c r="J17" s="90">
        <v>1000000</v>
      </c>
    </row>
    <row r="18" spans="6:16" x14ac:dyDescent="0.2">
      <c r="M18" s="101">
        <v>44168</v>
      </c>
      <c r="N18" t="s">
        <v>2800</v>
      </c>
      <c r="P18" s="90">
        <v>1000000</v>
      </c>
    </row>
    <row r="19" spans="6:16" x14ac:dyDescent="0.2">
      <c r="M19" s="101">
        <v>44186</v>
      </c>
      <c r="N19" t="s">
        <v>3092</v>
      </c>
      <c r="P19" s="90">
        <v>1000000</v>
      </c>
    </row>
    <row r="20" spans="6:16" x14ac:dyDescent="0.2">
      <c r="F20" t="s">
        <v>2898</v>
      </c>
    </row>
    <row r="23" spans="6:16" x14ac:dyDescent="0.2">
      <c r="F23" t="s">
        <v>3254</v>
      </c>
    </row>
    <row r="26" spans="6:16" x14ac:dyDescent="0.2">
      <c r="F26" t="s">
        <v>3534</v>
      </c>
    </row>
    <row r="29" spans="6:16" x14ac:dyDescent="0.2">
      <c r="F29" t="s">
        <v>3679</v>
      </c>
    </row>
    <row r="32" spans="6:16" x14ac:dyDescent="0.2">
      <c r="F32" t="s">
        <v>3829</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69"/>
  <sheetViews>
    <sheetView topLeftCell="A628" workbookViewId="0">
      <selection activeCell="B614" sqref="B614"/>
    </sheetView>
  </sheetViews>
  <sheetFormatPr defaultRowHeight="24" customHeight="1" outlineLevelRow="1" x14ac:dyDescent="0.2"/>
  <cols>
    <col min="1" max="1" width="4.90625" customWidth="1"/>
    <col min="2" max="2" width="30.453125" customWidth="1"/>
    <col min="3" max="5" width="12.6328125" style="90" customWidth="1"/>
    <col min="6" max="6" width="7" customWidth="1"/>
    <col min="7" max="7" width="35.90625" customWidth="1"/>
    <col min="8" max="10" width="15.08984375" style="90" customWidth="1"/>
    <col min="11" max="11" width="12.6328125" customWidth="1"/>
    <col min="12" max="12" width="14.36328125" style="565" customWidth="1"/>
  </cols>
  <sheetData>
    <row r="2" spans="2:12" s="59" customFormat="1" ht="18.75" customHeight="1" x14ac:dyDescent="0.2">
      <c r="B2" s="410" t="s">
        <v>1495</v>
      </c>
      <c r="C2" s="62"/>
      <c r="D2" s="62"/>
      <c r="E2" s="62"/>
      <c r="H2" s="62"/>
      <c r="I2" s="62"/>
      <c r="J2" s="62"/>
      <c r="L2" s="564"/>
    </row>
    <row r="3" spans="2:12" s="59" customFormat="1" ht="24" customHeight="1" x14ac:dyDescent="0.2">
      <c r="B3" s="1420" t="s">
        <v>381</v>
      </c>
      <c r="C3" s="1457" t="s">
        <v>382</v>
      </c>
      <c r="D3" s="1457" t="s">
        <v>383</v>
      </c>
      <c r="E3" s="1459" t="s">
        <v>384</v>
      </c>
      <c r="H3" s="62"/>
      <c r="I3" s="62"/>
      <c r="J3" s="62"/>
      <c r="L3" s="564"/>
    </row>
    <row r="4" spans="2:12" s="59" customFormat="1" ht="24" customHeight="1" x14ac:dyDescent="0.2">
      <c r="B4" s="1456"/>
      <c r="C4" s="1458"/>
      <c r="D4" s="1458"/>
      <c r="E4" s="1460"/>
      <c r="H4" s="62"/>
      <c r="I4" s="62"/>
      <c r="J4" s="62"/>
      <c r="L4" s="564"/>
    </row>
    <row r="5" spans="2:12" s="59" customFormat="1" ht="24" customHeight="1" x14ac:dyDescent="0.2">
      <c r="B5" s="67"/>
      <c r="C5" s="68"/>
      <c r="D5" s="68"/>
      <c r="E5" s="69"/>
      <c r="H5" s="62"/>
      <c r="I5" s="62"/>
      <c r="J5" s="62"/>
      <c r="L5" s="564"/>
    </row>
    <row r="6" spans="2:12" ht="24" customHeight="1" x14ac:dyDescent="0.2">
      <c r="B6" s="71" t="s">
        <v>387</v>
      </c>
      <c r="C6" s="72"/>
      <c r="D6" s="72">
        <v>556000</v>
      </c>
      <c r="E6" s="70">
        <f>SUM(C6:D6)</f>
        <v>556000</v>
      </c>
    </row>
    <row r="7" spans="2:12" ht="24" customHeight="1" x14ac:dyDescent="0.2">
      <c r="B7" s="81" t="s">
        <v>388</v>
      </c>
      <c r="C7" s="82"/>
      <c r="D7" s="82">
        <v>220000</v>
      </c>
      <c r="E7" s="75">
        <f t="shared" ref="E7:E12" si="0">SUM(C7:D7)</f>
        <v>220000</v>
      </c>
    </row>
    <row r="8" spans="2:12" ht="24" customHeight="1" x14ac:dyDescent="0.2">
      <c r="B8" s="81" t="s">
        <v>389</v>
      </c>
      <c r="C8" s="82"/>
      <c r="D8" s="82">
        <v>670000</v>
      </c>
      <c r="E8" s="75">
        <f t="shared" si="0"/>
        <v>670000</v>
      </c>
    </row>
    <row r="9" spans="2:12" ht="24" customHeight="1" x14ac:dyDescent="0.2">
      <c r="B9" s="81" t="s">
        <v>390</v>
      </c>
      <c r="C9" s="82"/>
      <c r="D9" s="82">
        <v>2368</v>
      </c>
      <c r="E9" s="75">
        <f t="shared" si="0"/>
        <v>2368</v>
      </c>
    </row>
    <row r="10" spans="2:12" ht="24" customHeight="1" x14ac:dyDescent="0.2">
      <c r="B10" s="81" t="s">
        <v>391</v>
      </c>
      <c r="C10" s="82"/>
      <c r="D10" s="82">
        <v>255000</v>
      </c>
      <c r="E10" s="75">
        <f t="shared" si="0"/>
        <v>255000</v>
      </c>
    </row>
    <row r="11" spans="2:12" ht="24" customHeight="1" x14ac:dyDescent="0.2">
      <c r="B11" s="81" t="s">
        <v>392</v>
      </c>
      <c r="C11" s="82"/>
      <c r="D11" s="82">
        <v>500000</v>
      </c>
      <c r="E11" s="75">
        <f t="shared" si="0"/>
        <v>500000</v>
      </c>
    </row>
    <row r="12" spans="2:12" ht="24" customHeight="1" x14ac:dyDescent="0.2">
      <c r="B12" s="83" t="s">
        <v>393</v>
      </c>
      <c r="C12" s="84"/>
      <c r="D12" s="84">
        <v>635020</v>
      </c>
      <c r="E12" s="85">
        <f t="shared" si="0"/>
        <v>635020</v>
      </c>
    </row>
    <row r="13" spans="2:12" ht="24" customHeight="1" x14ac:dyDescent="0.2">
      <c r="B13" s="86" t="s">
        <v>394</v>
      </c>
      <c r="C13" s="87"/>
      <c r="D13" s="87"/>
      <c r="E13" s="88">
        <f>SUM(E6:E12)</f>
        <v>2838388</v>
      </c>
    </row>
    <row r="14" spans="2:12" ht="24" customHeight="1" x14ac:dyDescent="0.2">
      <c r="B14" s="1420" t="s">
        <v>395</v>
      </c>
      <c r="C14" s="1457" t="s">
        <v>396</v>
      </c>
      <c r="D14" s="1457" t="s">
        <v>383</v>
      </c>
      <c r="E14" s="1459" t="s">
        <v>384</v>
      </c>
    </row>
    <row r="15" spans="2:12" ht="24" customHeight="1" x14ac:dyDescent="0.2">
      <c r="B15" s="1456"/>
      <c r="C15" s="1458"/>
      <c r="D15" s="1458"/>
      <c r="E15" s="1460"/>
    </row>
    <row r="16" spans="2:12" ht="24" customHeight="1" x14ac:dyDescent="0.2">
      <c r="B16" s="71" t="s">
        <v>397</v>
      </c>
      <c r="C16" s="72"/>
      <c r="D16" s="72">
        <v>1865695</v>
      </c>
      <c r="E16" s="70">
        <f>SUM(C16:D16)</f>
        <v>1865695</v>
      </c>
    </row>
    <row r="17" spans="2:6" ht="24" customHeight="1" x14ac:dyDescent="0.2">
      <c r="B17" s="81" t="s">
        <v>398</v>
      </c>
      <c r="C17" s="82"/>
      <c r="D17" s="82">
        <v>1890000</v>
      </c>
      <c r="E17" s="75">
        <f>SUM(C17:D17)</f>
        <v>1890000</v>
      </c>
    </row>
    <row r="18" spans="2:6" ht="24" customHeight="1" x14ac:dyDescent="0.2">
      <c r="B18" s="81" t="s">
        <v>399</v>
      </c>
      <c r="C18" s="82"/>
      <c r="D18" s="82">
        <v>691858</v>
      </c>
      <c r="E18" s="75">
        <f>SUM(C18:D18)</f>
        <v>691858</v>
      </c>
    </row>
    <row r="19" spans="2:6" ht="24" customHeight="1" x14ac:dyDescent="0.2">
      <c r="B19" s="81" t="s">
        <v>400</v>
      </c>
      <c r="C19" s="82"/>
      <c r="D19" s="82">
        <v>100000</v>
      </c>
      <c r="E19" s="75">
        <f>SUM(C19:D19)</f>
        <v>100000</v>
      </c>
    </row>
    <row r="20" spans="2:6" ht="24" customHeight="1" x14ac:dyDescent="0.2">
      <c r="B20" s="89" t="s">
        <v>401</v>
      </c>
      <c r="C20" s="84"/>
      <c r="D20" s="84">
        <v>340000</v>
      </c>
      <c r="E20" s="85">
        <f>SUM(C20:D20)</f>
        <v>340000</v>
      </c>
    </row>
    <row r="21" spans="2:6" ht="24" customHeight="1" x14ac:dyDescent="0.2">
      <c r="B21" s="86" t="s">
        <v>394</v>
      </c>
      <c r="C21" s="87"/>
      <c r="D21" s="87"/>
      <c r="E21" s="88">
        <f>SUM(E16:E20)</f>
        <v>4887553</v>
      </c>
    </row>
    <row r="23" spans="2:6" ht="24" customHeight="1" x14ac:dyDescent="0.2">
      <c r="B23" s="86" t="s">
        <v>402</v>
      </c>
      <c r="C23" s="87"/>
      <c r="D23" s="87"/>
      <c r="E23" s="88">
        <v>7450369</v>
      </c>
    </row>
    <row r="24" spans="2:6" ht="24" customHeight="1" x14ac:dyDescent="0.2">
      <c r="B24" s="86" t="s">
        <v>403</v>
      </c>
      <c r="C24" s="87"/>
      <c r="D24" s="87"/>
      <c r="E24" s="91">
        <v>5401204</v>
      </c>
      <c r="F24" s="1427"/>
    </row>
    <row r="25" spans="2:6" ht="24" customHeight="1" x14ac:dyDescent="0.2">
      <c r="B25" s="92" t="s">
        <v>404</v>
      </c>
      <c r="C25" s="87"/>
      <c r="D25" s="87"/>
      <c r="E25" s="87">
        <f>SUM(E23+E13-E21)</f>
        <v>5401204</v>
      </c>
      <c r="F25" s="1427"/>
    </row>
    <row r="27" spans="2:6" ht="24" customHeight="1" x14ac:dyDescent="0.2">
      <c r="B27" t="s">
        <v>1492</v>
      </c>
      <c r="E27" s="90">
        <v>0</v>
      </c>
    </row>
    <row r="28" spans="2:6" ht="24" customHeight="1" x14ac:dyDescent="0.2">
      <c r="B28" t="s">
        <v>1493</v>
      </c>
      <c r="E28" s="90">
        <f>SUM(D11)</f>
        <v>500000</v>
      </c>
    </row>
    <row r="29" spans="2:6" ht="24" customHeight="1" x14ac:dyDescent="0.2">
      <c r="B29" t="s">
        <v>1494</v>
      </c>
      <c r="E29" s="90">
        <f>SUM(D20)</f>
        <v>340000</v>
      </c>
    </row>
    <row r="30" spans="2:6" ht="24" customHeight="1" x14ac:dyDescent="0.2">
      <c r="B30" t="s">
        <v>1504</v>
      </c>
      <c r="E30" s="90">
        <f>E27+E28-E29</f>
        <v>160000</v>
      </c>
    </row>
    <row r="33" spans="2:6" ht="24" customHeight="1" x14ac:dyDescent="0.2">
      <c r="B33" s="410" t="s">
        <v>1496</v>
      </c>
      <c r="C33" s="62"/>
      <c r="D33" s="62"/>
      <c r="E33" s="62"/>
      <c r="F33" s="59"/>
    </row>
    <row r="34" spans="2:6" ht="24" customHeight="1" x14ac:dyDescent="0.2">
      <c r="B34" s="1420" t="s">
        <v>381</v>
      </c>
      <c r="C34" s="1457" t="s">
        <v>382</v>
      </c>
      <c r="D34" s="1457" t="s">
        <v>383</v>
      </c>
      <c r="E34" s="1459" t="s">
        <v>384</v>
      </c>
      <c r="F34" s="59"/>
    </row>
    <row r="35" spans="2:6" ht="24" customHeight="1" x14ac:dyDescent="0.2">
      <c r="B35" s="1456"/>
      <c r="C35" s="1458"/>
      <c r="D35" s="1458"/>
      <c r="E35" s="1460"/>
      <c r="F35" s="59"/>
    </row>
    <row r="36" spans="2:6" ht="24" customHeight="1" x14ac:dyDescent="0.2">
      <c r="B36" s="67"/>
      <c r="C36" s="68"/>
      <c r="D36" s="68"/>
      <c r="E36" s="69"/>
      <c r="F36" s="59"/>
    </row>
    <row r="37" spans="2:6" ht="24" customHeight="1" x14ac:dyDescent="0.2">
      <c r="B37" s="71" t="s">
        <v>387</v>
      </c>
      <c r="C37" s="72">
        <v>168200</v>
      </c>
      <c r="D37" s="72">
        <v>626000</v>
      </c>
      <c r="E37" s="70">
        <f>SUM(C37:D37)</f>
        <v>794200</v>
      </c>
    </row>
    <row r="38" spans="2:6" ht="24" customHeight="1" x14ac:dyDescent="0.2">
      <c r="B38" s="81" t="s">
        <v>388</v>
      </c>
      <c r="C38" s="82">
        <v>70000</v>
      </c>
      <c r="D38" s="82">
        <v>260000</v>
      </c>
      <c r="E38" s="75">
        <f t="shared" ref="E38:E43" si="1">SUM(C38:D38)</f>
        <v>330000</v>
      </c>
    </row>
    <row r="39" spans="2:6" ht="24" customHeight="1" x14ac:dyDescent="0.2">
      <c r="B39" s="81" t="s">
        <v>389</v>
      </c>
      <c r="C39" s="82">
        <v>35000</v>
      </c>
      <c r="D39" s="82">
        <v>475000</v>
      </c>
      <c r="E39" s="75">
        <f t="shared" si="1"/>
        <v>510000</v>
      </c>
    </row>
    <row r="40" spans="2:6" ht="24" customHeight="1" x14ac:dyDescent="0.2">
      <c r="B40" s="81" t="s">
        <v>390</v>
      </c>
      <c r="C40" s="82"/>
      <c r="D40" s="82">
        <v>1030</v>
      </c>
      <c r="E40" s="75">
        <f t="shared" si="1"/>
        <v>1030</v>
      </c>
    </row>
    <row r="41" spans="2:6" ht="24" customHeight="1" x14ac:dyDescent="0.2">
      <c r="B41" s="81" t="s">
        <v>391</v>
      </c>
      <c r="C41" s="82"/>
      <c r="D41" s="82">
        <v>120000</v>
      </c>
      <c r="E41" s="75">
        <f t="shared" si="1"/>
        <v>120000</v>
      </c>
    </row>
    <row r="42" spans="2:6" ht="24" customHeight="1" x14ac:dyDescent="0.2">
      <c r="B42" s="81" t="s">
        <v>392</v>
      </c>
      <c r="C42" s="82"/>
      <c r="D42" s="82">
        <v>970000</v>
      </c>
      <c r="E42" s="75">
        <f t="shared" si="1"/>
        <v>970000</v>
      </c>
    </row>
    <row r="43" spans="2:6" ht="24" customHeight="1" x14ac:dyDescent="0.2">
      <c r="B43" s="83" t="s">
        <v>393</v>
      </c>
      <c r="C43" s="84"/>
      <c r="D43" s="84"/>
      <c r="E43" s="85">
        <f t="shared" si="1"/>
        <v>0</v>
      </c>
    </row>
    <row r="44" spans="2:6" ht="24" customHeight="1" x14ac:dyDescent="0.2">
      <c r="B44" s="86" t="s">
        <v>394</v>
      </c>
      <c r="C44" s="87"/>
      <c r="D44" s="87"/>
      <c r="E44" s="88">
        <f>SUM(E37:E43)</f>
        <v>2725230</v>
      </c>
    </row>
    <row r="45" spans="2:6" ht="24" customHeight="1" x14ac:dyDescent="0.2">
      <c r="B45" s="1420" t="s">
        <v>395</v>
      </c>
      <c r="C45" s="1457" t="s">
        <v>396</v>
      </c>
      <c r="D45" s="1457" t="s">
        <v>383</v>
      </c>
      <c r="E45" s="1459" t="s">
        <v>384</v>
      </c>
    </row>
    <row r="46" spans="2:6" ht="24" customHeight="1" x14ac:dyDescent="0.2">
      <c r="B46" s="1456"/>
      <c r="C46" s="1458"/>
      <c r="D46" s="1458"/>
      <c r="E46" s="1460"/>
    </row>
    <row r="47" spans="2:6" ht="24" customHeight="1" x14ac:dyDescent="0.2">
      <c r="B47" s="71" t="s">
        <v>397</v>
      </c>
      <c r="C47" s="72"/>
      <c r="D47" s="72">
        <v>428340</v>
      </c>
      <c r="E47" s="70">
        <f>SUM(C47:D47)</f>
        <v>428340</v>
      </c>
    </row>
    <row r="48" spans="2:6" ht="24" customHeight="1" x14ac:dyDescent="0.2">
      <c r="B48" s="81" t="s">
        <v>398</v>
      </c>
      <c r="C48" s="82"/>
      <c r="D48" s="82">
        <v>480000</v>
      </c>
      <c r="E48" s="75">
        <f>SUM(C48:D48)</f>
        <v>480000</v>
      </c>
    </row>
    <row r="49" spans="2:6" ht="24" customHeight="1" x14ac:dyDescent="0.2">
      <c r="B49" s="81" t="s">
        <v>399</v>
      </c>
      <c r="C49" s="82"/>
      <c r="D49" s="82">
        <v>1155</v>
      </c>
      <c r="E49" s="75">
        <f>SUM(C49:D49)</f>
        <v>1155</v>
      </c>
    </row>
    <row r="50" spans="2:6" ht="24" customHeight="1" x14ac:dyDescent="0.2">
      <c r="B50" s="81" t="s">
        <v>400</v>
      </c>
      <c r="C50" s="82">
        <v>155000</v>
      </c>
      <c r="D50" s="82">
        <v>120000</v>
      </c>
      <c r="E50" s="75">
        <f>SUM(C50:D50)</f>
        <v>275000</v>
      </c>
    </row>
    <row r="51" spans="2:6" ht="24" customHeight="1" x14ac:dyDescent="0.2">
      <c r="B51" s="89" t="s">
        <v>401</v>
      </c>
      <c r="C51" s="84"/>
      <c r="D51" s="84">
        <v>530000</v>
      </c>
      <c r="E51" s="85">
        <f>SUM(C51:D51)</f>
        <v>530000</v>
      </c>
    </row>
    <row r="52" spans="2:6" ht="24" customHeight="1" x14ac:dyDescent="0.2">
      <c r="B52" s="86" t="s">
        <v>394</v>
      </c>
      <c r="C52" s="87"/>
      <c r="D52" s="87"/>
      <c r="E52" s="88">
        <f>SUM(E47:E51)</f>
        <v>1714495</v>
      </c>
    </row>
    <row r="54" spans="2:6" ht="24" customHeight="1" x14ac:dyDescent="0.2">
      <c r="B54" s="86" t="s">
        <v>402</v>
      </c>
      <c r="C54" s="87"/>
      <c r="D54" s="87"/>
      <c r="E54" s="88">
        <v>5401204</v>
      </c>
    </row>
    <row r="55" spans="2:6" ht="24" customHeight="1" x14ac:dyDescent="0.2">
      <c r="B55" s="86" t="s">
        <v>403</v>
      </c>
      <c r="C55" s="87"/>
      <c r="D55" s="87"/>
      <c r="E55" s="91">
        <v>6411939</v>
      </c>
      <c r="F55" s="1427"/>
    </row>
    <row r="56" spans="2:6" ht="24" customHeight="1" x14ac:dyDescent="0.2">
      <c r="B56" s="92" t="s">
        <v>404</v>
      </c>
      <c r="C56" s="87"/>
      <c r="D56" s="87"/>
      <c r="E56" s="87">
        <f>SUM(E54+E44-E52)</f>
        <v>6411939</v>
      </c>
      <c r="F56" s="1427"/>
    </row>
    <row r="58" spans="2:6" ht="24" customHeight="1" x14ac:dyDescent="0.2">
      <c r="B58" t="s">
        <v>1492</v>
      </c>
      <c r="E58" s="90">
        <v>160000</v>
      </c>
    </row>
    <row r="59" spans="2:6" ht="24" customHeight="1" x14ac:dyDescent="0.2">
      <c r="B59" t="s">
        <v>1493</v>
      </c>
      <c r="E59" s="90">
        <f>SUM(D42)</f>
        <v>970000</v>
      </c>
    </row>
    <row r="60" spans="2:6" ht="24" customHeight="1" x14ac:dyDescent="0.2">
      <c r="B60" t="s">
        <v>1494</v>
      </c>
      <c r="E60" s="90">
        <f>SUM(D51)</f>
        <v>530000</v>
      </c>
    </row>
    <row r="61" spans="2:6" ht="24" customHeight="1" x14ac:dyDescent="0.2">
      <c r="B61" t="s">
        <v>1504</v>
      </c>
      <c r="E61" s="90">
        <f>E58+E59-E60</f>
        <v>600000</v>
      </c>
    </row>
    <row r="64" spans="2:6" ht="24" customHeight="1" x14ac:dyDescent="0.2">
      <c r="B64" s="410" t="s">
        <v>1497</v>
      </c>
      <c r="C64" s="62"/>
      <c r="D64" s="62"/>
      <c r="E64" s="62"/>
      <c r="F64" s="59"/>
    </row>
    <row r="65" spans="2:6" ht="24" customHeight="1" x14ac:dyDescent="0.2">
      <c r="B65" s="1420" t="s">
        <v>381</v>
      </c>
      <c r="C65" s="1457" t="s">
        <v>382</v>
      </c>
      <c r="D65" s="1457" t="s">
        <v>383</v>
      </c>
      <c r="E65" s="1459" t="s">
        <v>384</v>
      </c>
      <c r="F65" s="59"/>
    </row>
    <row r="66" spans="2:6" ht="24" customHeight="1" x14ac:dyDescent="0.2">
      <c r="B66" s="1456"/>
      <c r="C66" s="1458"/>
      <c r="D66" s="1458"/>
      <c r="E66" s="1460"/>
      <c r="F66" s="59"/>
    </row>
    <row r="67" spans="2:6" ht="24" customHeight="1" x14ac:dyDescent="0.2">
      <c r="B67" s="67"/>
      <c r="C67" s="68"/>
      <c r="D67" s="68"/>
      <c r="E67" s="69"/>
      <c r="F67" s="59"/>
    </row>
    <row r="68" spans="2:6" ht="24" customHeight="1" x14ac:dyDescent="0.2">
      <c r="B68" s="71" t="s">
        <v>387</v>
      </c>
      <c r="C68" s="72">
        <v>129200</v>
      </c>
      <c r="D68" s="72">
        <v>649200</v>
      </c>
      <c r="E68" s="70">
        <f>SUM(C68:D68)</f>
        <v>778400</v>
      </c>
    </row>
    <row r="69" spans="2:6" ht="24" customHeight="1" x14ac:dyDescent="0.2">
      <c r="B69" s="81" t="s">
        <v>388</v>
      </c>
      <c r="C69" s="82">
        <v>70000</v>
      </c>
      <c r="D69" s="82">
        <v>200000</v>
      </c>
      <c r="E69" s="75">
        <f t="shared" ref="E69:E74" si="2">SUM(C69:D69)</f>
        <v>270000</v>
      </c>
    </row>
    <row r="70" spans="2:6" ht="24" customHeight="1" x14ac:dyDescent="0.2">
      <c r="B70" s="81" t="s">
        <v>389</v>
      </c>
      <c r="C70" s="82">
        <v>270000</v>
      </c>
      <c r="D70" s="82">
        <v>545000</v>
      </c>
      <c r="E70" s="75">
        <f t="shared" si="2"/>
        <v>815000</v>
      </c>
    </row>
    <row r="71" spans="2:6" ht="24" customHeight="1" x14ac:dyDescent="0.2">
      <c r="B71" s="81" t="s">
        <v>390</v>
      </c>
      <c r="C71" s="82"/>
      <c r="D71" s="82">
        <v>1193</v>
      </c>
      <c r="E71" s="75">
        <f t="shared" si="2"/>
        <v>1193</v>
      </c>
    </row>
    <row r="72" spans="2:6" ht="24" customHeight="1" x14ac:dyDescent="0.2">
      <c r="B72" s="81" t="s">
        <v>391</v>
      </c>
      <c r="C72" s="82"/>
      <c r="D72" s="82">
        <v>1341400</v>
      </c>
      <c r="E72" s="75">
        <f t="shared" si="2"/>
        <v>1341400</v>
      </c>
    </row>
    <row r="73" spans="2:6" ht="24" customHeight="1" x14ac:dyDescent="0.2">
      <c r="B73" s="81" t="s">
        <v>392</v>
      </c>
      <c r="C73" s="82"/>
      <c r="D73" s="82">
        <v>719000</v>
      </c>
      <c r="E73" s="75">
        <f t="shared" si="2"/>
        <v>719000</v>
      </c>
    </row>
    <row r="74" spans="2:6" ht="24" customHeight="1" x14ac:dyDescent="0.2">
      <c r="B74" s="83" t="s">
        <v>393</v>
      </c>
      <c r="C74" s="84"/>
      <c r="D74" s="84"/>
      <c r="E74" s="85">
        <f t="shared" si="2"/>
        <v>0</v>
      </c>
    </row>
    <row r="75" spans="2:6" ht="24" customHeight="1" x14ac:dyDescent="0.2">
      <c r="B75" s="86" t="s">
        <v>394</v>
      </c>
      <c r="C75" s="87"/>
      <c r="D75" s="87"/>
      <c r="E75" s="88">
        <f>SUM(E68:E74)</f>
        <v>3924993</v>
      </c>
    </row>
    <row r="76" spans="2:6" ht="24" customHeight="1" x14ac:dyDescent="0.2">
      <c r="B76" s="1420" t="s">
        <v>395</v>
      </c>
      <c r="C76" s="1457" t="s">
        <v>396</v>
      </c>
      <c r="D76" s="1457" t="s">
        <v>383</v>
      </c>
      <c r="E76" s="1459" t="s">
        <v>384</v>
      </c>
    </row>
    <row r="77" spans="2:6" ht="24" customHeight="1" x14ac:dyDescent="0.2">
      <c r="B77" s="1456"/>
      <c r="C77" s="1458"/>
      <c r="D77" s="1458"/>
      <c r="E77" s="1460"/>
    </row>
    <row r="78" spans="2:6" ht="24" customHeight="1" x14ac:dyDescent="0.2">
      <c r="B78" s="71" t="s">
        <v>397</v>
      </c>
      <c r="C78" s="72"/>
      <c r="D78" s="72">
        <v>1426145</v>
      </c>
      <c r="E78" s="70">
        <f>SUM(C78:D78)</f>
        <v>1426145</v>
      </c>
    </row>
    <row r="79" spans="2:6" ht="24" customHeight="1" x14ac:dyDescent="0.2">
      <c r="B79" s="81" t="s">
        <v>398</v>
      </c>
      <c r="C79" s="82"/>
      <c r="D79" s="82">
        <v>400000</v>
      </c>
      <c r="E79" s="75">
        <f>SUM(C79:D79)</f>
        <v>400000</v>
      </c>
    </row>
    <row r="80" spans="2:6" ht="24" customHeight="1" x14ac:dyDescent="0.2">
      <c r="B80" s="81" t="s">
        <v>399</v>
      </c>
      <c r="C80" s="82"/>
      <c r="D80" s="82">
        <v>25230</v>
      </c>
      <c r="E80" s="75">
        <f>SUM(C80:D80)</f>
        <v>25230</v>
      </c>
    </row>
    <row r="81" spans="2:6" ht="24" customHeight="1" x14ac:dyDescent="0.2">
      <c r="B81" s="81" t="s">
        <v>400</v>
      </c>
      <c r="C81" s="82"/>
      <c r="D81" s="82">
        <v>1153200</v>
      </c>
      <c r="E81" s="75">
        <f>SUM(C81:D81)</f>
        <v>1153200</v>
      </c>
    </row>
    <row r="82" spans="2:6" ht="24" customHeight="1" x14ac:dyDescent="0.2">
      <c r="B82" s="89" t="s">
        <v>401</v>
      </c>
      <c r="C82" s="84"/>
      <c r="D82" s="84">
        <v>1239000</v>
      </c>
      <c r="E82" s="85">
        <f>SUM(C82:D82)</f>
        <v>1239000</v>
      </c>
    </row>
    <row r="83" spans="2:6" ht="24" customHeight="1" x14ac:dyDescent="0.2">
      <c r="B83" s="86" t="s">
        <v>394</v>
      </c>
      <c r="C83" s="87"/>
      <c r="D83" s="87"/>
      <c r="E83" s="88">
        <f>SUM(E78:E82)</f>
        <v>4243575</v>
      </c>
    </row>
    <row r="85" spans="2:6" ht="24" customHeight="1" x14ac:dyDescent="0.2">
      <c r="B85" s="86" t="s">
        <v>402</v>
      </c>
      <c r="C85" s="87"/>
      <c r="D85" s="87"/>
      <c r="E85" s="88">
        <v>6411939</v>
      </c>
    </row>
    <row r="86" spans="2:6" ht="24" customHeight="1" x14ac:dyDescent="0.2">
      <c r="B86" s="86" t="s">
        <v>403</v>
      </c>
      <c r="C86" s="87"/>
      <c r="D86" s="87"/>
      <c r="E86" s="91">
        <v>6093357</v>
      </c>
      <c r="F86" s="1427"/>
    </row>
    <row r="87" spans="2:6" ht="24" customHeight="1" x14ac:dyDescent="0.2">
      <c r="B87" s="92" t="s">
        <v>404</v>
      </c>
      <c r="C87" s="87"/>
      <c r="D87" s="87"/>
      <c r="E87" s="87">
        <f>SUM(E85+E75-E83)</f>
        <v>6093357</v>
      </c>
      <c r="F87" s="1427"/>
    </row>
    <row r="89" spans="2:6" ht="24" customHeight="1" x14ac:dyDescent="0.2">
      <c r="B89" t="s">
        <v>1492</v>
      </c>
      <c r="E89" s="90">
        <v>600000</v>
      </c>
    </row>
    <row r="90" spans="2:6" ht="24" customHeight="1" x14ac:dyDescent="0.2">
      <c r="B90" t="s">
        <v>1493</v>
      </c>
      <c r="E90" s="90">
        <f>SUM(D73)</f>
        <v>719000</v>
      </c>
    </row>
    <row r="91" spans="2:6" ht="24" customHeight="1" x14ac:dyDescent="0.2">
      <c r="B91" t="s">
        <v>1494</v>
      </c>
      <c r="E91" s="90">
        <f>SUM(D82)</f>
        <v>1239000</v>
      </c>
    </row>
    <row r="92" spans="2:6" ht="24" customHeight="1" x14ac:dyDescent="0.2">
      <c r="B92" t="s">
        <v>1504</v>
      </c>
      <c r="E92" s="90">
        <f>E89+E90-E91</f>
        <v>80000</v>
      </c>
    </row>
    <row r="95" spans="2:6" ht="24" customHeight="1" x14ac:dyDescent="0.2">
      <c r="B95" s="410" t="s">
        <v>1498</v>
      </c>
      <c r="C95" s="62"/>
      <c r="D95" s="62"/>
      <c r="E95" s="62"/>
      <c r="F95" s="59"/>
    </row>
    <row r="96" spans="2:6" ht="24" customHeight="1" x14ac:dyDescent="0.2">
      <c r="B96" s="1420" t="s">
        <v>381</v>
      </c>
      <c r="C96" s="1457" t="s">
        <v>382</v>
      </c>
      <c r="D96" s="1457" t="s">
        <v>383</v>
      </c>
      <c r="E96" s="1459" t="s">
        <v>384</v>
      </c>
      <c r="F96" s="59"/>
    </row>
    <row r="97" spans="2:6" ht="24" customHeight="1" x14ac:dyDescent="0.2">
      <c r="B97" s="1456"/>
      <c r="C97" s="1458"/>
      <c r="D97" s="1458"/>
      <c r="E97" s="1460"/>
      <c r="F97" s="59"/>
    </row>
    <row r="98" spans="2:6" ht="24" customHeight="1" x14ac:dyDescent="0.2">
      <c r="B98" s="67"/>
      <c r="C98" s="68"/>
      <c r="D98" s="68"/>
      <c r="E98" s="69"/>
      <c r="F98" s="59"/>
    </row>
    <row r="99" spans="2:6" ht="24" customHeight="1" x14ac:dyDescent="0.2">
      <c r="B99" s="71" t="s">
        <v>387</v>
      </c>
      <c r="C99" s="72">
        <v>55000</v>
      </c>
      <c r="D99" s="72">
        <v>659600</v>
      </c>
      <c r="E99" s="70">
        <f>SUM(C99:D99)</f>
        <v>714600</v>
      </c>
    </row>
    <row r="100" spans="2:6" ht="24" customHeight="1" x14ac:dyDescent="0.2">
      <c r="B100" s="81" t="s">
        <v>388</v>
      </c>
      <c r="C100" s="82">
        <v>70000</v>
      </c>
      <c r="D100" s="82">
        <v>240000</v>
      </c>
      <c r="E100" s="75">
        <f t="shared" ref="E100:E105" si="3">SUM(C100:D100)</f>
        <v>310000</v>
      </c>
    </row>
    <row r="101" spans="2:6" ht="24" customHeight="1" x14ac:dyDescent="0.2">
      <c r="B101" s="81" t="s">
        <v>389</v>
      </c>
      <c r="C101" s="82">
        <v>200000</v>
      </c>
      <c r="D101" s="82">
        <v>545000</v>
      </c>
      <c r="E101" s="75">
        <f t="shared" si="3"/>
        <v>745000</v>
      </c>
    </row>
    <row r="102" spans="2:6" ht="24" customHeight="1" x14ac:dyDescent="0.2">
      <c r="B102" s="81" t="s">
        <v>390</v>
      </c>
      <c r="C102" s="82"/>
      <c r="D102" s="82">
        <v>1198</v>
      </c>
      <c r="E102" s="75">
        <f t="shared" si="3"/>
        <v>1198</v>
      </c>
    </row>
    <row r="103" spans="2:6" ht="24" customHeight="1" x14ac:dyDescent="0.2">
      <c r="B103" s="81" t="s">
        <v>391</v>
      </c>
      <c r="C103" s="82"/>
      <c r="D103" s="82">
        <v>337800</v>
      </c>
      <c r="E103" s="75">
        <f t="shared" si="3"/>
        <v>337800</v>
      </c>
    </row>
    <row r="104" spans="2:6" ht="24" customHeight="1" x14ac:dyDescent="0.2">
      <c r="B104" s="81" t="s">
        <v>392</v>
      </c>
      <c r="C104" s="82"/>
      <c r="D104" s="82">
        <v>890000</v>
      </c>
      <c r="E104" s="75">
        <f t="shared" si="3"/>
        <v>890000</v>
      </c>
    </row>
    <row r="105" spans="2:6" ht="24" customHeight="1" x14ac:dyDescent="0.2">
      <c r="B105" s="83" t="s">
        <v>393</v>
      </c>
      <c r="C105" s="84"/>
      <c r="D105" s="84"/>
      <c r="E105" s="85">
        <f t="shared" si="3"/>
        <v>0</v>
      </c>
    </row>
    <row r="106" spans="2:6" ht="24" customHeight="1" x14ac:dyDescent="0.2">
      <c r="B106" s="86" t="s">
        <v>394</v>
      </c>
      <c r="C106" s="87"/>
      <c r="D106" s="87"/>
      <c r="E106" s="88">
        <f>SUM(E99:E105)</f>
        <v>2998598</v>
      </c>
    </row>
    <row r="107" spans="2:6" ht="24" customHeight="1" x14ac:dyDescent="0.2">
      <c r="B107" s="1420" t="s">
        <v>395</v>
      </c>
      <c r="C107" s="1457" t="s">
        <v>396</v>
      </c>
      <c r="D107" s="1457" t="s">
        <v>383</v>
      </c>
      <c r="E107" s="1459" t="s">
        <v>384</v>
      </c>
    </row>
    <row r="108" spans="2:6" ht="24" customHeight="1" x14ac:dyDescent="0.2">
      <c r="B108" s="1456"/>
      <c r="C108" s="1458"/>
      <c r="D108" s="1458"/>
      <c r="E108" s="1460"/>
    </row>
    <row r="109" spans="2:6" ht="24" customHeight="1" x14ac:dyDescent="0.2">
      <c r="B109" s="71" t="s">
        <v>397</v>
      </c>
      <c r="C109" s="72"/>
      <c r="D109" s="72">
        <v>215000</v>
      </c>
      <c r="E109" s="70">
        <f>SUM(C109:D109)</f>
        <v>215000</v>
      </c>
    </row>
    <row r="110" spans="2:6" ht="24" customHeight="1" x14ac:dyDescent="0.2">
      <c r="B110" s="81" t="s">
        <v>398</v>
      </c>
      <c r="C110" s="82"/>
      <c r="D110" s="82">
        <v>100000</v>
      </c>
      <c r="E110" s="75">
        <f>SUM(C110:D110)</f>
        <v>100000</v>
      </c>
    </row>
    <row r="111" spans="2:6" ht="24" customHeight="1" x14ac:dyDescent="0.2">
      <c r="B111" s="81" t="s">
        <v>399</v>
      </c>
      <c r="C111" s="82"/>
      <c r="D111" s="82">
        <v>1284</v>
      </c>
      <c r="E111" s="75">
        <f>SUM(C111:D111)</f>
        <v>1284</v>
      </c>
    </row>
    <row r="112" spans="2:6" ht="24" customHeight="1" x14ac:dyDescent="0.2">
      <c r="B112" s="81" t="s">
        <v>400</v>
      </c>
      <c r="C112" s="82">
        <v>188200</v>
      </c>
      <c r="D112" s="82">
        <v>337800</v>
      </c>
      <c r="E112" s="75">
        <f>SUM(C112:D112)</f>
        <v>526000</v>
      </c>
    </row>
    <row r="113" spans="2:12" ht="24" customHeight="1" x14ac:dyDescent="0.2">
      <c r="B113" s="89" t="s">
        <v>401</v>
      </c>
      <c r="C113" s="84"/>
      <c r="D113" s="84">
        <v>830000</v>
      </c>
      <c r="E113" s="85">
        <f>SUM(C113:D113)</f>
        <v>830000</v>
      </c>
    </row>
    <row r="114" spans="2:12" ht="24" customHeight="1" x14ac:dyDescent="0.2">
      <c r="B114" s="86" t="s">
        <v>394</v>
      </c>
      <c r="C114" s="87"/>
      <c r="D114" s="87"/>
      <c r="E114" s="88">
        <f>SUM(E109:E113)</f>
        <v>1672284</v>
      </c>
    </row>
    <row r="116" spans="2:12" ht="24" customHeight="1" x14ac:dyDescent="0.2">
      <c r="B116" s="86" t="s">
        <v>402</v>
      </c>
      <c r="C116" s="87"/>
      <c r="D116" s="87"/>
      <c r="E116" s="88">
        <v>6093357</v>
      </c>
    </row>
    <row r="117" spans="2:12" ht="24" customHeight="1" x14ac:dyDescent="0.2">
      <c r="B117" s="86" t="s">
        <v>403</v>
      </c>
      <c r="C117" s="87"/>
      <c r="D117" s="87"/>
      <c r="E117" s="91">
        <v>7419671</v>
      </c>
      <c r="F117" s="1427"/>
    </row>
    <row r="118" spans="2:12" ht="24" customHeight="1" x14ac:dyDescent="0.2">
      <c r="B118" s="92" t="s">
        <v>404</v>
      </c>
      <c r="C118" s="87"/>
      <c r="D118" s="87"/>
      <c r="E118" s="87">
        <f>SUM(E116+E106-E114)</f>
        <v>7419671</v>
      </c>
      <c r="F118" s="1427"/>
    </row>
    <row r="120" spans="2:12" ht="24" customHeight="1" x14ac:dyDescent="0.2">
      <c r="B120" t="s">
        <v>1492</v>
      </c>
      <c r="E120" s="90">
        <v>80000</v>
      </c>
    </row>
    <row r="121" spans="2:12" ht="24" customHeight="1" x14ac:dyDescent="0.2">
      <c r="B121" t="s">
        <v>1493</v>
      </c>
      <c r="E121" s="90">
        <f>SUM(D104)</f>
        <v>890000</v>
      </c>
    </row>
    <row r="122" spans="2:12" ht="24" customHeight="1" x14ac:dyDescent="0.2">
      <c r="B122" t="s">
        <v>1494</v>
      </c>
      <c r="E122" s="90">
        <f>SUM(D113)</f>
        <v>830000</v>
      </c>
    </row>
    <row r="123" spans="2:12" ht="24" customHeight="1" x14ac:dyDescent="0.2">
      <c r="B123" t="s">
        <v>1504</v>
      </c>
      <c r="E123" s="90">
        <f>E120+E121-E122</f>
        <v>140000</v>
      </c>
    </row>
    <row r="126" spans="2:12" ht="24" customHeight="1" x14ac:dyDescent="0.2">
      <c r="B126" s="410" t="s">
        <v>1710</v>
      </c>
    </row>
    <row r="127" spans="2:12" ht="24" customHeight="1" x14ac:dyDescent="0.2">
      <c r="B127" s="1425" t="s">
        <v>381</v>
      </c>
      <c r="C127" s="1428" t="s">
        <v>382</v>
      </c>
      <c r="D127" s="1428" t="s">
        <v>383</v>
      </c>
      <c r="E127" s="1430" t="s">
        <v>384</v>
      </c>
      <c r="G127" s="410" t="s">
        <v>1713</v>
      </c>
    </row>
    <row r="128" spans="2:12" ht="24" customHeight="1" x14ac:dyDescent="0.2">
      <c r="B128" s="1426"/>
      <c r="C128" s="1429"/>
      <c r="D128" s="1429"/>
      <c r="E128" s="1431"/>
      <c r="G128" s="535" t="s">
        <v>1711</v>
      </c>
      <c r="H128" s="539" t="s">
        <v>1712</v>
      </c>
      <c r="I128" s="539" t="s">
        <v>388</v>
      </c>
      <c r="J128" s="539" t="s">
        <v>1707</v>
      </c>
      <c r="K128" s="540" t="s">
        <v>394</v>
      </c>
      <c r="L128" s="566" t="s">
        <v>1734</v>
      </c>
    </row>
    <row r="129" spans="2:12" ht="24" customHeight="1" x14ac:dyDescent="0.2">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2">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2">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2">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2">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2">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2">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2">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2">
      <c r="B137" s="1425" t="s">
        <v>395</v>
      </c>
      <c r="C137" s="1428" t="s">
        <v>396</v>
      </c>
      <c r="D137" s="1428" t="s">
        <v>383</v>
      </c>
      <c r="E137" s="1430" t="s">
        <v>384</v>
      </c>
      <c r="G137" s="536" t="s">
        <v>1655</v>
      </c>
      <c r="H137" s="541">
        <v>57200</v>
      </c>
      <c r="I137" s="541">
        <v>10000</v>
      </c>
      <c r="J137" s="541">
        <v>30000</v>
      </c>
      <c r="K137" s="542">
        <f t="shared" si="5"/>
        <v>97200</v>
      </c>
      <c r="L137" s="568" t="s">
        <v>1735</v>
      </c>
    </row>
    <row r="138" spans="2:12" ht="24" customHeight="1" x14ac:dyDescent="0.2">
      <c r="B138" s="1426"/>
      <c r="C138" s="1429"/>
      <c r="D138" s="1429"/>
      <c r="E138" s="1431"/>
      <c r="G138" s="536" t="s">
        <v>1657</v>
      </c>
      <c r="H138" s="541">
        <v>38400</v>
      </c>
      <c r="I138" s="541">
        <v>10000</v>
      </c>
      <c r="J138" s="541">
        <v>50000</v>
      </c>
      <c r="K138" s="542">
        <f t="shared" si="5"/>
        <v>98400</v>
      </c>
      <c r="L138" s="568" t="s">
        <v>1735</v>
      </c>
    </row>
    <row r="139" spans="2:12" ht="24" customHeight="1" thickBot="1" x14ac:dyDescent="0.25">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5">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2">
      <c r="B141" s="81" t="s">
        <v>399</v>
      </c>
      <c r="C141" s="82"/>
      <c r="D141" s="82">
        <v>432</v>
      </c>
      <c r="E141" s="75">
        <f>SUM(C141:D141)</f>
        <v>432</v>
      </c>
      <c r="H141" s="546"/>
      <c r="I141" s="546"/>
      <c r="J141" s="546"/>
      <c r="K141" s="547"/>
    </row>
    <row r="142" spans="2:12" ht="24" customHeight="1" x14ac:dyDescent="0.2">
      <c r="B142" s="81" t="s">
        <v>400</v>
      </c>
      <c r="C142" s="82"/>
      <c r="D142" s="82">
        <v>440000</v>
      </c>
      <c r="E142" s="75">
        <f>SUM(C142:D142)</f>
        <v>440000</v>
      </c>
      <c r="G142" s="86" t="s">
        <v>1714</v>
      </c>
      <c r="H142" s="548" t="s">
        <v>1709</v>
      </c>
      <c r="I142" s="548"/>
      <c r="J142" s="548"/>
      <c r="K142" s="549" t="s">
        <v>394</v>
      </c>
      <c r="L142" s="566" t="s">
        <v>1734</v>
      </c>
    </row>
    <row r="143" spans="2:12" ht="24" customHeight="1" x14ac:dyDescent="0.2">
      <c r="B143" s="89" t="s">
        <v>401</v>
      </c>
      <c r="C143" s="84"/>
      <c r="D143" s="84">
        <v>880000</v>
      </c>
      <c r="E143" s="85">
        <f>SUM(C143:D143)</f>
        <v>880000</v>
      </c>
      <c r="G143" s="509" t="s">
        <v>1677</v>
      </c>
      <c r="H143" s="550">
        <v>35000</v>
      </c>
      <c r="I143" s="550"/>
      <c r="J143" s="550"/>
      <c r="K143" s="551"/>
      <c r="L143" s="570">
        <v>42492</v>
      </c>
    </row>
    <row r="144" spans="2:12" ht="24" customHeight="1" x14ac:dyDescent="0.2">
      <c r="B144" s="86" t="s">
        <v>394</v>
      </c>
      <c r="C144" s="87"/>
      <c r="D144" s="87"/>
      <c r="E144" s="88">
        <f>SUM(E139:E143)</f>
        <v>2000544</v>
      </c>
      <c r="G144" s="509" t="s">
        <v>1680</v>
      </c>
      <c r="H144" s="550">
        <v>40000</v>
      </c>
      <c r="I144" s="550"/>
      <c r="J144" s="550"/>
      <c r="K144" s="551"/>
      <c r="L144" s="575">
        <v>42520</v>
      </c>
    </row>
    <row r="145" spans="2:12" ht="24" customHeight="1" thickBot="1" x14ac:dyDescent="0.25">
      <c r="G145" s="510" t="s">
        <v>1509</v>
      </c>
      <c r="H145" s="552">
        <v>40000</v>
      </c>
      <c r="I145" s="552"/>
      <c r="J145" s="552"/>
      <c r="K145" s="551"/>
      <c r="L145" s="571" t="s">
        <v>1735</v>
      </c>
    </row>
    <row r="146" spans="2:12" ht="24" customHeight="1" thickBot="1" x14ac:dyDescent="0.25">
      <c r="B146" s="86" t="s">
        <v>1738</v>
      </c>
      <c r="C146" s="87"/>
      <c r="D146" s="87"/>
      <c r="E146" s="88">
        <v>7419671</v>
      </c>
      <c r="G146" s="510"/>
      <c r="H146" s="511">
        <f>SUM(H143:H145)</f>
        <v>115000</v>
      </c>
      <c r="I146" s="511"/>
      <c r="J146" s="511"/>
      <c r="K146" s="538">
        <f>SUM(H146:J146)</f>
        <v>115000</v>
      </c>
    </row>
    <row r="147" spans="2:12" ht="24" customHeight="1" thickBot="1" x14ac:dyDescent="0.25">
      <c r="B147" s="86" t="s">
        <v>403</v>
      </c>
      <c r="C147" s="87"/>
      <c r="D147" s="87"/>
      <c r="E147" s="91">
        <v>8132355</v>
      </c>
    </row>
    <row r="148" spans="2:12" ht="24" customHeight="1" thickBot="1" x14ac:dyDescent="0.25">
      <c r="B148" s="413" t="s">
        <v>1739</v>
      </c>
      <c r="C148" s="414"/>
      <c r="D148" s="414"/>
      <c r="E148" s="414">
        <f>SUM(E146+E136-E144)</f>
        <v>8132355</v>
      </c>
      <c r="G148" s="534" t="s">
        <v>1708</v>
      </c>
      <c r="H148" s="511"/>
      <c r="I148" s="511"/>
      <c r="J148" s="511"/>
      <c r="K148" s="538">
        <f>SUM(K140:K147)</f>
        <v>764400</v>
      </c>
    </row>
    <row r="149" spans="2:12" ht="24" customHeight="1" thickTop="1" x14ac:dyDescent="0.2"/>
    <row r="150" spans="2:12" ht="24" customHeight="1" x14ac:dyDescent="0.2">
      <c r="B150" t="s">
        <v>1492</v>
      </c>
      <c r="E150" s="90">
        <v>140000</v>
      </c>
    </row>
    <row r="151" spans="2:12" ht="24" customHeight="1" x14ac:dyDescent="0.2">
      <c r="B151" t="s">
        <v>1493</v>
      </c>
      <c r="E151" s="90">
        <f>SUM(D134)</f>
        <v>760000</v>
      </c>
    </row>
    <row r="152" spans="2:12" ht="24" customHeight="1" x14ac:dyDescent="0.2">
      <c r="B152" t="s">
        <v>1494</v>
      </c>
      <c r="E152" s="90">
        <f>SUM(D143)</f>
        <v>880000</v>
      </c>
    </row>
    <row r="153" spans="2:12" ht="24" customHeight="1" x14ac:dyDescent="0.2">
      <c r="B153" t="s">
        <v>1504</v>
      </c>
      <c r="E153" s="90">
        <f>E150+E151-E152</f>
        <v>20000</v>
      </c>
    </row>
    <row r="156" spans="2:12" ht="24" customHeight="1" x14ac:dyDescent="0.2">
      <c r="B156" s="410" t="s">
        <v>1863</v>
      </c>
    </row>
    <row r="157" spans="2:12" ht="24" customHeight="1" x14ac:dyDescent="0.2">
      <c r="B157" s="1425" t="s">
        <v>381</v>
      </c>
      <c r="C157" s="1428" t="s">
        <v>382</v>
      </c>
      <c r="D157" s="1428" t="s">
        <v>383</v>
      </c>
      <c r="E157" s="1430" t="s">
        <v>384</v>
      </c>
      <c r="G157" s="410" t="s">
        <v>1864</v>
      </c>
    </row>
    <row r="158" spans="2:12" ht="24" customHeight="1" x14ac:dyDescent="0.2">
      <c r="B158" s="1426"/>
      <c r="C158" s="1429"/>
      <c r="D158" s="1429"/>
      <c r="E158" s="1431"/>
      <c r="G158" s="535" t="s">
        <v>1711</v>
      </c>
      <c r="H158" s="539" t="s">
        <v>1712</v>
      </c>
      <c r="I158" s="539" t="s">
        <v>388</v>
      </c>
      <c r="J158" s="623" t="s">
        <v>1707</v>
      </c>
      <c r="K158" s="620" t="s">
        <v>394</v>
      </c>
      <c r="L158" s="566" t="s">
        <v>1734</v>
      </c>
    </row>
    <row r="159" spans="2:12" ht="24" customHeight="1" x14ac:dyDescent="0.2">
      <c r="B159" s="67"/>
      <c r="C159" s="68"/>
      <c r="D159" s="68"/>
      <c r="E159" s="69"/>
      <c r="G159" s="536" t="s">
        <v>1588</v>
      </c>
      <c r="H159" s="541">
        <v>2800</v>
      </c>
      <c r="I159" s="541">
        <v>10000</v>
      </c>
      <c r="J159" s="624">
        <v>50000</v>
      </c>
      <c r="K159" s="621">
        <f>SUM(H159:J159)</f>
        <v>62800</v>
      </c>
      <c r="L159" s="570">
        <v>42825</v>
      </c>
    </row>
    <row r="160" spans="2:12" ht="24" customHeight="1" x14ac:dyDescent="0.2">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2">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2">
      <c r="B162" s="509" t="s">
        <v>389</v>
      </c>
      <c r="C162" s="113">
        <v>115000</v>
      </c>
      <c r="D162" s="113">
        <v>665000</v>
      </c>
      <c r="E162" s="487">
        <f t="shared" si="6"/>
        <v>780000</v>
      </c>
      <c r="G162" s="536" t="s">
        <v>1993</v>
      </c>
      <c r="H162" s="541"/>
      <c r="J162" s="624"/>
      <c r="K162" s="621">
        <v>22800</v>
      </c>
      <c r="L162" s="575">
        <v>42837</v>
      </c>
    </row>
    <row r="163" spans="2:12" ht="24" customHeight="1" x14ac:dyDescent="0.2">
      <c r="B163" s="509" t="s">
        <v>390</v>
      </c>
      <c r="C163" s="113"/>
      <c r="D163" s="113">
        <v>841</v>
      </c>
      <c r="E163" s="487">
        <f t="shared" si="6"/>
        <v>841</v>
      </c>
      <c r="G163" s="536"/>
      <c r="H163" s="541"/>
      <c r="I163" s="541"/>
      <c r="J163" s="624"/>
      <c r="K163" s="621"/>
      <c r="L163" s="568"/>
    </row>
    <row r="164" spans="2:12" ht="24" customHeight="1" x14ac:dyDescent="0.2">
      <c r="B164" s="509" t="s">
        <v>391</v>
      </c>
      <c r="C164" s="113"/>
      <c r="D164" s="113"/>
      <c r="E164" s="487">
        <f t="shared" si="6"/>
        <v>0</v>
      </c>
      <c r="G164" s="536"/>
      <c r="H164" s="541"/>
      <c r="I164" s="541"/>
      <c r="J164" s="624"/>
      <c r="K164" s="621"/>
      <c r="L164" s="568"/>
    </row>
    <row r="165" spans="2:12" ht="24" customHeight="1" x14ac:dyDescent="0.2">
      <c r="B165" s="509" t="s">
        <v>392</v>
      </c>
      <c r="C165" s="113"/>
      <c r="D165" s="113">
        <v>990000</v>
      </c>
      <c r="E165" s="487">
        <f t="shared" si="6"/>
        <v>990000</v>
      </c>
      <c r="G165" s="536"/>
      <c r="H165" s="541"/>
      <c r="I165" s="541"/>
      <c r="J165" s="624"/>
      <c r="K165" s="621"/>
      <c r="L165" s="568"/>
    </row>
    <row r="166" spans="2:12" ht="24" customHeight="1" x14ac:dyDescent="0.2">
      <c r="B166" s="510" t="s">
        <v>393</v>
      </c>
      <c r="C166" s="511"/>
      <c r="D166" s="511"/>
      <c r="E166" s="488">
        <f t="shared" si="6"/>
        <v>0</v>
      </c>
      <c r="G166" s="536"/>
      <c r="H166" s="541"/>
      <c r="I166" s="541"/>
      <c r="J166" s="624"/>
      <c r="K166" s="621"/>
      <c r="L166" s="568"/>
    </row>
    <row r="167" spans="2:12" ht="24" customHeight="1" thickBot="1" x14ac:dyDescent="0.25">
      <c r="B167" s="86" t="s">
        <v>394</v>
      </c>
      <c r="C167" s="87"/>
      <c r="D167" s="87"/>
      <c r="E167" s="88">
        <f>SUM(E160:E166)</f>
        <v>3242441</v>
      </c>
      <c r="G167" s="537"/>
      <c r="H167" s="543"/>
      <c r="I167" s="543"/>
      <c r="J167" s="625"/>
      <c r="K167" s="621"/>
      <c r="L167" s="569"/>
    </row>
    <row r="168" spans="2:12" ht="24" customHeight="1" thickBot="1" x14ac:dyDescent="0.25">
      <c r="B168" s="1425" t="s">
        <v>395</v>
      </c>
      <c r="C168" s="1428" t="s">
        <v>396</v>
      </c>
      <c r="D168" s="1428" t="s">
        <v>383</v>
      </c>
      <c r="E168" s="1430" t="s">
        <v>384</v>
      </c>
      <c r="G168" s="537"/>
      <c r="H168" s="543">
        <f>SUM(H159:H167)</f>
        <v>10400</v>
      </c>
      <c r="I168" s="543">
        <f>SUM(I159:I167)</f>
        <v>30000</v>
      </c>
      <c r="J168" s="625">
        <f>SUM(J159:J167)</f>
        <v>110000</v>
      </c>
      <c r="K168" s="622">
        <f>SUM(H168:J168)</f>
        <v>150400</v>
      </c>
    </row>
    <row r="169" spans="2:12" ht="24" customHeight="1" x14ac:dyDescent="0.2">
      <c r="B169" s="1426"/>
      <c r="C169" s="1429"/>
      <c r="D169" s="1429"/>
      <c r="E169" s="1431"/>
      <c r="H169" s="546"/>
      <c r="I169" s="546"/>
      <c r="J169" s="546"/>
      <c r="K169" s="547"/>
    </row>
    <row r="170" spans="2:12" ht="24" customHeight="1" x14ac:dyDescent="0.2">
      <c r="B170" s="71" t="s">
        <v>397</v>
      </c>
      <c r="C170" s="72"/>
      <c r="D170" s="72">
        <v>245000</v>
      </c>
      <c r="E170" s="70">
        <f>SUM(C170:D170)</f>
        <v>245000</v>
      </c>
      <c r="G170" s="86" t="s">
        <v>1714</v>
      </c>
      <c r="H170" s="548" t="s">
        <v>1709</v>
      </c>
      <c r="I170" s="548"/>
      <c r="J170" s="548"/>
      <c r="K170" s="549" t="s">
        <v>394</v>
      </c>
      <c r="L170" s="619" t="s">
        <v>1734</v>
      </c>
    </row>
    <row r="171" spans="2:12" ht="24" customHeight="1" x14ac:dyDescent="0.2">
      <c r="B171" s="81" t="s">
        <v>398</v>
      </c>
      <c r="C171" s="82">
        <v>50000</v>
      </c>
      <c r="D171" s="82">
        <v>100000</v>
      </c>
      <c r="E171" s="75">
        <f>SUM(C171:D171)</f>
        <v>150000</v>
      </c>
      <c r="G171" s="509" t="s">
        <v>1671</v>
      </c>
      <c r="H171" s="550">
        <v>20000</v>
      </c>
      <c r="I171" s="550"/>
      <c r="J171" s="550"/>
      <c r="K171" s="551"/>
      <c r="L171" s="570">
        <v>42850</v>
      </c>
    </row>
    <row r="172" spans="2:12" ht="24" customHeight="1" x14ac:dyDescent="0.2">
      <c r="B172" s="81" t="s">
        <v>399</v>
      </c>
      <c r="C172" s="82"/>
      <c r="D172" s="82">
        <v>1782</v>
      </c>
      <c r="E172" s="75">
        <f>SUM(C172:D172)</f>
        <v>1782</v>
      </c>
      <c r="G172" s="509" t="s">
        <v>1673</v>
      </c>
      <c r="H172" s="550">
        <v>20000</v>
      </c>
      <c r="I172" s="550"/>
      <c r="J172" s="550"/>
      <c r="K172" s="551"/>
      <c r="L172" s="575">
        <v>43021</v>
      </c>
    </row>
    <row r="173" spans="2:12" ht="24" customHeight="1" x14ac:dyDescent="0.2">
      <c r="B173" s="81" t="s">
        <v>400</v>
      </c>
      <c r="C173" s="82"/>
      <c r="D173" s="82">
        <v>30000</v>
      </c>
      <c r="E173" s="75">
        <f>SUM(C173:D173)</f>
        <v>30000</v>
      </c>
      <c r="G173" s="509" t="s">
        <v>1678</v>
      </c>
      <c r="H173" s="550">
        <v>35000</v>
      </c>
      <c r="I173" s="550"/>
      <c r="J173" s="550"/>
      <c r="K173" s="551"/>
      <c r="L173" s="575">
        <v>42825</v>
      </c>
    </row>
    <row r="174" spans="2:12" ht="24" customHeight="1" x14ac:dyDescent="0.2">
      <c r="B174" s="89" t="s">
        <v>401</v>
      </c>
      <c r="C174" s="84"/>
      <c r="D174" s="84">
        <v>1010000</v>
      </c>
      <c r="E174" s="85">
        <f>SUM(C174:D174)</f>
        <v>1010000</v>
      </c>
      <c r="G174" s="509" t="s">
        <v>1683</v>
      </c>
      <c r="H174" s="550">
        <v>5000</v>
      </c>
      <c r="I174" s="550"/>
      <c r="J174" s="550"/>
      <c r="K174" s="551"/>
      <c r="L174" s="575">
        <v>42846</v>
      </c>
    </row>
    <row r="175" spans="2:12" ht="24" customHeight="1" x14ac:dyDescent="0.2">
      <c r="B175" s="86" t="s">
        <v>394</v>
      </c>
      <c r="C175" s="87"/>
      <c r="D175" s="87"/>
      <c r="E175" s="88">
        <f>SUM(E170:E174)</f>
        <v>1436782</v>
      </c>
      <c r="G175" s="510"/>
      <c r="H175" s="552"/>
      <c r="I175" s="552"/>
      <c r="J175" s="552"/>
      <c r="K175" s="627"/>
      <c r="L175" s="571"/>
    </row>
    <row r="176" spans="2:12" ht="24" customHeight="1" thickBot="1" x14ac:dyDescent="0.25">
      <c r="G176" s="510"/>
      <c r="H176" s="511">
        <f>SUM(H171:H175)</f>
        <v>80000</v>
      </c>
      <c r="I176" s="511"/>
      <c r="J176" s="511"/>
      <c r="K176" s="626">
        <f>SUM(H176:J176)</f>
        <v>80000</v>
      </c>
    </row>
    <row r="177" spans="2:12" ht="24" customHeight="1" thickBot="1" x14ac:dyDescent="0.25">
      <c r="B177" s="86" t="s">
        <v>402</v>
      </c>
      <c r="C177" s="87"/>
      <c r="D177" s="87"/>
      <c r="E177" s="88">
        <v>8132355</v>
      </c>
    </row>
    <row r="178" spans="2:12" ht="24" customHeight="1" thickBot="1" x14ac:dyDescent="0.25">
      <c r="B178" s="86" t="s">
        <v>1862</v>
      </c>
      <c r="C178" s="87"/>
      <c r="D178" s="87"/>
      <c r="E178" s="91">
        <v>9938014</v>
      </c>
      <c r="G178" s="534" t="s">
        <v>1708</v>
      </c>
      <c r="H178" s="511"/>
      <c r="I178" s="511"/>
      <c r="J178" s="511"/>
      <c r="K178" s="538">
        <f>SUM(K168:K177)</f>
        <v>230400</v>
      </c>
    </row>
    <row r="179" spans="2:12" ht="24" customHeight="1" thickBot="1" x14ac:dyDescent="0.25">
      <c r="B179" s="413" t="s">
        <v>1861</v>
      </c>
      <c r="C179" s="414"/>
      <c r="D179" s="414"/>
      <c r="E179" s="414">
        <f>SUM(E177+E167-E175)</f>
        <v>9938014</v>
      </c>
    </row>
    <row r="180" spans="2:12" ht="24" customHeight="1" thickTop="1" x14ac:dyDescent="0.2"/>
    <row r="181" spans="2:12" ht="24" customHeight="1" x14ac:dyDescent="0.2">
      <c r="B181" t="s">
        <v>1492</v>
      </c>
      <c r="E181" s="90">
        <v>20000</v>
      </c>
    </row>
    <row r="182" spans="2:12" ht="24" customHeight="1" x14ac:dyDescent="0.2">
      <c r="B182" t="s">
        <v>1493</v>
      </c>
      <c r="E182" s="90">
        <f>SUM(D165)</f>
        <v>990000</v>
      </c>
    </row>
    <row r="183" spans="2:12" ht="24" customHeight="1" x14ac:dyDescent="0.2">
      <c r="B183" t="s">
        <v>1494</v>
      </c>
      <c r="E183" s="90">
        <f>SUM(D174)</f>
        <v>1010000</v>
      </c>
    </row>
    <row r="184" spans="2:12" ht="24" customHeight="1" x14ac:dyDescent="0.2">
      <c r="B184" t="s">
        <v>1504</v>
      </c>
      <c r="E184" s="90">
        <f>E181+E182-E183</f>
        <v>0</v>
      </c>
    </row>
    <row r="187" spans="2:12" ht="24" customHeight="1" x14ac:dyDescent="0.2">
      <c r="B187" s="410" t="s">
        <v>2297</v>
      </c>
    </row>
    <row r="188" spans="2:12" ht="24" customHeight="1" x14ac:dyDescent="0.2">
      <c r="B188" s="1425" t="s">
        <v>381</v>
      </c>
      <c r="C188" s="1428" t="s">
        <v>382</v>
      </c>
      <c r="D188" s="1428" t="s">
        <v>383</v>
      </c>
      <c r="E188" s="1430" t="s">
        <v>384</v>
      </c>
      <c r="G188" s="410" t="s">
        <v>2315</v>
      </c>
    </row>
    <row r="189" spans="2:12" ht="24" customHeight="1" x14ac:dyDescent="0.2">
      <c r="B189" s="1426"/>
      <c r="C189" s="1429"/>
      <c r="D189" s="1429"/>
      <c r="E189" s="1431"/>
      <c r="G189" s="535" t="s">
        <v>1711</v>
      </c>
      <c r="H189" s="539" t="s">
        <v>1712</v>
      </c>
      <c r="I189" s="539" t="s">
        <v>388</v>
      </c>
      <c r="J189" s="623" t="s">
        <v>1707</v>
      </c>
      <c r="K189" s="620" t="s">
        <v>394</v>
      </c>
      <c r="L189" s="566" t="s">
        <v>1734</v>
      </c>
    </row>
    <row r="190" spans="2:12" ht="24" customHeight="1" x14ac:dyDescent="0.2">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2">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2">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2">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2">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2">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2">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2">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2">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2">
      <c r="B199" s="1425" t="s">
        <v>395</v>
      </c>
      <c r="C199" s="1428" t="s">
        <v>396</v>
      </c>
      <c r="D199" s="1428" t="s">
        <v>383</v>
      </c>
      <c r="E199" s="1430" t="s">
        <v>384</v>
      </c>
      <c r="G199" s="509" t="s">
        <v>2313</v>
      </c>
      <c r="H199" s="541" t="s">
        <v>2403</v>
      </c>
      <c r="I199" s="541">
        <v>10000</v>
      </c>
      <c r="J199" s="624">
        <v>30000</v>
      </c>
      <c r="K199" s="694">
        <f t="shared" si="8"/>
        <v>40000</v>
      </c>
      <c r="L199" s="568" t="s">
        <v>1735</v>
      </c>
    </row>
    <row r="200" spans="2:14" ht="24" customHeight="1" x14ac:dyDescent="0.2">
      <c r="B200" s="1426"/>
      <c r="C200" s="1429"/>
      <c r="D200" s="1429"/>
      <c r="E200" s="1431"/>
      <c r="G200" s="509" t="s">
        <v>2314</v>
      </c>
      <c r="H200" s="541" t="s">
        <v>2403</v>
      </c>
      <c r="I200" s="541">
        <v>10000</v>
      </c>
      <c r="J200" s="624">
        <v>30000</v>
      </c>
      <c r="K200" s="694">
        <f t="shared" si="8"/>
        <v>40000</v>
      </c>
      <c r="L200" s="568" t="s">
        <v>1735</v>
      </c>
    </row>
    <row r="201" spans="2:14" ht="24" customHeight="1" x14ac:dyDescent="0.2">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2">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5">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5">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2">
      <c r="B205" s="81" t="s">
        <v>401</v>
      </c>
      <c r="C205" s="707"/>
      <c r="D205" s="707">
        <v>500000</v>
      </c>
      <c r="E205" s="75">
        <f t="shared" si="9"/>
        <v>500000</v>
      </c>
      <c r="G205" s="410" t="s">
        <v>2316</v>
      </c>
      <c r="H205" s="546"/>
      <c r="I205" s="546"/>
      <c r="J205" s="546"/>
      <c r="K205" s="547"/>
    </row>
    <row r="206" spans="2:14" ht="24" customHeight="1" x14ac:dyDescent="0.2">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2">
      <c r="B207" s="86" t="s">
        <v>394</v>
      </c>
      <c r="C207" s="87"/>
      <c r="D207" s="87"/>
      <c r="E207" s="88">
        <f>SUM(E201:E206)</f>
        <v>3125456</v>
      </c>
      <c r="G207" s="509" t="s">
        <v>1675</v>
      </c>
      <c r="H207" s="550">
        <v>90000</v>
      </c>
      <c r="I207" s="550"/>
      <c r="J207" s="550"/>
      <c r="K207" s="551"/>
      <c r="L207" s="570">
        <v>43161</v>
      </c>
    </row>
    <row r="208" spans="2:14" ht="24" customHeight="1" x14ac:dyDescent="0.2">
      <c r="G208" s="509" t="s">
        <v>1675</v>
      </c>
      <c r="H208" s="550">
        <v>35000</v>
      </c>
      <c r="I208" s="550"/>
      <c r="J208" s="550"/>
      <c r="K208" s="551"/>
      <c r="L208" s="575">
        <v>43185</v>
      </c>
    </row>
    <row r="209" spans="2:12" ht="24" customHeight="1" x14ac:dyDescent="0.2">
      <c r="B209" s="86" t="s">
        <v>402</v>
      </c>
      <c r="C209" s="87"/>
      <c r="D209" s="87"/>
      <c r="E209" s="88">
        <v>9938014</v>
      </c>
      <c r="G209" s="509" t="s">
        <v>2298</v>
      </c>
      <c r="H209" s="550">
        <v>40000</v>
      </c>
      <c r="I209" s="550"/>
      <c r="J209" s="550"/>
      <c r="K209" s="551"/>
      <c r="L209" s="575"/>
    </row>
    <row r="210" spans="2:12" ht="24" customHeight="1" x14ac:dyDescent="0.2">
      <c r="B210" s="86" t="s">
        <v>1862</v>
      </c>
      <c r="C210" s="87"/>
      <c r="D210" s="87"/>
      <c r="E210" s="91">
        <v>9429254</v>
      </c>
      <c r="G210" s="509"/>
      <c r="H210" s="550"/>
      <c r="I210" s="550"/>
      <c r="J210" s="550"/>
      <c r="K210" s="551"/>
      <c r="L210" s="575"/>
    </row>
    <row r="211" spans="2:12" ht="24" customHeight="1" thickBot="1" x14ac:dyDescent="0.25">
      <c r="B211" s="413" t="s">
        <v>1861</v>
      </c>
      <c r="C211" s="414"/>
      <c r="D211" s="414"/>
      <c r="E211" s="414">
        <f>SUM(E209+E198-E207)</f>
        <v>9429254</v>
      </c>
      <c r="G211" s="510"/>
      <c r="H211" s="552"/>
      <c r="I211" s="552"/>
      <c r="J211" s="552"/>
      <c r="K211" s="627"/>
      <c r="L211" s="571"/>
    </row>
    <row r="212" spans="2:12" ht="24" customHeight="1" thickTop="1" thickBot="1" x14ac:dyDescent="0.25">
      <c r="G212" s="510"/>
      <c r="H212" s="511">
        <f>SUM(H207:H211)</f>
        <v>165000</v>
      </c>
      <c r="I212" s="511"/>
      <c r="J212" s="511"/>
      <c r="K212" s="626">
        <f>SUM(H212:J212)</f>
        <v>165000</v>
      </c>
    </row>
    <row r="213" spans="2:12" ht="24" customHeight="1" thickBot="1" x14ac:dyDescent="0.25">
      <c r="B213" t="s">
        <v>2311</v>
      </c>
      <c r="E213" s="90">
        <v>0</v>
      </c>
    </row>
    <row r="214" spans="2:12" ht="24" customHeight="1" thickBot="1" x14ac:dyDescent="0.25">
      <c r="B214" t="s">
        <v>1493</v>
      </c>
      <c r="E214" s="90">
        <v>720000</v>
      </c>
      <c r="G214" s="534" t="s">
        <v>1708</v>
      </c>
      <c r="H214" s="511"/>
      <c r="I214" s="511"/>
      <c r="J214" s="511"/>
      <c r="K214" s="538">
        <f>SUM(K204:K213)</f>
        <v>879800</v>
      </c>
    </row>
    <row r="215" spans="2:12" ht="24" customHeight="1" x14ac:dyDescent="0.2">
      <c r="B215" t="s">
        <v>1494</v>
      </c>
      <c r="E215" s="90">
        <v>500000</v>
      </c>
    </row>
    <row r="216" spans="2:12" ht="24" customHeight="1" x14ac:dyDescent="0.2">
      <c r="B216" s="534" t="s">
        <v>2317</v>
      </c>
      <c r="C216" s="511"/>
      <c r="D216" s="511"/>
      <c r="E216" s="511">
        <v>220000</v>
      </c>
    </row>
    <row r="220" spans="2:12" ht="24" customHeight="1" x14ac:dyDescent="0.2">
      <c r="B220" s="410" t="s">
        <v>2297</v>
      </c>
      <c r="C220" s="417"/>
      <c r="D220" s="416"/>
      <c r="E220" s="62"/>
    </row>
    <row r="221" spans="2:12" ht="24" customHeight="1" x14ac:dyDescent="0.2">
      <c r="B221" s="1425" t="s">
        <v>2578</v>
      </c>
      <c r="C221" s="1428" t="s">
        <v>382</v>
      </c>
      <c r="D221" s="1428" t="s">
        <v>383</v>
      </c>
      <c r="E221" s="1430" t="s">
        <v>384</v>
      </c>
      <c r="G221" s="410" t="s">
        <v>2758</v>
      </c>
    </row>
    <row r="222" spans="2:12" ht="24" customHeight="1" x14ac:dyDescent="0.2">
      <c r="B222" s="1426"/>
      <c r="C222" s="1429"/>
      <c r="D222" s="1429"/>
      <c r="E222" s="1431"/>
      <c r="G222" s="535" t="s">
        <v>1711</v>
      </c>
      <c r="H222" s="539" t="s">
        <v>1712</v>
      </c>
      <c r="I222" s="539" t="s">
        <v>388</v>
      </c>
      <c r="J222" s="623" t="s">
        <v>1707</v>
      </c>
      <c r="K222" s="620" t="s">
        <v>394</v>
      </c>
      <c r="L222" s="566" t="s">
        <v>1734</v>
      </c>
    </row>
    <row r="223" spans="2:12" ht="24" customHeight="1" x14ac:dyDescent="0.2">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2">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2">
      <c r="B225" s="81" t="s">
        <v>2506</v>
      </c>
      <c r="C225" s="707">
        <v>165000</v>
      </c>
      <c r="D225" s="707">
        <v>675000</v>
      </c>
      <c r="E225" s="75">
        <f t="shared" si="10"/>
        <v>840000</v>
      </c>
      <c r="G225" s="833"/>
      <c r="H225" s="541"/>
      <c r="I225" s="113"/>
      <c r="J225" s="624"/>
      <c r="K225" s="621"/>
      <c r="L225" s="568"/>
    </row>
    <row r="226" spans="2:12" ht="24" customHeight="1" x14ac:dyDescent="0.2">
      <c r="B226" s="81" t="s">
        <v>2507</v>
      </c>
      <c r="C226" s="707"/>
      <c r="D226" s="707">
        <v>93</v>
      </c>
      <c r="E226" s="75">
        <f t="shared" si="10"/>
        <v>93</v>
      </c>
      <c r="G226" s="537"/>
      <c r="H226" s="543"/>
      <c r="I226" s="543"/>
      <c r="J226" s="625"/>
      <c r="K226" s="834"/>
      <c r="L226" s="571"/>
    </row>
    <row r="227" spans="2:12" ht="24" customHeight="1" thickBot="1" x14ac:dyDescent="0.25">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2">
      <c r="B228" s="81" t="s">
        <v>2509</v>
      </c>
      <c r="C228" s="707"/>
      <c r="D228" s="707">
        <v>880000</v>
      </c>
      <c r="E228" s="75">
        <f t="shared" si="10"/>
        <v>880000</v>
      </c>
      <c r="K228" s="836"/>
      <c r="L228" s="723"/>
    </row>
    <row r="229" spans="2:12" ht="24" customHeight="1" x14ac:dyDescent="0.2">
      <c r="B229" s="81" t="s">
        <v>2525</v>
      </c>
      <c r="C229" s="707"/>
      <c r="D229" s="707">
        <v>766000</v>
      </c>
      <c r="E229" s="75">
        <f t="shared" si="10"/>
        <v>766000</v>
      </c>
      <c r="G229" s="410" t="s">
        <v>2759</v>
      </c>
      <c r="H229" s="546"/>
      <c r="I229" s="546"/>
      <c r="J229" s="546"/>
      <c r="K229" s="547"/>
    </row>
    <row r="230" spans="2:12" ht="24" customHeight="1" x14ac:dyDescent="0.2">
      <c r="B230" s="81" t="s">
        <v>2528</v>
      </c>
      <c r="C230" s="707"/>
      <c r="D230" s="707"/>
      <c r="E230" s="75">
        <f t="shared" si="10"/>
        <v>0</v>
      </c>
      <c r="G230" s="86" t="s">
        <v>1714</v>
      </c>
      <c r="H230" s="548" t="s">
        <v>1709</v>
      </c>
      <c r="I230" s="548"/>
      <c r="J230" s="548"/>
      <c r="K230" s="837" t="s">
        <v>394</v>
      </c>
      <c r="L230" s="619" t="s">
        <v>1734</v>
      </c>
    </row>
    <row r="231" spans="2:12" ht="24" customHeight="1" x14ac:dyDescent="0.2">
      <c r="B231" s="81" t="s">
        <v>2510</v>
      </c>
      <c r="C231" s="707"/>
      <c r="D231" s="707">
        <v>2000000</v>
      </c>
      <c r="E231" s="75">
        <f t="shared" si="10"/>
        <v>2000000</v>
      </c>
      <c r="G231" s="509" t="s">
        <v>2298</v>
      </c>
      <c r="H231" s="550">
        <v>40000</v>
      </c>
      <c r="I231" s="550"/>
      <c r="J231" s="550"/>
      <c r="K231" s="838"/>
      <c r="L231" s="570"/>
    </row>
    <row r="232" spans="2:12" ht="24" customHeight="1" x14ac:dyDescent="0.2">
      <c r="B232" s="89"/>
      <c r="C232" s="708"/>
      <c r="D232" s="708"/>
      <c r="E232" s="85"/>
      <c r="G232" s="509" t="s">
        <v>1681</v>
      </c>
      <c r="H232" s="550">
        <v>10000</v>
      </c>
      <c r="I232" s="550"/>
      <c r="J232" s="550"/>
      <c r="K232" s="838"/>
      <c r="L232" s="575"/>
    </row>
    <row r="233" spans="2:12" ht="24" customHeight="1" x14ac:dyDescent="0.2">
      <c r="B233" s="86" t="s">
        <v>394</v>
      </c>
      <c r="C233" s="87"/>
      <c r="D233" s="87"/>
      <c r="E233" s="88">
        <f>SUM(E223:E232)</f>
        <v>6118093</v>
      </c>
      <c r="G233" s="509" t="s">
        <v>1673</v>
      </c>
      <c r="H233" s="550">
        <v>20000</v>
      </c>
      <c r="I233" s="550"/>
      <c r="J233" s="550"/>
      <c r="K233" s="838"/>
      <c r="L233" s="575"/>
    </row>
    <row r="234" spans="2:12" ht="24" customHeight="1" x14ac:dyDescent="0.2">
      <c r="B234" s="1425" t="s">
        <v>2579</v>
      </c>
      <c r="C234" s="1432" t="s">
        <v>2529</v>
      </c>
      <c r="D234" s="1428"/>
      <c r="E234" s="1430" t="s">
        <v>384</v>
      </c>
      <c r="G234" s="509"/>
      <c r="H234" s="550"/>
      <c r="I234" s="550"/>
      <c r="J234" s="550"/>
      <c r="K234" s="838"/>
      <c r="L234" s="575"/>
    </row>
    <row r="235" spans="2:12" ht="24" customHeight="1" x14ac:dyDescent="0.2">
      <c r="B235" s="1426"/>
      <c r="C235" s="1433"/>
      <c r="D235" s="1429"/>
      <c r="E235" s="1431"/>
      <c r="G235" s="510"/>
      <c r="H235" s="552"/>
      <c r="I235" s="552"/>
      <c r="J235" s="552"/>
      <c r="K235" s="839"/>
      <c r="L235" s="571"/>
    </row>
    <row r="236" spans="2:12" ht="24" customHeight="1" thickBot="1" x14ac:dyDescent="0.25">
      <c r="B236" s="71" t="s">
        <v>2511</v>
      </c>
      <c r="C236" s="706"/>
      <c r="D236" s="706">
        <v>70328</v>
      </c>
      <c r="E236" s="70">
        <f>SUM(C236:D236)</f>
        <v>70328</v>
      </c>
      <c r="H236" s="511">
        <f>SUM(H231:H235)</f>
        <v>70000</v>
      </c>
      <c r="K236" s="626">
        <f>SUM(H236:J236)</f>
        <v>70000</v>
      </c>
    </row>
    <row r="237" spans="2:12" ht="24" customHeight="1" thickBot="1" x14ac:dyDescent="0.25">
      <c r="B237" s="775" t="s">
        <v>2526</v>
      </c>
      <c r="C237" s="776">
        <v>2150208</v>
      </c>
      <c r="D237" s="776"/>
      <c r="E237" s="75">
        <f t="shared" ref="E237:E248" si="11">SUM(C237:D237)</f>
        <v>2150208</v>
      </c>
    </row>
    <row r="238" spans="2:12" ht="24" customHeight="1" thickBot="1" x14ac:dyDescent="0.25">
      <c r="B238" s="81" t="s">
        <v>2512</v>
      </c>
      <c r="C238" s="707"/>
      <c r="D238" s="707"/>
      <c r="E238" s="75">
        <f t="shared" si="11"/>
        <v>0</v>
      </c>
      <c r="G238" s="534" t="s">
        <v>1708</v>
      </c>
      <c r="H238" s="511"/>
      <c r="I238" s="511"/>
      <c r="J238" s="511"/>
      <c r="K238" s="538">
        <f>SUM(K227:K237)</f>
        <v>157600</v>
      </c>
    </row>
    <row r="239" spans="2:12" ht="24" customHeight="1" x14ac:dyDescent="0.2">
      <c r="B239" s="81" t="s">
        <v>2513</v>
      </c>
      <c r="C239" s="707"/>
      <c r="D239" s="707">
        <v>1728</v>
      </c>
      <c r="E239" s="75">
        <f t="shared" si="11"/>
        <v>1728</v>
      </c>
    </row>
    <row r="240" spans="2:12" ht="24" customHeight="1" x14ac:dyDescent="0.2">
      <c r="B240" s="81" t="s">
        <v>2527</v>
      </c>
      <c r="C240" s="707"/>
      <c r="D240" s="707"/>
      <c r="E240" s="75">
        <f t="shared" si="11"/>
        <v>0</v>
      </c>
    </row>
    <row r="241" spans="2:5" ht="24" customHeight="1" x14ac:dyDescent="0.2">
      <c r="B241" s="81" t="s">
        <v>2516</v>
      </c>
      <c r="C241" s="707"/>
      <c r="D241" s="707">
        <v>130000</v>
      </c>
      <c r="E241" s="75">
        <f t="shared" si="11"/>
        <v>130000</v>
      </c>
    </row>
    <row r="242" spans="2:5" ht="24" customHeight="1" x14ac:dyDescent="0.2">
      <c r="B242" s="81" t="s">
        <v>2515</v>
      </c>
      <c r="C242" s="707"/>
      <c r="D242" s="707">
        <v>790000</v>
      </c>
      <c r="E242" s="75">
        <f t="shared" si="11"/>
        <v>790000</v>
      </c>
    </row>
    <row r="243" spans="2:5" ht="24" customHeight="1" x14ac:dyDescent="0.2">
      <c r="B243" s="81" t="s">
        <v>2514</v>
      </c>
      <c r="C243" s="707">
        <v>1000000</v>
      </c>
      <c r="D243" s="707"/>
      <c r="E243" s="75">
        <f t="shared" si="11"/>
        <v>1000000</v>
      </c>
    </row>
    <row r="244" spans="2:5" ht="24" customHeight="1" x14ac:dyDescent="0.2">
      <c r="B244" s="89"/>
      <c r="C244" s="708"/>
      <c r="D244" s="708"/>
      <c r="E244" s="85"/>
    </row>
    <row r="245" spans="2:5" ht="24" customHeight="1" x14ac:dyDescent="0.2">
      <c r="B245" s="86" t="s">
        <v>394</v>
      </c>
      <c r="C245" s="87"/>
      <c r="D245" s="87"/>
      <c r="E245" s="70">
        <f t="shared" si="11"/>
        <v>0</v>
      </c>
    </row>
    <row r="246" spans="2:5" ht="24" customHeight="1" x14ac:dyDescent="0.2">
      <c r="B246" s="767" t="s">
        <v>2518</v>
      </c>
      <c r="C246" s="768"/>
      <c r="D246" s="768"/>
      <c r="E246" s="70">
        <f t="shared" si="11"/>
        <v>0</v>
      </c>
    </row>
    <row r="247" spans="2:5" ht="24" customHeight="1" x14ac:dyDescent="0.2">
      <c r="B247" s="86" t="s">
        <v>402</v>
      </c>
      <c r="C247" s="87"/>
      <c r="D247" s="87"/>
      <c r="E247" s="70">
        <f t="shared" si="11"/>
        <v>0</v>
      </c>
    </row>
    <row r="248" spans="2:5" ht="24" customHeight="1" x14ac:dyDescent="0.2">
      <c r="B248" s="86" t="s">
        <v>1862</v>
      </c>
      <c r="C248" s="87"/>
      <c r="D248" s="87"/>
      <c r="E248" s="70">
        <f t="shared" si="11"/>
        <v>0</v>
      </c>
    </row>
    <row r="249" spans="2:5" ht="24" customHeight="1" x14ac:dyDescent="0.2">
      <c r="B249" s="86" t="s">
        <v>394</v>
      </c>
      <c r="C249" s="87"/>
      <c r="D249" s="87"/>
      <c r="E249" s="88">
        <f>SUM(E236:E244)</f>
        <v>4142264</v>
      </c>
    </row>
    <row r="250" spans="2:5" ht="24" customHeight="1" x14ac:dyDescent="0.2">
      <c r="B250" s="92"/>
      <c r="C250" s="87"/>
      <c r="D250" s="87"/>
      <c r="E250" s="87"/>
    </row>
    <row r="251" spans="2:5" ht="24" customHeight="1" x14ac:dyDescent="0.2">
      <c r="B251" s="767" t="s">
        <v>2534</v>
      </c>
      <c r="C251" s="768"/>
      <c r="D251" s="768"/>
      <c r="E251" s="769"/>
    </row>
    <row r="252" spans="2:5" ht="24" customHeight="1" x14ac:dyDescent="0.2">
      <c r="B252" s="770" t="s">
        <v>2517</v>
      </c>
      <c r="C252" s="72"/>
      <c r="D252" s="72"/>
      <c r="E252" s="771"/>
    </row>
    <row r="253" spans="2:5" ht="24" customHeight="1" x14ac:dyDescent="0.2">
      <c r="B253" s="772" t="s">
        <v>2519</v>
      </c>
      <c r="C253" s="82"/>
      <c r="D253" s="82"/>
      <c r="E253" s="773">
        <f>SUM(D228)</f>
        <v>880000</v>
      </c>
    </row>
    <row r="254" spans="2:5" ht="24" customHeight="1" x14ac:dyDescent="0.2">
      <c r="B254" s="83" t="s">
        <v>2520</v>
      </c>
      <c r="C254" s="84"/>
      <c r="D254" s="84"/>
      <c r="E254" s="774">
        <f>SUM(D242)</f>
        <v>790000</v>
      </c>
    </row>
    <row r="255" spans="2:5" ht="24" customHeight="1" x14ac:dyDescent="0.2">
      <c r="B255" s="86" t="s">
        <v>1504</v>
      </c>
      <c r="C255" s="87"/>
      <c r="D255" s="87"/>
      <c r="E255" s="88">
        <f>E252+E253-E254</f>
        <v>90000</v>
      </c>
    </row>
    <row r="257" spans="2:5" ht="24" customHeight="1" x14ac:dyDescent="0.2">
      <c r="B257" s="767" t="s">
        <v>2567</v>
      </c>
      <c r="C257" s="768"/>
      <c r="D257" s="807" t="s">
        <v>2565</v>
      </c>
      <c r="E257" s="808" t="s">
        <v>2566</v>
      </c>
    </row>
    <row r="258" spans="2:5" ht="24" customHeight="1" x14ac:dyDescent="0.2">
      <c r="B258" s="770" t="s">
        <v>2587</v>
      </c>
      <c r="C258" s="72"/>
      <c r="D258" s="72"/>
      <c r="E258" s="771">
        <f>E223+E224+E225+E226</f>
        <v>2342093</v>
      </c>
    </row>
    <row r="259" spans="2:5" ht="24" customHeight="1" x14ac:dyDescent="0.2">
      <c r="B259" s="819" t="s">
        <v>2586</v>
      </c>
      <c r="C259" s="820"/>
      <c r="D259" s="821">
        <f>E236+E239+E238</f>
        <v>72056</v>
      </c>
      <c r="E259" s="822"/>
    </row>
    <row r="260" spans="2:5" ht="24" customHeight="1" x14ac:dyDescent="0.2">
      <c r="B260" s="782" t="s">
        <v>2585</v>
      </c>
      <c r="C260" s="783"/>
      <c r="D260" s="784">
        <f>E237+E240</f>
        <v>2150208</v>
      </c>
      <c r="E260" s="785"/>
    </row>
    <row r="261" spans="2:5" ht="24" customHeight="1" thickBot="1" x14ac:dyDescent="0.25">
      <c r="B261" s="786" t="s">
        <v>2584</v>
      </c>
      <c r="C261" s="787"/>
      <c r="D261" s="787"/>
      <c r="E261" s="818">
        <f>E230+E229</f>
        <v>766000</v>
      </c>
    </row>
    <row r="262" spans="2:5" ht="24" customHeight="1" x14ac:dyDescent="0.2">
      <c r="B262" s="782" t="s">
        <v>2583</v>
      </c>
      <c r="C262" s="783"/>
      <c r="D262" s="783"/>
      <c r="E262" s="817">
        <f>E227+E228</f>
        <v>1010000</v>
      </c>
    </row>
    <row r="263" spans="2:5" ht="24" customHeight="1" x14ac:dyDescent="0.2">
      <c r="B263" s="772" t="s">
        <v>2582</v>
      </c>
      <c r="C263" s="82"/>
      <c r="D263" s="777">
        <f>E241+E242</f>
        <v>920000</v>
      </c>
      <c r="E263" s="773"/>
    </row>
    <row r="264" spans="2:5" ht="24" customHeight="1" x14ac:dyDescent="0.2">
      <c r="B264" s="772" t="s">
        <v>2580</v>
      </c>
      <c r="C264" s="82"/>
      <c r="D264" s="82">
        <f>E243</f>
        <v>1000000</v>
      </c>
      <c r="E264" s="778"/>
    </row>
    <row r="265" spans="2:5" ht="24" customHeight="1" x14ac:dyDescent="0.2">
      <c r="B265" s="772" t="s">
        <v>2581</v>
      </c>
      <c r="C265" s="82"/>
      <c r="E265" s="778">
        <f>D231</f>
        <v>2000000</v>
      </c>
    </row>
    <row r="266" spans="2:5" ht="24" customHeight="1" thickBot="1" x14ac:dyDescent="0.25">
      <c r="B266" s="779"/>
      <c r="C266" s="780"/>
      <c r="D266" s="780"/>
      <c r="E266" s="781"/>
    </row>
    <row r="267" spans="2:5" ht="24" customHeight="1" thickTop="1" x14ac:dyDescent="0.2">
      <c r="B267" s="510" t="s">
        <v>2530</v>
      </c>
      <c r="C267" s="511"/>
      <c r="D267" s="511"/>
      <c r="E267" s="488">
        <f>E258+E261+E262+E265-D259-D260-D263-D264</f>
        <v>1975829</v>
      </c>
    </row>
    <row r="268" spans="2:5" ht="24" customHeight="1" x14ac:dyDescent="0.2">
      <c r="B268" s="86"/>
      <c r="C268" s="87"/>
      <c r="D268" s="87" t="s">
        <v>2531</v>
      </c>
      <c r="E268" s="88">
        <v>9429254</v>
      </c>
    </row>
    <row r="269" spans="2:5" ht="24" customHeight="1" x14ac:dyDescent="0.2">
      <c r="B269" s="86"/>
      <c r="C269" s="87"/>
      <c r="D269" s="87" t="s">
        <v>2532</v>
      </c>
      <c r="E269" s="88">
        <v>11405083</v>
      </c>
    </row>
    <row r="270" spans="2:5" ht="24" customHeight="1" x14ac:dyDescent="0.2">
      <c r="B270" s="767"/>
      <c r="C270" s="768"/>
      <c r="D270" s="768" t="s">
        <v>2533</v>
      </c>
      <c r="E270" s="769">
        <f>E267+E268</f>
        <v>11405083</v>
      </c>
    </row>
    <row r="273" spans="2:12" ht="24" customHeight="1" x14ac:dyDescent="0.2">
      <c r="B273" s="410" t="s">
        <v>2778</v>
      </c>
    </row>
    <row r="274" spans="2:12" ht="24" customHeight="1" x14ac:dyDescent="0.2">
      <c r="B274" s="415">
        <v>43144</v>
      </c>
      <c r="C274" s="417" t="s">
        <v>1510</v>
      </c>
      <c r="D274" s="416">
        <v>43461</v>
      </c>
      <c r="E274" s="62"/>
    </row>
    <row r="275" spans="2:12" ht="24" customHeight="1" x14ac:dyDescent="0.2">
      <c r="B275" s="1425" t="s">
        <v>2578</v>
      </c>
      <c r="C275" s="1428" t="s">
        <v>382</v>
      </c>
      <c r="D275" s="1428" t="s">
        <v>383</v>
      </c>
      <c r="E275" s="1430" t="s">
        <v>384</v>
      </c>
      <c r="G275" s="410" t="s">
        <v>2779</v>
      </c>
    </row>
    <row r="276" spans="2:12" ht="24" customHeight="1" x14ac:dyDescent="0.2">
      <c r="B276" s="1426"/>
      <c r="C276" s="1429"/>
      <c r="D276" s="1429"/>
      <c r="E276" s="1431"/>
      <c r="G276" s="535" t="s">
        <v>1711</v>
      </c>
      <c r="H276" s="539" t="s">
        <v>1712</v>
      </c>
      <c r="I276" s="539" t="s">
        <v>388</v>
      </c>
      <c r="J276" s="623" t="s">
        <v>1707</v>
      </c>
      <c r="K276" s="620" t="s">
        <v>394</v>
      </c>
      <c r="L276" s="566" t="s">
        <v>1734</v>
      </c>
    </row>
    <row r="277" spans="2:12" ht="24" customHeight="1" x14ac:dyDescent="0.2">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2">
      <c r="B278" s="81" t="s">
        <v>2505</v>
      </c>
      <c r="C278" s="707">
        <v>110000</v>
      </c>
      <c r="D278" s="707">
        <v>230000</v>
      </c>
      <c r="E278" s="75">
        <f t="shared" ref="E278:E285" si="12">SUM(C278:D278)</f>
        <v>340000</v>
      </c>
      <c r="G278" s="819"/>
      <c r="H278" s="828"/>
      <c r="I278" s="828"/>
      <c r="J278" s="829"/>
      <c r="K278" s="621"/>
      <c r="L278" s="832"/>
    </row>
    <row r="279" spans="2:12" ht="24" customHeight="1" x14ac:dyDescent="0.2">
      <c r="B279" s="81" t="s">
        <v>2506</v>
      </c>
      <c r="C279" s="707">
        <v>165000</v>
      </c>
      <c r="D279" s="707">
        <v>675000</v>
      </c>
      <c r="E279" s="75">
        <f t="shared" si="12"/>
        <v>840000</v>
      </c>
      <c r="G279" s="833"/>
      <c r="H279" s="541"/>
      <c r="I279" s="113"/>
      <c r="J279" s="624"/>
      <c r="K279" s="621"/>
      <c r="L279" s="568"/>
    </row>
    <row r="280" spans="2:12" ht="24" customHeight="1" x14ac:dyDescent="0.2">
      <c r="B280" s="81" t="s">
        <v>2507</v>
      </c>
      <c r="C280" s="707"/>
      <c r="D280" s="707">
        <v>93</v>
      </c>
      <c r="E280" s="75">
        <f t="shared" si="12"/>
        <v>93</v>
      </c>
      <c r="G280" s="537"/>
      <c r="H280" s="543"/>
      <c r="I280" s="543"/>
      <c r="J280" s="625"/>
      <c r="K280" s="834"/>
      <c r="L280" s="571"/>
    </row>
    <row r="281" spans="2:12" ht="24" customHeight="1" thickBot="1" x14ac:dyDescent="0.25">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2">
      <c r="B282" s="81" t="s">
        <v>2509</v>
      </c>
      <c r="C282" s="707"/>
      <c r="D282" s="707">
        <v>880000</v>
      </c>
      <c r="E282" s="75">
        <f t="shared" si="12"/>
        <v>880000</v>
      </c>
      <c r="K282" s="836"/>
      <c r="L282" s="723"/>
    </row>
    <row r="283" spans="2:12" ht="24" customHeight="1" x14ac:dyDescent="0.2">
      <c r="B283" s="81" t="s">
        <v>2525</v>
      </c>
      <c r="C283" s="707"/>
      <c r="D283" s="707">
        <v>766000</v>
      </c>
      <c r="E283" s="75">
        <f t="shared" si="12"/>
        <v>766000</v>
      </c>
      <c r="G283" s="410" t="s">
        <v>2780</v>
      </c>
      <c r="H283" s="546"/>
      <c r="I283" s="546"/>
      <c r="J283" s="546"/>
      <c r="K283" s="547"/>
    </row>
    <row r="284" spans="2:12" ht="24" customHeight="1" x14ac:dyDescent="0.2">
      <c r="B284" s="81" t="s">
        <v>2528</v>
      </c>
      <c r="C284" s="707"/>
      <c r="D284" s="707"/>
      <c r="E284" s="75">
        <f t="shared" si="12"/>
        <v>0</v>
      </c>
      <c r="G284" s="86" t="s">
        <v>1714</v>
      </c>
      <c r="H284" s="548" t="s">
        <v>1709</v>
      </c>
      <c r="I284" s="548"/>
      <c r="J284" s="548"/>
      <c r="K284" s="837" t="s">
        <v>394</v>
      </c>
      <c r="L284" s="619" t="s">
        <v>1734</v>
      </c>
    </row>
    <row r="285" spans="2:12" ht="24" customHeight="1" x14ac:dyDescent="0.2">
      <c r="B285" s="81" t="s">
        <v>2510</v>
      </c>
      <c r="C285" s="707"/>
      <c r="D285" s="707">
        <v>2000000</v>
      </c>
      <c r="E285" s="75">
        <f t="shared" si="12"/>
        <v>2000000</v>
      </c>
      <c r="G285" s="509" t="s">
        <v>2298</v>
      </c>
      <c r="H285" s="550">
        <v>40000</v>
      </c>
      <c r="I285" s="550"/>
      <c r="J285" s="550"/>
      <c r="K285" s="838"/>
      <c r="L285" s="570"/>
    </row>
    <row r="286" spans="2:12" ht="24" customHeight="1" x14ac:dyDescent="0.2">
      <c r="B286" s="89"/>
      <c r="C286" s="708"/>
      <c r="D286" s="708"/>
      <c r="E286" s="85"/>
      <c r="G286" s="509" t="s">
        <v>1681</v>
      </c>
      <c r="H286" s="550">
        <v>10000</v>
      </c>
      <c r="I286" s="550"/>
      <c r="J286" s="550"/>
      <c r="K286" s="838"/>
      <c r="L286" s="575"/>
    </row>
    <row r="287" spans="2:12" ht="24" customHeight="1" x14ac:dyDescent="0.2">
      <c r="B287" s="86" t="s">
        <v>394</v>
      </c>
      <c r="C287" s="87"/>
      <c r="D287" s="87"/>
      <c r="E287" s="88">
        <f>SUM(E277:E286)</f>
        <v>6118093</v>
      </c>
      <c r="G287" s="509" t="s">
        <v>1673</v>
      </c>
      <c r="H287" s="550">
        <v>20000</v>
      </c>
      <c r="I287" s="550"/>
      <c r="J287" s="550"/>
      <c r="K287" s="838"/>
      <c r="L287" s="575"/>
    </row>
    <row r="288" spans="2:12" ht="24" customHeight="1" x14ac:dyDescent="0.2">
      <c r="B288" s="1425" t="s">
        <v>2579</v>
      </c>
      <c r="C288" s="1432" t="s">
        <v>2529</v>
      </c>
      <c r="D288" s="1428"/>
      <c r="E288" s="1430" t="s">
        <v>384</v>
      </c>
      <c r="G288" s="509"/>
      <c r="H288" s="550"/>
      <c r="I288" s="550"/>
      <c r="J288" s="550"/>
      <c r="K288" s="838"/>
      <c r="L288" s="575"/>
    </row>
    <row r="289" spans="2:12" ht="24" customHeight="1" x14ac:dyDescent="0.2">
      <c r="B289" s="1426"/>
      <c r="C289" s="1433"/>
      <c r="D289" s="1429"/>
      <c r="E289" s="1431"/>
      <c r="G289" s="510"/>
      <c r="H289" s="552"/>
      <c r="I289" s="552"/>
      <c r="J289" s="552"/>
      <c r="K289" s="839"/>
      <c r="L289" s="571"/>
    </row>
    <row r="290" spans="2:12" ht="24" customHeight="1" thickBot="1" x14ac:dyDescent="0.25">
      <c r="B290" s="71" t="s">
        <v>2511</v>
      </c>
      <c r="C290" s="706"/>
      <c r="D290" s="706">
        <v>70328</v>
      </c>
      <c r="E290" s="70">
        <f>SUM(C290:D290)</f>
        <v>70328</v>
      </c>
      <c r="H290" s="511">
        <f>SUM(H285:H289)</f>
        <v>70000</v>
      </c>
      <c r="K290" s="626">
        <f>SUM(H290:J290)</f>
        <v>70000</v>
      </c>
    </row>
    <row r="291" spans="2:12" ht="24" customHeight="1" thickBot="1" x14ac:dyDescent="0.25">
      <c r="B291" s="775" t="s">
        <v>2526</v>
      </c>
      <c r="C291" s="776">
        <v>2150208</v>
      </c>
      <c r="D291" s="776"/>
      <c r="E291" s="75">
        <f t="shared" ref="E291:E302" si="13">SUM(C291:D291)</f>
        <v>2150208</v>
      </c>
    </row>
    <row r="292" spans="2:12" ht="24" customHeight="1" thickBot="1" x14ac:dyDescent="0.25">
      <c r="B292" s="81" t="s">
        <v>2512</v>
      </c>
      <c r="C292" s="707"/>
      <c r="D292" s="707"/>
      <c r="E292" s="75">
        <f t="shared" si="13"/>
        <v>0</v>
      </c>
      <c r="G292" s="534" t="s">
        <v>1708</v>
      </c>
      <c r="H292" s="511"/>
      <c r="I292" s="511"/>
      <c r="J292" s="511"/>
      <c r="K292" s="538">
        <f>SUM(K281:K291)</f>
        <v>130000</v>
      </c>
    </row>
    <row r="293" spans="2:12" ht="24" customHeight="1" x14ac:dyDescent="0.2">
      <c r="B293" s="81" t="s">
        <v>2513</v>
      </c>
      <c r="C293" s="707"/>
      <c r="D293" s="707">
        <v>1728</v>
      </c>
      <c r="E293" s="75">
        <f t="shared" si="13"/>
        <v>1728</v>
      </c>
    </row>
    <row r="294" spans="2:12" ht="24" customHeight="1" x14ac:dyDescent="0.2">
      <c r="B294" s="81" t="s">
        <v>2527</v>
      </c>
      <c r="C294" s="707"/>
      <c r="D294" s="707"/>
      <c r="E294" s="75">
        <f t="shared" si="13"/>
        <v>0</v>
      </c>
    </row>
    <row r="295" spans="2:12" ht="24" customHeight="1" x14ac:dyDescent="0.2">
      <c r="B295" s="81" t="s">
        <v>2516</v>
      </c>
      <c r="C295" s="707"/>
      <c r="D295" s="707">
        <v>130000</v>
      </c>
      <c r="E295" s="75">
        <f t="shared" si="13"/>
        <v>130000</v>
      </c>
    </row>
    <row r="296" spans="2:12" ht="24" customHeight="1" x14ac:dyDescent="0.2">
      <c r="B296" s="81" t="s">
        <v>2515</v>
      </c>
      <c r="C296" s="707"/>
      <c r="D296" s="707">
        <v>790000</v>
      </c>
      <c r="E296" s="75">
        <f t="shared" si="13"/>
        <v>790000</v>
      </c>
    </row>
    <row r="297" spans="2:12" ht="24" customHeight="1" x14ac:dyDescent="0.2">
      <c r="B297" s="81" t="s">
        <v>2514</v>
      </c>
      <c r="C297" s="707">
        <v>1000000</v>
      </c>
      <c r="D297" s="707"/>
      <c r="E297" s="75">
        <f t="shared" si="13"/>
        <v>1000000</v>
      </c>
    </row>
    <row r="298" spans="2:12" ht="24" customHeight="1" x14ac:dyDescent="0.2">
      <c r="B298" s="89"/>
      <c r="C298" s="708"/>
      <c r="D298" s="708"/>
      <c r="E298" s="85"/>
    </row>
    <row r="299" spans="2:12" ht="24" customHeight="1" x14ac:dyDescent="0.2">
      <c r="B299" s="86" t="s">
        <v>394</v>
      </c>
      <c r="C299" s="87"/>
      <c r="D299" s="87"/>
      <c r="E299" s="70">
        <f t="shared" si="13"/>
        <v>0</v>
      </c>
    </row>
    <row r="300" spans="2:12" ht="24" customHeight="1" x14ac:dyDescent="0.2">
      <c r="B300" s="767" t="s">
        <v>2518</v>
      </c>
      <c r="C300" s="768"/>
      <c r="D300" s="768"/>
      <c r="E300" s="70">
        <f t="shared" si="13"/>
        <v>0</v>
      </c>
    </row>
    <row r="301" spans="2:12" ht="24" customHeight="1" x14ac:dyDescent="0.2">
      <c r="B301" s="86" t="s">
        <v>402</v>
      </c>
      <c r="C301" s="87"/>
      <c r="D301" s="87"/>
      <c r="E301" s="70">
        <f t="shared" si="13"/>
        <v>0</v>
      </c>
    </row>
    <row r="302" spans="2:12" ht="24" customHeight="1" x14ac:dyDescent="0.2">
      <c r="B302" s="86" t="s">
        <v>1862</v>
      </c>
      <c r="C302" s="87"/>
      <c r="D302" s="87"/>
      <c r="E302" s="70">
        <f t="shared" si="13"/>
        <v>0</v>
      </c>
    </row>
    <row r="303" spans="2:12" ht="24" customHeight="1" x14ac:dyDescent="0.2">
      <c r="B303" s="86" t="s">
        <v>394</v>
      </c>
      <c r="C303" s="87"/>
      <c r="D303" s="87"/>
      <c r="E303" s="88">
        <f>SUM(E290:E298)</f>
        <v>4142264</v>
      </c>
    </row>
    <row r="304" spans="2:12" ht="24" customHeight="1" x14ac:dyDescent="0.2">
      <c r="B304" s="92"/>
      <c r="C304" s="87"/>
      <c r="D304" s="87"/>
      <c r="E304" s="87"/>
    </row>
    <row r="305" spans="2:5" ht="24" customHeight="1" x14ac:dyDescent="0.2">
      <c r="B305" s="767" t="s">
        <v>2534</v>
      </c>
      <c r="C305" s="768"/>
      <c r="D305" s="768"/>
      <c r="E305" s="769"/>
    </row>
    <row r="306" spans="2:5" ht="24" customHeight="1" x14ac:dyDescent="0.2">
      <c r="B306" s="770" t="s">
        <v>2517</v>
      </c>
      <c r="C306" s="72"/>
      <c r="D306" s="72"/>
      <c r="E306" s="771">
        <v>220000</v>
      </c>
    </row>
    <row r="307" spans="2:5" ht="24" customHeight="1" x14ac:dyDescent="0.2">
      <c r="B307" s="772" t="s">
        <v>2519</v>
      </c>
      <c r="C307" s="82"/>
      <c r="D307" s="82"/>
      <c r="E307" s="773">
        <f>SUM(D282)</f>
        <v>880000</v>
      </c>
    </row>
    <row r="308" spans="2:5" ht="24" customHeight="1" x14ac:dyDescent="0.2">
      <c r="B308" s="83" t="s">
        <v>2520</v>
      </c>
      <c r="C308" s="84"/>
      <c r="D308" s="84"/>
      <c r="E308" s="774">
        <f>SUM(D296)</f>
        <v>790000</v>
      </c>
    </row>
    <row r="309" spans="2:5" ht="24" customHeight="1" x14ac:dyDescent="0.2">
      <c r="B309" s="86" t="s">
        <v>1504</v>
      </c>
      <c r="C309" s="87"/>
      <c r="D309" s="87"/>
      <c r="E309" s="88">
        <f>E306+E307-E308</f>
        <v>310000</v>
      </c>
    </row>
    <row r="311" spans="2:5" ht="24" customHeight="1" x14ac:dyDescent="0.2">
      <c r="B311" s="767" t="s">
        <v>2567</v>
      </c>
      <c r="C311" s="768"/>
      <c r="D311" s="807" t="s">
        <v>2565</v>
      </c>
      <c r="E311" s="808" t="s">
        <v>2566</v>
      </c>
    </row>
    <row r="312" spans="2:5" ht="24" customHeight="1" x14ac:dyDescent="0.2">
      <c r="B312" s="770" t="s">
        <v>2587</v>
      </c>
      <c r="C312" s="72"/>
      <c r="D312" s="72"/>
      <c r="E312" s="771">
        <f>E277+E278+E279+E280</f>
        <v>2342093</v>
      </c>
    </row>
    <row r="313" spans="2:5" ht="24" customHeight="1" x14ac:dyDescent="0.2">
      <c r="B313" s="819" t="s">
        <v>2586</v>
      </c>
      <c r="C313" s="820"/>
      <c r="D313" s="821">
        <f>E290+E293+E292</f>
        <v>72056</v>
      </c>
      <c r="E313" s="822"/>
    </row>
    <row r="314" spans="2:5" ht="24" customHeight="1" x14ac:dyDescent="0.2">
      <c r="B314" s="782" t="s">
        <v>2585</v>
      </c>
      <c r="C314" s="783"/>
      <c r="D314" s="784">
        <f>E291+E294</f>
        <v>2150208</v>
      </c>
      <c r="E314" s="785"/>
    </row>
    <row r="315" spans="2:5" ht="24" customHeight="1" thickBot="1" x14ac:dyDescent="0.25">
      <c r="B315" s="786" t="s">
        <v>2584</v>
      </c>
      <c r="C315" s="787"/>
      <c r="D315" s="787"/>
      <c r="E315" s="818">
        <f>E284+E283</f>
        <v>766000</v>
      </c>
    </row>
    <row r="316" spans="2:5" ht="24" customHeight="1" x14ac:dyDescent="0.2">
      <c r="B316" s="782" t="s">
        <v>2583</v>
      </c>
      <c r="C316" s="783"/>
      <c r="D316" s="783"/>
      <c r="E316" s="817">
        <f>E281+E282</f>
        <v>1010000</v>
      </c>
    </row>
    <row r="317" spans="2:5" ht="24" customHeight="1" x14ac:dyDescent="0.2">
      <c r="B317" s="772" t="s">
        <v>2582</v>
      </c>
      <c r="C317" s="82"/>
      <c r="D317" s="777">
        <f>E295+E296</f>
        <v>920000</v>
      </c>
      <c r="E317" s="773"/>
    </row>
    <row r="318" spans="2:5" ht="24" customHeight="1" x14ac:dyDescent="0.2">
      <c r="B318" s="772" t="s">
        <v>2580</v>
      </c>
      <c r="C318" s="82"/>
      <c r="D318" s="82">
        <f>E297</f>
        <v>1000000</v>
      </c>
      <c r="E318" s="778"/>
    </row>
    <row r="319" spans="2:5" ht="24" customHeight="1" x14ac:dyDescent="0.2">
      <c r="B319" s="772" t="s">
        <v>2581</v>
      </c>
      <c r="C319" s="82"/>
      <c r="E319" s="778">
        <f>D285</f>
        <v>2000000</v>
      </c>
    </row>
    <row r="320" spans="2:5" ht="24" customHeight="1" thickBot="1" x14ac:dyDescent="0.25">
      <c r="B320" s="779"/>
      <c r="C320" s="780"/>
      <c r="D320" s="780"/>
      <c r="E320" s="781"/>
    </row>
    <row r="321" spans="2:5" ht="24" customHeight="1" thickTop="1" x14ac:dyDescent="0.2">
      <c r="B321" s="510" t="s">
        <v>2530</v>
      </c>
      <c r="C321" s="511"/>
      <c r="D321" s="511"/>
      <c r="E321" s="488">
        <f>E312+E315+E316+E319-D313-D314-D317-D318</f>
        <v>1975829</v>
      </c>
    </row>
    <row r="322" spans="2:5" ht="24" customHeight="1" x14ac:dyDescent="0.2">
      <c r="B322" s="86"/>
      <c r="C322" s="87"/>
      <c r="D322" s="87" t="s">
        <v>2531</v>
      </c>
      <c r="E322" s="88">
        <v>9429254</v>
      </c>
    </row>
    <row r="323" spans="2:5" ht="24" customHeight="1" x14ac:dyDescent="0.2">
      <c r="B323" s="86"/>
      <c r="C323" s="87"/>
      <c r="D323" s="87" t="s">
        <v>2532</v>
      </c>
      <c r="E323" s="88">
        <v>11405083</v>
      </c>
    </row>
    <row r="324" spans="2:5" ht="24" customHeight="1" x14ac:dyDescent="0.2">
      <c r="B324" s="767"/>
      <c r="C324" s="768"/>
      <c r="D324" s="768" t="s">
        <v>2533</v>
      </c>
      <c r="E324" s="769">
        <f>E321+E322</f>
        <v>11405083</v>
      </c>
    </row>
    <row r="327" spans="2:5" ht="24" customHeight="1" x14ac:dyDescent="0.2">
      <c r="B327" s="410" t="s">
        <v>3039</v>
      </c>
    </row>
    <row r="328" spans="2:5" ht="24" customHeight="1" x14ac:dyDescent="0.2">
      <c r="B328" s="415">
        <v>43475</v>
      </c>
      <c r="C328" s="417" t="s">
        <v>1510</v>
      </c>
      <c r="D328" s="416">
        <v>43825</v>
      </c>
      <c r="E328" s="62"/>
    </row>
    <row r="329" spans="2:5" ht="24" customHeight="1" x14ac:dyDescent="0.2">
      <c r="B329" s="1425" t="s">
        <v>2578</v>
      </c>
      <c r="C329" s="1428" t="s">
        <v>382</v>
      </c>
      <c r="D329" s="1428" t="s">
        <v>383</v>
      </c>
      <c r="E329" s="1430" t="s">
        <v>384</v>
      </c>
    </row>
    <row r="330" spans="2:5" ht="24" customHeight="1" x14ac:dyDescent="0.2">
      <c r="B330" s="1426"/>
      <c r="C330" s="1429"/>
      <c r="D330" s="1429"/>
      <c r="E330" s="1431"/>
    </row>
    <row r="331" spans="2:5" ht="24" customHeight="1" x14ac:dyDescent="0.2">
      <c r="B331" s="71" t="s">
        <v>2504</v>
      </c>
      <c r="C331" s="706">
        <v>31200</v>
      </c>
      <c r="D331" s="706">
        <v>713600</v>
      </c>
      <c r="E331" s="70">
        <f>SUM(C331:D331)</f>
        <v>744800</v>
      </c>
    </row>
    <row r="332" spans="2:5" ht="24" customHeight="1" x14ac:dyDescent="0.2">
      <c r="B332" s="81" t="s">
        <v>2505</v>
      </c>
      <c r="C332" s="707">
        <v>80000</v>
      </c>
      <c r="D332" s="707">
        <v>220000</v>
      </c>
      <c r="E332" s="75">
        <f t="shared" ref="E332:E339" si="14">SUM(C332:D332)</f>
        <v>300000</v>
      </c>
    </row>
    <row r="333" spans="2:5" ht="24" customHeight="1" x14ac:dyDescent="0.2">
      <c r="B333" s="81" t="s">
        <v>2506</v>
      </c>
      <c r="C333" s="707">
        <v>70000</v>
      </c>
      <c r="D333" s="707">
        <v>745000</v>
      </c>
      <c r="E333" s="75">
        <f t="shared" si="14"/>
        <v>815000</v>
      </c>
    </row>
    <row r="334" spans="2:5" ht="24" customHeight="1" x14ac:dyDescent="0.2">
      <c r="B334" s="81" t="s">
        <v>2507</v>
      </c>
      <c r="C334" s="707"/>
      <c r="D334" s="707">
        <v>110</v>
      </c>
      <c r="E334" s="75">
        <f t="shared" si="14"/>
        <v>110</v>
      </c>
    </row>
    <row r="335" spans="2:5" ht="24" customHeight="1" x14ac:dyDescent="0.2">
      <c r="B335" s="81" t="s">
        <v>2508</v>
      </c>
      <c r="C335" s="707"/>
      <c r="D335" s="707">
        <v>811800</v>
      </c>
      <c r="E335" s="75">
        <f t="shared" si="14"/>
        <v>811800</v>
      </c>
    </row>
    <row r="336" spans="2:5" ht="24" customHeight="1" x14ac:dyDescent="0.2">
      <c r="B336" s="81" t="s">
        <v>2509</v>
      </c>
      <c r="C336" s="707"/>
      <c r="D336" s="707">
        <v>950000</v>
      </c>
      <c r="E336" s="75">
        <f t="shared" si="14"/>
        <v>950000</v>
      </c>
    </row>
    <row r="337" spans="2:5" ht="24" customHeight="1" x14ac:dyDescent="0.2">
      <c r="B337" s="81" t="s">
        <v>2525</v>
      </c>
      <c r="C337" s="707"/>
      <c r="D337" s="707">
        <v>996000</v>
      </c>
      <c r="E337" s="75">
        <f t="shared" si="14"/>
        <v>996000</v>
      </c>
    </row>
    <row r="338" spans="2:5" ht="24" customHeight="1" x14ac:dyDescent="0.2">
      <c r="B338" s="81" t="s">
        <v>2528</v>
      </c>
      <c r="C338" s="707"/>
      <c r="D338" s="707">
        <v>0</v>
      </c>
      <c r="E338" s="75">
        <f t="shared" si="14"/>
        <v>0</v>
      </c>
    </row>
    <row r="339" spans="2:5" ht="24" customHeight="1" x14ac:dyDescent="0.2">
      <c r="B339" s="81" t="s">
        <v>2510</v>
      </c>
      <c r="C339" s="707"/>
      <c r="D339" s="707">
        <v>2000000</v>
      </c>
      <c r="E339" s="75">
        <f t="shared" si="14"/>
        <v>2000000</v>
      </c>
    </row>
    <row r="340" spans="2:5" ht="24" customHeight="1" x14ac:dyDescent="0.2">
      <c r="B340" s="89"/>
      <c r="C340" s="708"/>
      <c r="D340" s="708"/>
      <c r="E340" s="85"/>
    </row>
    <row r="341" spans="2:5" ht="24" customHeight="1" x14ac:dyDescent="0.2">
      <c r="B341" s="86" t="s">
        <v>394</v>
      </c>
      <c r="C341" s="87"/>
      <c r="D341" s="87"/>
      <c r="E341" s="88">
        <f>SUM(E331:E340)</f>
        <v>6617710</v>
      </c>
    </row>
    <row r="342" spans="2:5" ht="24" customHeight="1" x14ac:dyDescent="0.2">
      <c r="B342" s="1425" t="s">
        <v>2579</v>
      </c>
      <c r="C342" s="1432" t="s">
        <v>2529</v>
      </c>
      <c r="D342" s="1428"/>
      <c r="E342" s="1430" t="s">
        <v>384</v>
      </c>
    </row>
    <row r="343" spans="2:5" ht="24" customHeight="1" x14ac:dyDescent="0.2">
      <c r="B343" s="1426"/>
      <c r="C343" s="1433"/>
      <c r="D343" s="1429"/>
      <c r="E343" s="1431"/>
    </row>
    <row r="344" spans="2:5" ht="24" customHeight="1" x14ac:dyDescent="0.2">
      <c r="B344" s="71" t="s">
        <v>2511</v>
      </c>
      <c r="C344" s="706"/>
      <c r="D344" s="706">
        <v>96979</v>
      </c>
      <c r="E344" s="70">
        <f>SUM(C344:D344)</f>
        <v>96979</v>
      </c>
    </row>
    <row r="345" spans="2:5" ht="24" customHeight="1" x14ac:dyDescent="0.2">
      <c r="B345" s="775" t="s">
        <v>2526</v>
      </c>
      <c r="C345" s="776"/>
      <c r="D345" s="776"/>
      <c r="E345" s="75">
        <f t="shared" ref="E345:E356" si="15">SUM(C345:D345)</f>
        <v>0</v>
      </c>
    </row>
    <row r="346" spans="2:5" ht="24" customHeight="1" x14ac:dyDescent="0.2">
      <c r="B346" s="81" t="s">
        <v>2512</v>
      </c>
      <c r="C346" s="707"/>
      <c r="D346" s="707">
        <v>300000</v>
      </c>
      <c r="E346" s="75">
        <f t="shared" si="15"/>
        <v>300000</v>
      </c>
    </row>
    <row r="347" spans="2:5" ht="24" customHeight="1" x14ac:dyDescent="0.2">
      <c r="B347" s="81" t="s">
        <v>2513</v>
      </c>
      <c r="C347" s="707">
        <v>0</v>
      </c>
      <c r="D347" s="707">
        <v>3166</v>
      </c>
      <c r="E347" s="75">
        <f t="shared" si="15"/>
        <v>3166</v>
      </c>
    </row>
    <row r="348" spans="2:5" ht="24" customHeight="1" x14ac:dyDescent="0.2">
      <c r="B348" s="81" t="s">
        <v>2527</v>
      </c>
      <c r="C348" s="707"/>
      <c r="D348" s="707"/>
      <c r="E348" s="75">
        <f t="shared" si="15"/>
        <v>0</v>
      </c>
    </row>
    <row r="349" spans="2:5" ht="24" customHeight="1" x14ac:dyDescent="0.2">
      <c r="B349" s="81" t="s">
        <v>2516</v>
      </c>
      <c r="C349" s="707"/>
      <c r="D349" s="707">
        <v>764400</v>
      </c>
      <c r="E349" s="75">
        <f t="shared" si="15"/>
        <v>764400</v>
      </c>
    </row>
    <row r="350" spans="2:5" ht="24" customHeight="1" x14ac:dyDescent="0.2">
      <c r="B350" s="81" t="s">
        <v>2515</v>
      </c>
      <c r="C350" s="707"/>
      <c r="D350" s="707">
        <v>710000</v>
      </c>
      <c r="E350" s="75">
        <f t="shared" si="15"/>
        <v>710000</v>
      </c>
    </row>
    <row r="351" spans="2:5" ht="24" customHeight="1" x14ac:dyDescent="0.2">
      <c r="B351" s="81" t="s">
        <v>2514</v>
      </c>
      <c r="C351" s="707">
        <v>2000000</v>
      </c>
      <c r="D351" s="707"/>
      <c r="E351" s="75">
        <f t="shared" si="15"/>
        <v>2000000</v>
      </c>
    </row>
    <row r="352" spans="2:5" ht="24" customHeight="1" x14ac:dyDescent="0.2">
      <c r="B352" s="89"/>
      <c r="C352" s="708"/>
      <c r="D352" s="708"/>
      <c r="E352" s="85"/>
    </row>
    <row r="353" spans="2:5" ht="24" customHeight="1" x14ac:dyDescent="0.2">
      <c r="B353" s="86" t="s">
        <v>394</v>
      </c>
      <c r="C353" s="87"/>
      <c r="D353" s="87"/>
      <c r="E353" s="70">
        <f t="shared" si="15"/>
        <v>0</v>
      </c>
    </row>
    <row r="354" spans="2:5" ht="24" customHeight="1" x14ac:dyDescent="0.2">
      <c r="B354" s="767" t="s">
        <v>2518</v>
      </c>
      <c r="C354" s="768"/>
      <c r="D354" s="768"/>
      <c r="E354" s="70">
        <f t="shared" si="15"/>
        <v>0</v>
      </c>
    </row>
    <row r="355" spans="2:5" ht="24" customHeight="1" x14ac:dyDescent="0.2">
      <c r="B355" s="86" t="s">
        <v>402</v>
      </c>
      <c r="C355" s="87"/>
      <c r="D355" s="87"/>
      <c r="E355" s="70">
        <f t="shared" si="15"/>
        <v>0</v>
      </c>
    </row>
    <row r="356" spans="2:5" ht="24" customHeight="1" x14ac:dyDescent="0.2">
      <c r="B356" s="86" t="s">
        <v>1862</v>
      </c>
      <c r="C356" s="87"/>
      <c r="D356" s="87"/>
      <c r="E356" s="70">
        <f t="shared" si="15"/>
        <v>0</v>
      </c>
    </row>
    <row r="357" spans="2:5" ht="24" customHeight="1" x14ac:dyDescent="0.2">
      <c r="B357" s="86" t="s">
        <v>394</v>
      </c>
      <c r="C357" s="87"/>
      <c r="D357" s="87"/>
      <c r="E357" s="88">
        <f>SUM(E344:E352)</f>
        <v>3874545</v>
      </c>
    </row>
    <row r="358" spans="2:5" ht="24" customHeight="1" x14ac:dyDescent="0.2">
      <c r="B358" s="92"/>
      <c r="C358" s="87"/>
      <c r="D358" s="87"/>
      <c r="E358" s="87"/>
    </row>
    <row r="359" spans="2:5" ht="24" customHeight="1" x14ac:dyDescent="0.2">
      <c r="B359" s="767" t="s">
        <v>2534</v>
      </c>
      <c r="C359" s="768"/>
      <c r="D359" s="768"/>
      <c r="E359" s="769"/>
    </row>
    <row r="360" spans="2:5" ht="24" customHeight="1" x14ac:dyDescent="0.2">
      <c r="B360" s="770" t="s">
        <v>2517</v>
      </c>
      <c r="C360" s="72"/>
      <c r="D360" s="72"/>
      <c r="E360" s="771">
        <v>220000</v>
      </c>
    </row>
    <row r="361" spans="2:5" ht="24" customHeight="1" x14ac:dyDescent="0.2">
      <c r="B361" s="772" t="s">
        <v>2519</v>
      </c>
      <c r="C361" s="82"/>
      <c r="D361" s="82"/>
      <c r="E361" s="773">
        <f>SUM(D336)</f>
        <v>950000</v>
      </c>
    </row>
    <row r="362" spans="2:5" ht="24" customHeight="1" x14ac:dyDescent="0.2">
      <c r="B362" s="83" t="s">
        <v>2520</v>
      </c>
      <c r="C362" s="84"/>
      <c r="D362" s="84"/>
      <c r="E362" s="774">
        <f>SUM(D350)</f>
        <v>710000</v>
      </c>
    </row>
    <row r="363" spans="2:5" ht="24" customHeight="1" x14ac:dyDescent="0.2">
      <c r="B363" s="86" t="s">
        <v>1504</v>
      </c>
      <c r="C363" s="87"/>
      <c r="D363" s="87"/>
      <c r="E363" s="88">
        <f>E360+E361-E362</f>
        <v>460000</v>
      </c>
    </row>
    <row r="365" spans="2:5" ht="24" customHeight="1" x14ac:dyDescent="0.2">
      <c r="B365" s="767" t="s">
        <v>2567</v>
      </c>
      <c r="C365" s="768"/>
      <c r="D365" s="807" t="s">
        <v>2565</v>
      </c>
      <c r="E365" s="808" t="s">
        <v>2566</v>
      </c>
    </row>
    <row r="366" spans="2:5" ht="24" customHeight="1" x14ac:dyDescent="0.2">
      <c r="B366" s="770" t="s">
        <v>2587</v>
      </c>
      <c r="C366" s="72"/>
      <c r="D366" s="72"/>
      <c r="E366" s="771">
        <f>E331+E332+E333+E334</f>
        <v>1859910</v>
      </c>
    </row>
    <row r="367" spans="2:5" ht="24" customHeight="1" x14ac:dyDescent="0.2">
      <c r="B367" s="819" t="s">
        <v>2586</v>
      </c>
      <c r="C367" s="820"/>
      <c r="D367" s="821">
        <f>E344+E347+E346</f>
        <v>400145</v>
      </c>
      <c r="E367" s="822"/>
    </row>
    <row r="368" spans="2:5" ht="24" customHeight="1" x14ac:dyDescent="0.2">
      <c r="B368" s="782" t="s">
        <v>2585</v>
      </c>
      <c r="C368" s="783"/>
      <c r="D368" s="784">
        <f>E345+E348</f>
        <v>0</v>
      </c>
      <c r="E368" s="785"/>
    </row>
    <row r="369" spans="2:10" ht="24" customHeight="1" thickBot="1" x14ac:dyDescent="0.25">
      <c r="B369" s="786" t="s">
        <v>2584</v>
      </c>
      <c r="C369" s="787"/>
      <c r="D369" s="787"/>
      <c r="E369" s="818">
        <f>E338+E337</f>
        <v>996000</v>
      </c>
    </row>
    <row r="370" spans="2:10" ht="24" customHeight="1" x14ac:dyDescent="0.2">
      <c r="B370" s="782" t="s">
        <v>2583</v>
      </c>
      <c r="C370" s="783"/>
      <c r="D370" s="783"/>
      <c r="E370" s="817">
        <f>E335+E336</f>
        <v>1761800</v>
      </c>
    </row>
    <row r="371" spans="2:10" ht="24" customHeight="1" x14ac:dyDescent="0.2">
      <c r="B371" s="772" t="s">
        <v>2582</v>
      </c>
      <c r="C371" s="82"/>
      <c r="D371" s="777">
        <f>E349+E350</f>
        <v>1474400</v>
      </c>
      <c r="E371" s="773"/>
    </row>
    <row r="372" spans="2:10" ht="24" customHeight="1" x14ac:dyDescent="0.2">
      <c r="B372" s="772" t="s">
        <v>2580</v>
      </c>
      <c r="C372" s="82"/>
      <c r="D372" s="82">
        <f>E351</f>
        <v>2000000</v>
      </c>
      <c r="E372" s="778"/>
    </row>
    <row r="373" spans="2:10" ht="24" customHeight="1" x14ac:dyDescent="0.2">
      <c r="B373" s="772" t="s">
        <v>2581</v>
      </c>
      <c r="C373" s="82"/>
      <c r="E373" s="778">
        <f>D339</f>
        <v>2000000</v>
      </c>
    </row>
    <row r="374" spans="2:10" ht="24" customHeight="1" thickBot="1" x14ac:dyDescent="0.25">
      <c r="B374" s="779"/>
      <c r="C374" s="780"/>
      <c r="D374" s="780"/>
      <c r="E374" s="781"/>
    </row>
    <row r="375" spans="2:10" ht="24" customHeight="1" thickTop="1" x14ac:dyDescent="0.2">
      <c r="B375" s="510" t="s">
        <v>2530</v>
      </c>
      <c r="C375" s="511"/>
      <c r="D375" s="511"/>
      <c r="E375" s="488">
        <f>E366+E369+E370+E373-D367-D368-D371-D372</f>
        <v>2743165</v>
      </c>
    </row>
    <row r="376" spans="2:10" ht="24" customHeight="1" x14ac:dyDescent="0.2">
      <c r="B376" s="86"/>
      <c r="C376" s="87"/>
      <c r="D376" s="87" t="s">
        <v>2531</v>
      </c>
      <c r="E376" s="88">
        <v>9429254</v>
      </c>
    </row>
    <row r="377" spans="2:10" ht="24" customHeight="1" x14ac:dyDescent="0.2">
      <c r="B377" s="86"/>
      <c r="C377" s="87"/>
      <c r="D377" s="87" t="s">
        <v>2532</v>
      </c>
      <c r="E377" s="88">
        <v>11405083</v>
      </c>
    </row>
    <row r="378" spans="2:10" ht="24" customHeight="1" x14ac:dyDescent="0.2">
      <c r="B378" s="767"/>
      <c r="C378" s="768"/>
      <c r="D378" s="768" t="s">
        <v>2533</v>
      </c>
      <c r="E378" s="769">
        <f>E375+E376</f>
        <v>12172419</v>
      </c>
    </row>
    <row r="381" spans="2:10" ht="24" customHeight="1" x14ac:dyDescent="0.2">
      <c r="B381" s="410" t="s">
        <v>3204</v>
      </c>
      <c r="G381" s="410" t="s">
        <v>3205</v>
      </c>
    </row>
    <row r="382" spans="2:10" ht="24" customHeight="1" x14ac:dyDescent="0.2">
      <c r="B382" s="415">
        <v>43864</v>
      </c>
      <c r="C382" s="417" t="s">
        <v>1510</v>
      </c>
      <c r="D382" s="416">
        <v>44189</v>
      </c>
      <c r="E382" s="62"/>
      <c r="G382" s="415">
        <v>43936</v>
      </c>
      <c r="H382" s="417" t="s">
        <v>1510</v>
      </c>
      <c r="I382" s="416">
        <v>44284</v>
      </c>
      <c r="J382" s="62"/>
    </row>
    <row r="383" spans="2:10" ht="24" customHeight="1" x14ac:dyDescent="0.2">
      <c r="B383" s="1425" t="s">
        <v>2578</v>
      </c>
      <c r="C383" s="1428" t="s">
        <v>382</v>
      </c>
      <c r="D383" s="1428" t="s">
        <v>383</v>
      </c>
      <c r="E383" s="1430" t="s">
        <v>384</v>
      </c>
      <c r="G383" s="1425" t="s">
        <v>2578</v>
      </c>
      <c r="H383" s="1428" t="s">
        <v>382</v>
      </c>
      <c r="I383" s="1428" t="s">
        <v>383</v>
      </c>
      <c r="J383" s="1430" t="s">
        <v>384</v>
      </c>
    </row>
    <row r="384" spans="2:10" ht="24" customHeight="1" x14ac:dyDescent="0.2">
      <c r="B384" s="1426"/>
      <c r="C384" s="1429"/>
      <c r="D384" s="1429"/>
      <c r="E384" s="1431"/>
      <c r="G384" s="1426"/>
      <c r="H384" s="1429"/>
      <c r="I384" s="1429"/>
      <c r="J384" s="1431"/>
    </row>
    <row r="385" spans="2:10" ht="24" customHeight="1" x14ac:dyDescent="0.2">
      <c r="B385" s="71" t="s">
        <v>2504</v>
      </c>
      <c r="C385" s="706">
        <v>7000</v>
      </c>
      <c r="D385" s="706">
        <v>162000</v>
      </c>
      <c r="E385" s="70">
        <f>SUM(C385:D385)</f>
        <v>169000</v>
      </c>
      <c r="G385" s="71" t="s">
        <v>2504</v>
      </c>
      <c r="H385" s="706"/>
      <c r="I385" s="706">
        <v>49600</v>
      </c>
      <c r="J385" s="984">
        <f>SUM(H385:I385)</f>
        <v>49600</v>
      </c>
    </row>
    <row r="386" spans="2:10" ht="24" customHeight="1" x14ac:dyDescent="0.2">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2">
      <c r="B387" s="81" t="s">
        <v>2506</v>
      </c>
      <c r="C387" s="707"/>
      <c r="D387" s="707">
        <v>615000</v>
      </c>
      <c r="E387" s="75">
        <f t="shared" si="16"/>
        <v>615000</v>
      </c>
      <c r="G387" s="81" t="s">
        <v>2506</v>
      </c>
      <c r="H387" s="707">
        <v>130000</v>
      </c>
      <c r="I387" s="707">
        <v>615000</v>
      </c>
      <c r="J387" s="985">
        <f t="shared" si="17"/>
        <v>745000</v>
      </c>
    </row>
    <row r="388" spans="2:10" ht="24" customHeight="1" x14ac:dyDescent="0.2">
      <c r="B388" s="81" t="s">
        <v>2507</v>
      </c>
      <c r="C388" s="707"/>
      <c r="D388" s="707">
        <v>121</v>
      </c>
      <c r="E388" s="75">
        <f t="shared" si="16"/>
        <v>121</v>
      </c>
      <c r="G388" s="81" t="s">
        <v>2507</v>
      </c>
      <c r="H388" s="707"/>
      <c r="I388" s="707">
        <v>121</v>
      </c>
      <c r="J388" s="985">
        <f t="shared" si="17"/>
        <v>121</v>
      </c>
    </row>
    <row r="389" spans="2:10" ht="24" customHeight="1" x14ac:dyDescent="0.2">
      <c r="B389" s="81" t="s">
        <v>2508</v>
      </c>
      <c r="C389" s="707"/>
      <c r="D389" s="707">
        <v>62000</v>
      </c>
      <c r="E389" s="75">
        <f t="shared" si="16"/>
        <v>62000</v>
      </c>
      <c r="G389" s="81" t="s">
        <v>3181</v>
      </c>
      <c r="H389" s="707"/>
      <c r="I389" s="707"/>
      <c r="J389" s="985">
        <f t="shared" si="17"/>
        <v>0</v>
      </c>
    </row>
    <row r="390" spans="2:10" ht="24" customHeight="1" x14ac:dyDescent="0.2">
      <c r="B390" s="81" t="s">
        <v>2509</v>
      </c>
      <c r="C390" s="707"/>
      <c r="D390" s="707">
        <v>190000</v>
      </c>
      <c r="E390" s="75">
        <f t="shared" si="16"/>
        <v>190000</v>
      </c>
      <c r="G390" s="81" t="s">
        <v>2509</v>
      </c>
      <c r="H390" s="707"/>
      <c r="I390" s="707">
        <v>60000</v>
      </c>
      <c r="J390" s="985">
        <f t="shared" si="17"/>
        <v>60000</v>
      </c>
    </row>
    <row r="391" spans="2:10" ht="24" customHeight="1" x14ac:dyDescent="0.2">
      <c r="B391" s="81" t="s">
        <v>2525</v>
      </c>
      <c r="C391" s="707"/>
      <c r="D391" s="707">
        <v>1000000</v>
      </c>
      <c r="E391" s="75">
        <f t="shared" si="16"/>
        <v>1000000</v>
      </c>
      <c r="G391" s="81" t="s">
        <v>2525</v>
      </c>
      <c r="H391" s="707"/>
      <c r="I391" s="707">
        <v>1000000</v>
      </c>
      <c r="J391" s="985">
        <f t="shared" si="17"/>
        <v>1000000</v>
      </c>
    </row>
    <row r="392" spans="2:10" ht="24" customHeight="1" x14ac:dyDescent="0.2">
      <c r="B392" s="81" t="s">
        <v>2528</v>
      </c>
      <c r="C392" s="707"/>
      <c r="D392" s="707"/>
      <c r="E392" s="75">
        <f t="shared" si="16"/>
        <v>0</v>
      </c>
      <c r="G392" s="81" t="s">
        <v>2528</v>
      </c>
      <c r="H392" s="707"/>
      <c r="I392" s="707"/>
      <c r="J392" s="985">
        <f t="shared" si="17"/>
        <v>0</v>
      </c>
    </row>
    <row r="393" spans="2:10" ht="24" customHeight="1" x14ac:dyDescent="0.2">
      <c r="B393" s="81" t="s">
        <v>2510</v>
      </c>
      <c r="C393" s="707"/>
      <c r="D393" s="707">
        <v>2000000</v>
      </c>
      <c r="E393" s="75">
        <f t="shared" si="16"/>
        <v>2000000</v>
      </c>
      <c r="G393" s="81" t="s">
        <v>2510</v>
      </c>
      <c r="H393" s="707"/>
      <c r="I393" s="707">
        <v>2000000</v>
      </c>
      <c r="J393" s="985">
        <f t="shared" si="17"/>
        <v>2000000</v>
      </c>
    </row>
    <row r="394" spans="2:10" ht="24" customHeight="1" x14ac:dyDescent="0.2">
      <c r="B394" s="89"/>
      <c r="C394" s="708"/>
      <c r="D394" s="708"/>
      <c r="E394" s="85"/>
      <c r="G394" s="89"/>
      <c r="H394" s="708"/>
      <c r="I394" s="708"/>
      <c r="J394" s="986"/>
    </row>
    <row r="395" spans="2:10" ht="24" customHeight="1" x14ac:dyDescent="0.2">
      <c r="B395" s="86" t="s">
        <v>394</v>
      </c>
      <c r="C395" s="87"/>
      <c r="D395" s="87"/>
      <c r="E395" s="88">
        <f>SUM(E385:E394)</f>
        <v>4106121</v>
      </c>
      <c r="G395" s="86" t="s">
        <v>394</v>
      </c>
      <c r="H395" s="87"/>
      <c r="I395" s="87"/>
      <c r="J395" s="987">
        <f>SUM(J385:J394)</f>
        <v>3884721</v>
      </c>
    </row>
    <row r="396" spans="2:10" ht="24" customHeight="1" x14ac:dyDescent="0.2">
      <c r="B396" s="1425" t="s">
        <v>2579</v>
      </c>
      <c r="C396" s="1432" t="s">
        <v>2529</v>
      </c>
      <c r="D396" s="1428"/>
      <c r="E396" s="1430" t="s">
        <v>384</v>
      </c>
      <c r="G396" s="1425" t="s">
        <v>2579</v>
      </c>
      <c r="H396" s="1432" t="s">
        <v>2529</v>
      </c>
      <c r="I396" s="1428"/>
      <c r="J396" s="1430" t="s">
        <v>384</v>
      </c>
    </row>
    <row r="397" spans="2:10" ht="24" customHeight="1" x14ac:dyDescent="0.2">
      <c r="B397" s="1426"/>
      <c r="C397" s="1433"/>
      <c r="D397" s="1429"/>
      <c r="E397" s="1431"/>
      <c r="G397" s="1426"/>
      <c r="H397" s="1433"/>
      <c r="I397" s="1429"/>
      <c r="J397" s="1431"/>
    </row>
    <row r="398" spans="2:10" ht="24" customHeight="1" x14ac:dyDescent="0.2">
      <c r="B398" s="71" t="s">
        <v>2511</v>
      </c>
      <c r="C398" s="706"/>
      <c r="D398" s="706">
        <v>152000</v>
      </c>
      <c r="E398" s="70">
        <f>SUM(C398:D398)</f>
        <v>152000</v>
      </c>
      <c r="G398" s="71" t="s">
        <v>2511</v>
      </c>
      <c r="H398" s="706"/>
      <c r="I398" s="706">
        <v>152000</v>
      </c>
      <c r="J398" s="984">
        <f>SUM(H398:I398)</f>
        <v>152000</v>
      </c>
    </row>
    <row r="399" spans="2:10" ht="24" customHeight="1" x14ac:dyDescent="0.2">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2">
      <c r="B400" s="81" t="s">
        <v>2512</v>
      </c>
      <c r="C400" s="707"/>
      <c r="D400" s="707"/>
      <c r="E400" s="75">
        <f t="shared" si="18"/>
        <v>0</v>
      </c>
      <c r="G400" s="81" t="s">
        <v>2512</v>
      </c>
      <c r="H400" s="707"/>
      <c r="I400" s="707"/>
      <c r="J400" s="985">
        <f t="shared" si="19"/>
        <v>0</v>
      </c>
    </row>
    <row r="401" spans="2:10" ht="24" customHeight="1" x14ac:dyDescent="0.2">
      <c r="B401" s="81" t="s">
        <v>2513</v>
      </c>
      <c r="C401" s="707"/>
      <c r="D401" s="707">
        <v>3028</v>
      </c>
      <c r="E401" s="75">
        <f t="shared" si="18"/>
        <v>3028</v>
      </c>
      <c r="G401" s="81" t="s">
        <v>2513</v>
      </c>
      <c r="H401" s="707"/>
      <c r="I401" s="707">
        <v>3410</v>
      </c>
      <c r="J401" s="985">
        <f t="shared" si="19"/>
        <v>3410</v>
      </c>
    </row>
    <row r="402" spans="2:10" ht="24" customHeight="1" x14ac:dyDescent="0.2">
      <c r="B402" s="81" t="s">
        <v>2527</v>
      </c>
      <c r="C402" s="707"/>
      <c r="D402" s="707"/>
      <c r="E402" s="75">
        <f t="shared" si="18"/>
        <v>0</v>
      </c>
      <c r="G402" s="81" t="s">
        <v>2527</v>
      </c>
      <c r="H402" s="707"/>
      <c r="I402" s="707"/>
      <c r="J402" s="985">
        <f t="shared" si="19"/>
        <v>0</v>
      </c>
    </row>
    <row r="403" spans="2:10" ht="24" customHeight="1" x14ac:dyDescent="0.2">
      <c r="B403" s="81" t="s">
        <v>2516</v>
      </c>
      <c r="C403" s="707"/>
      <c r="D403" s="707">
        <v>62000</v>
      </c>
      <c r="E403" s="75">
        <f t="shared" si="18"/>
        <v>62000</v>
      </c>
      <c r="G403" s="81" t="s">
        <v>3180</v>
      </c>
      <c r="H403" s="707"/>
      <c r="I403" s="707"/>
      <c r="J403" s="985">
        <f t="shared" si="19"/>
        <v>0</v>
      </c>
    </row>
    <row r="404" spans="2:10" ht="24" customHeight="1" x14ac:dyDescent="0.2">
      <c r="B404" s="81" t="s">
        <v>2515</v>
      </c>
      <c r="C404" s="707"/>
      <c r="D404" s="707">
        <v>730000</v>
      </c>
      <c r="E404" s="75">
        <f t="shared" si="18"/>
        <v>730000</v>
      </c>
      <c r="G404" s="81" t="s">
        <v>2515</v>
      </c>
      <c r="H404" s="707"/>
      <c r="I404" s="707">
        <v>130000</v>
      </c>
      <c r="J404" s="985">
        <f t="shared" si="19"/>
        <v>130000</v>
      </c>
    </row>
    <row r="405" spans="2:10" ht="24" customHeight="1" x14ac:dyDescent="0.2">
      <c r="B405" s="81" t="s">
        <v>2514</v>
      </c>
      <c r="C405" s="707">
        <v>2000000</v>
      </c>
      <c r="D405" s="707"/>
      <c r="E405" s="75">
        <f t="shared" si="18"/>
        <v>2000000</v>
      </c>
      <c r="G405" s="81" t="s">
        <v>2514</v>
      </c>
      <c r="H405" s="707"/>
      <c r="I405" s="707"/>
      <c r="J405" s="985">
        <f>SUM(H405:I405)</f>
        <v>0</v>
      </c>
    </row>
    <row r="406" spans="2:10" ht="24" customHeight="1" x14ac:dyDescent="0.2">
      <c r="B406" s="89"/>
      <c r="C406" s="708"/>
      <c r="D406" s="708"/>
      <c r="E406" s="85"/>
      <c r="G406" s="89" t="s">
        <v>3179</v>
      </c>
      <c r="H406" s="708">
        <v>5000000</v>
      </c>
      <c r="I406" s="708"/>
      <c r="J406" s="985">
        <f>SUM(H406:I406)</f>
        <v>5000000</v>
      </c>
    </row>
    <row r="407" spans="2:10" ht="24" hidden="1" customHeight="1" outlineLevel="1" x14ac:dyDescent="0.2">
      <c r="B407" s="86" t="s">
        <v>394</v>
      </c>
      <c r="C407" s="87"/>
      <c r="D407" s="87"/>
      <c r="E407" s="70">
        <f t="shared" si="18"/>
        <v>0</v>
      </c>
      <c r="G407" s="86" t="s">
        <v>394</v>
      </c>
      <c r="H407" s="87"/>
      <c r="I407" s="87"/>
      <c r="J407" s="984">
        <f t="shared" si="19"/>
        <v>0</v>
      </c>
    </row>
    <row r="408" spans="2:10" ht="24" hidden="1" customHeight="1" outlineLevel="1" x14ac:dyDescent="0.2">
      <c r="B408" s="767" t="s">
        <v>2518</v>
      </c>
      <c r="C408" s="768"/>
      <c r="D408" s="768"/>
      <c r="E408" s="70">
        <f t="shared" si="18"/>
        <v>0</v>
      </c>
      <c r="G408" s="767" t="s">
        <v>2518</v>
      </c>
      <c r="H408" s="768"/>
      <c r="I408" s="768"/>
      <c r="J408" s="984">
        <f t="shared" si="19"/>
        <v>0</v>
      </c>
    </row>
    <row r="409" spans="2:10" ht="24" hidden="1" customHeight="1" outlineLevel="1" x14ac:dyDescent="0.2">
      <c r="B409" s="86" t="s">
        <v>402</v>
      </c>
      <c r="C409" s="87"/>
      <c r="D409" s="87"/>
      <c r="E409" s="70">
        <f t="shared" si="18"/>
        <v>0</v>
      </c>
      <c r="G409" s="86" t="s">
        <v>402</v>
      </c>
      <c r="H409" s="87"/>
      <c r="I409" s="87"/>
      <c r="J409" s="984">
        <f t="shared" si="19"/>
        <v>0</v>
      </c>
    </row>
    <row r="410" spans="2:10" ht="24" hidden="1" customHeight="1" outlineLevel="1" x14ac:dyDescent="0.2">
      <c r="B410" s="86" t="s">
        <v>1862</v>
      </c>
      <c r="C410" s="87"/>
      <c r="D410" s="87"/>
      <c r="E410" s="70">
        <f t="shared" si="18"/>
        <v>0</v>
      </c>
      <c r="G410" s="86" t="s">
        <v>1862</v>
      </c>
      <c r="H410" s="87"/>
      <c r="I410" s="87"/>
      <c r="J410" s="984">
        <f t="shared" si="19"/>
        <v>0</v>
      </c>
    </row>
    <row r="411" spans="2:10" ht="24" customHeight="1" collapsed="1" x14ac:dyDescent="0.2">
      <c r="B411" s="86" t="s">
        <v>394</v>
      </c>
      <c r="C411" s="87"/>
      <c r="D411" s="87"/>
      <c r="E411" s="88">
        <f>SUM(E398:E406)</f>
        <v>3947028</v>
      </c>
      <c r="G411" s="86" t="s">
        <v>394</v>
      </c>
      <c r="H411" s="937"/>
      <c r="I411" s="936"/>
      <c r="J411" s="987">
        <f>SUM(J398:J406)</f>
        <v>5285410</v>
      </c>
    </row>
    <row r="412" spans="2:10" ht="24" hidden="1" customHeight="1" outlineLevel="1" x14ac:dyDescent="0.2">
      <c r="B412" s="92"/>
      <c r="C412" s="87"/>
      <c r="D412" s="87"/>
      <c r="E412" s="87"/>
      <c r="G412" s="92"/>
      <c r="H412" s="87"/>
      <c r="I412" s="87"/>
      <c r="J412" s="87"/>
    </row>
    <row r="413" spans="2:10" ht="24" hidden="1" customHeight="1" outlineLevel="1" x14ac:dyDescent="0.2">
      <c r="B413" s="767" t="s">
        <v>2534</v>
      </c>
      <c r="C413" s="768"/>
      <c r="D413" s="768"/>
      <c r="E413" s="769"/>
      <c r="G413" s="767" t="s">
        <v>2534</v>
      </c>
      <c r="H413" s="768"/>
      <c r="I413" s="768"/>
      <c r="J413" s="769"/>
    </row>
    <row r="414" spans="2:10" ht="24" hidden="1" customHeight="1" outlineLevel="1" x14ac:dyDescent="0.2">
      <c r="B414" s="770" t="s">
        <v>2517</v>
      </c>
      <c r="C414" s="72"/>
      <c r="D414" s="72"/>
      <c r="E414" s="771">
        <v>220000</v>
      </c>
      <c r="G414" s="770" t="s">
        <v>2517</v>
      </c>
      <c r="H414" s="706"/>
      <c r="I414" s="72"/>
      <c r="J414" s="70">
        <v>120000</v>
      </c>
    </row>
    <row r="415" spans="2:10" ht="24" hidden="1" customHeight="1" outlineLevel="1" x14ac:dyDescent="0.2">
      <c r="B415" s="772" t="s">
        <v>2519</v>
      </c>
      <c r="C415" s="82"/>
      <c r="D415" s="82"/>
      <c r="E415" s="773">
        <f>SUM(D390)</f>
        <v>190000</v>
      </c>
      <c r="G415" s="772" t="s">
        <v>2519</v>
      </c>
      <c r="H415" s="707"/>
      <c r="I415" s="82"/>
      <c r="J415" s="75">
        <f>SUM(I390)</f>
        <v>60000</v>
      </c>
    </row>
    <row r="416" spans="2:10" ht="24" hidden="1" customHeight="1" outlineLevel="1" x14ac:dyDescent="0.2">
      <c r="B416" s="83" t="s">
        <v>2520</v>
      </c>
      <c r="C416" s="84"/>
      <c r="D416" s="84"/>
      <c r="E416" s="774">
        <f>SUM(D404)</f>
        <v>730000</v>
      </c>
      <c r="G416" s="83" t="s">
        <v>2520</v>
      </c>
      <c r="H416" s="708"/>
      <c r="I416" s="84"/>
      <c r="J416" s="85">
        <f>SUM(I404)</f>
        <v>130000</v>
      </c>
    </row>
    <row r="417" spans="2:10" ht="24" hidden="1" customHeight="1" outlineLevel="1" x14ac:dyDescent="0.2">
      <c r="B417" s="86" t="s">
        <v>1504</v>
      </c>
      <c r="C417" s="87"/>
      <c r="D417" s="87"/>
      <c r="E417" s="88">
        <f>E414+E415-E416</f>
        <v>-320000</v>
      </c>
      <c r="G417" s="86" t="s">
        <v>1504</v>
      </c>
      <c r="H417" s="937"/>
      <c r="I417" s="87"/>
      <c r="J417" s="938">
        <f>J414+J415-J416</f>
        <v>50000</v>
      </c>
    </row>
    <row r="418" spans="2:10" ht="24" customHeight="1" collapsed="1" x14ac:dyDescent="0.2"/>
    <row r="419" spans="2:10" ht="24" customHeight="1" x14ac:dyDescent="0.2">
      <c r="B419" s="767" t="s">
        <v>2567</v>
      </c>
      <c r="C419" s="768"/>
      <c r="D419" s="807" t="s">
        <v>2565</v>
      </c>
      <c r="E419" s="808" t="s">
        <v>2566</v>
      </c>
      <c r="G419" s="767" t="s">
        <v>2567</v>
      </c>
      <c r="H419" s="768"/>
      <c r="I419" s="807" t="s">
        <v>2565</v>
      </c>
      <c r="J419" s="808" t="s">
        <v>2566</v>
      </c>
    </row>
    <row r="420" spans="2:10" ht="24" customHeight="1" x14ac:dyDescent="0.2">
      <c r="B420" s="770" t="s">
        <v>2587</v>
      </c>
      <c r="C420" s="72"/>
      <c r="D420" s="72"/>
      <c r="E420" s="771">
        <f>E385+E386+E387+E388</f>
        <v>854121</v>
      </c>
      <c r="G420" s="770" t="s">
        <v>2587</v>
      </c>
      <c r="H420" s="706"/>
      <c r="I420" s="706"/>
      <c r="J420" s="70">
        <f>J385+J386+J387+J388</f>
        <v>824721</v>
      </c>
    </row>
    <row r="421" spans="2:10" ht="24" customHeight="1" x14ac:dyDescent="0.2">
      <c r="B421" s="819" t="s">
        <v>2586</v>
      </c>
      <c r="C421" s="820"/>
      <c r="D421" s="821">
        <f>E398+E401+E400</f>
        <v>155028</v>
      </c>
      <c r="E421" s="822"/>
      <c r="G421" s="772" t="s">
        <v>2586</v>
      </c>
      <c r="H421" s="707"/>
      <c r="I421" s="945">
        <f>J398+J401+J400</f>
        <v>155410</v>
      </c>
      <c r="J421" s="75"/>
    </row>
    <row r="422" spans="2:10" ht="24" customHeight="1" x14ac:dyDescent="0.2">
      <c r="B422" s="782" t="s">
        <v>2585</v>
      </c>
      <c r="C422" s="783"/>
      <c r="D422" s="784">
        <f>E399+E402</f>
        <v>1000000</v>
      </c>
      <c r="E422" s="785"/>
      <c r="G422" s="782" t="s">
        <v>2585</v>
      </c>
      <c r="H422" s="776"/>
      <c r="I422" s="939">
        <f>J399+J402</f>
        <v>0</v>
      </c>
      <c r="J422" s="940"/>
    </row>
    <row r="423" spans="2:10" ht="24" customHeight="1" thickBot="1" x14ac:dyDescent="0.25">
      <c r="B423" s="786" t="s">
        <v>2584</v>
      </c>
      <c r="C423" s="787"/>
      <c r="D423" s="787"/>
      <c r="E423" s="818">
        <f>E392+E391</f>
        <v>1000000</v>
      </c>
      <c r="G423" s="786" t="s">
        <v>2584</v>
      </c>
      <c r="H423" s="941"/>
      <c r="I423" s="941"/>
      <c r="J423" s="942">
        <f>J392+J391</f>
        <v>1000000</v>
      </c>
    </row>
    <row r="424" spans="2:10" ht="24" customHeight="1" x14ac:dyDescent="0.2">
      <c r="B424" s="782" t="s">
        <v>2583</v>
      </c>
      <c r="C424" s="783"/>
      <c r="D424" s="783"/>
      <c r="E424" s="817">
        <f>E389+E390</f>
        <v>252000</v>
      </c>
      <c r="G424" s="782" t="s">
        <v>2583</v>
      </c>
      <c r="H424" s="943"/>
      <c r="I424" s="943"/>
      <c r="J424" s="944">
        <f>J389+J390</f>
        <v>60000</v>
      </c>
    </row>
    <row r="425" spans="2:10" ht="24" customHeight="1" x14ac:dyDescent="0.2">
      <c r="B425" s="772" t="s">
        <v>2582</v>
      </c>
      <c r="C425" s="82"/>
      <c r="D425" s="777">
        <f>E403+E404</f>
        <v>792000</v>
      </c>
      <c r="E425" s="773"/>
      <c r="G425" s="772" t="s">
        <v>2582</v>
      </c>
      <c r="H425" s="707"/>
      <c r="I425" s="945">
        <f>J403+J404</f>
        <v>130000</v>
      </c>
      <c r="J425" s="75"/>
    </row>
    <row r="426" spans="2:10" ht="24" customHeight="1" x14ac:dyDescent="0.2">
      <c r="B426" s="772" t="s">
        <v>2580</v>
      </c>
      <c r="C426" s="82"/>
      <c r="D426" s="82">
        <f>E405</f>
        <v>2000000</v>
      </c>
      <c r="E426" s="778"/>
      <c r="G426" s="772" t="s">
        <v>2422</v>
      </c>
      <c r="H426" s="707"/>
      <c r="I426" s="707">
        <f>J405</f>
        <v>0</v>
      </c>
      <c r="J426" s="946"/>
    </row>
    <row r="427" spans="2:10" ht="24" customHeight="1" x14ac:dyDescent="0.2">
      <c r="B427" s="772" t="s">
        <v>2581</v>
      </c>
      <c r="C427" s="82"/>
      <c r="E427" s="778">
        <f>D393</f>
        <v>2000000</v>
      </c>
      <c r="G427" s="772" t="s">
        <v>2421</v>
      </c>
      <c r="H427" s="707"/>
      <c r="I427" s="947"/>
      <c r="J427" s="946">
        <f>I393</f>
        <v>2000000</v>
      </c>
    </row>
    <row r="428" spans="2:10" ht="24" customHeight="1" thickBot="1" x14ac:dyDescent="0.25">
      <c r="B428" s="779"/>
      <c r="C428" s="780"/>
      <c r="D428" s="780"/>
      <c r="E428" s="781"/>
      <c r="G428" s="786" t="s">
        <v>3179</v>
      </c>
      <c r="H428" s="941">
        <f>H406</f>
        <v>5000000</v>
      </c>
      <c r="I428" s="941"/>
      <c r="J428" s="942"/>
    </row>
    <row r="429" spans="2:10" ht="24" customHeight="1" thickTop="1" x14ac:dyDescent="0.2">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2">
      <c r="B430" s="86"/>
      <c r="C430" s="87"/>
      <c r="D430" s="87" t="s">
        <v>2531</v>
      </c>
      <c r="E430" s="88">
        <v>13948248</v>
      </c>
      <c r="G430" s="86"/>
      <c r="H430" s="937"/>
      <c r="I430" s="937" t="s">
        <v>2531</v>
      </c>
      <c r="J430" s="938">
        <v>10647546</v>
      </c>
    </row>
    <row r="431" spans="2:10" ht="24" customHeight="1" x14ac:dyDescent="0.2">
      <c r="B431" s="86"/>
      <c r="C431" s="87"/>
      <c r="D431" s="87" t="s">
        <v>2532</v>
      </c>
      <c r="E431" s="88">
        <v>14107341</v>
      </c>
      <c r="G431" s="86"/>
      <c r="H431" s="937"/>
      <c r="I431" s="937" t="s">
        <v>2532</v>
      </c>
      <c r="J431" s="938">
        <v>9246857</v>
      </c>
    </row>
    <row r="432" spans="2:10" ht="24" customHeight="1" x14ac:dyDescent="0.2">
      <c r="B432" s="767"/>
      <c r="C432" s="768"/>
      <c r="D432" s="768" t="s">
        <v>2533</v>
      </c>
      <c r="E432" s="769">
        <f>E429+E430</f>
        <v>14107341</v>
      </c>
      <c r="G432" s="767"/>
      <c r="H432" s="948"/>
      <c r="I432" s="948" t="s">
        <v>2533</v>
      </c>
      <c r="J432" s="949">
        <f>J429+J430</f>
        <v>9246857</v>
      </c>
    </row>
    <row r="434" spans="2:10" ht="24" customHeight="1" x14ac:dyDescent="0.2">
      <c r="G434" t="s">
        <v>3201</v>
      </c>
      <c r="H434" s="546" t="s">
        <v>402</v>
      </c>
      <c r="I434" s="546" t="s">
        <v>3200</v>
      </c>
      <c r="J434" s="546" t="s">
        <v>3199</v>
      </c>
    </row>
    <row r="435" spans="2:10" ht="24" customHeight="1" x14ac:dyDescent="0.2">
      <c r="G435" s="86" t="s">
        <v>3202</v>
      </c>
      <c r="H435" s="937">
        <v>90000</v>
      </c>
      <c r="I435" s="937">
        <f>I390-I404</f>
        <v>-70000</v>
      </c>
      <c r="J435" s="938">
        <f>H435+I435</f>
        <v>20000</v>
      </c>
    </row>
    <row r="436" spans="2:10" ht="24" customHeight="1" x14ac:dyDescent="0.2">
      <c r="G436" s="86" t="s">
        <v>3203</v>
      </c>
      <c r="H436" s="937">
        <v>2000000</v>
      </c>
      <c r="I436" s="937">
        <f>I405-I393</f>
        <v>-2000000</v>
      </c>
      <c r="J436" s="938">
        <f>H436+I436</f>
        <v>0</v>
      </c>
    </row>
    <row r="439" spans="2:10" ht="24" customHeight="1" x14ac:dyDescent="0.2">
      <c r="B439" s="410" t="s">
        <v>3525</v>
      </c>
    </row>
    <row r="440" spans="2:10" ht="24" customHeight="1" x14ac:dyDescent="0.2">
      <c r="B440" s="415">
        <v>44301</v>
      </c>
      <c r="C440" s="417" t="s">
        <v>1510</v>
      </c>
      <c r="D440" s="416">
        <v>44651</v>
      </c>
      <c r="E440" s="62"/>
    </row>
    <row r="441" spans="2:10" ht="24" customHeight="1" x14ac:dyDescent="0.2">
      <c r="B441" s="1461" t="s">
        <v>2578</v>
      </c>
      <c r="C441" s="1463" t="s">
        <v>382</v>
      </c>
      <c r="D441" s="1463" t="s">
        <v>383</v>
      </c>
      <c r="E441" s="1465" t="s">
        <v>384</v>
      </c>
    </row>
    <row r="442" spans="2:10" ht="24" customHeight="1" x14ac:dyDescent="0.2">
      <c r="B442" s="1462"/>
      <c r="C442" s="1464"/>
      <c r="D442" s="1464"/>
      <c r="E442" s="1466"/>
    </row>
    <row r="443" spans="2:10" ht="24" customHeight="1" x14ac:dyDescent="0.2">
      <c r="B443" s="71" t="s">
        <v>2504</v>
      </c>
      <c r="C443" s="706">
        <v>9200</v>
      </c>
      <c r="D443" s="706">
        <v>112200</v>
      </c>
      <c r="E443" s="70">
        <f>SUM(C443:D443)</f>
        <v>121400</v>
      </c>
    </row>
    <row r="444" spans="2:10" ht="24" customHeight="1" x14ac:dyDescent="0.2">
      <c r="B444" s="81" t="s">
        <v>2505</v>
      </c>
      <c r="C444" s="707"/>
      <c r="D444" s="707"/>
      <c r="E444" s="75">
        <f t="shared" ref="E444:E451" si="20">SUM(C444:D444)</f>
        <v>0</v>
      </c>
    </row>
    <row r="445" spans="2:10" ht="24" customHeight="1" x14ac:dyDescent="0.2">
      <c r="B445" s="81" t="s">
        <v>2506</v>
      </c>
      <c r="C445" s="707"/>
      <c r="D445" s="707">
        <v>580000</v>
      </c>
      <c r="E445" s="75">
        <f t="shared" si="20"/>
        <v>580000</v>
      </c>
    </row>
    <row r="446" spans="2:10" ht="24" customHeight="1" x14ac:dyDescent="0.2">
      <c r="B446" s="81" t="s">
        <v>2507</v>
      </c>
      <c r="C446" s="707"/>
      <c r="D446" s="707">
        <v>98</v>
      </c>
      <c r="E446" s="75">
        <f t="shared" si="20"/>
        <v>98</v>
      </c>
    </row>
    <row r="447" spans="2:10" ht="24" customHeight="1" x14ac:dyDescent="0.2">
      <c r="B447" s="81" t="s">
        <v>3181</v>
      </c>
      <c r="C447" s="707"/>
      <c r="D447" s="707">
        <v>609000</v>
      </c>
      <c r="E447" s="75">
        <f t="shared" si="20"/>
        <v>609000</v>
      </c>
    </row>
    <row r="448" spans="2:10" ht="24" customHeight="1" x14ac:dyDescent="0.2">
      <c r="B448" s="81" t="s">
        <v>2509</v>
      </c>
      <c r="C448" s="707"/>
      <c r="D448" s="707">
        <v>280000</v>
      </c>
      <c r="E448" s="75">
        <f t="shared" si="20"/>
        <v>280000</v>
      </c>
    </row>
    <row r="449" spans="2:5" ht="24" customHeight="1" x14ac:dyDescent="0.2">
      <c r="B449" s="81" t="s">
        <v>2525</v>
      </c>
      <c r="C449" s="707"/>
      <c r="D449" s="707"/>
      <c r="E449" s="75">
        <f t="shared" si="20"/>
        <v>0</v>
      </c>
    </row>
    <row r="450" spans="2:5" ht="24" customHeight="1" x14ac:dyDescent="0.2">
      <c r="B450" s="81" t="s">
        <v>2528</v>
      </c>
      <c r="C450" s="707"/>
      <c r="D450" s="707"/>
      <c r="E450" s="75">
        <f t="shared" si="20"/>
        <v>0</v>
      </c>
    </row>
    <row r="451" spans="2:5" ht="24" customHeight="1" x14ac:dyDescent="0.2">
      <c r="B451" s="81" t="s">
        <v>2510</v>
      </c>
      <c r="C451" s="707"/>
      <c r="D451" s="707"/>
      <c r="E451" s="75">
        <f t="shared" si="20"/>
        <v>0</v>
      </c>
    </row>
    <row r="452" spans="2:5" ht="24" customHeight="1" x14ac:dyDescent="0.2">
      <c r="B452" s="89"/>
      <c r="C452" s="708"/>
      <c r="D452" s="708"/>
      <c r="E452" s="85"/>
    </row>
    <row r="453" spans="2:5" ht="24" customHeight="1" x14ac:dyDescent="0.2">
      <c r="B453" s="1200" t="s">
        <v>394</v>
      </c>
      <c r="C453" s="1201"/>
      <c r="D453" s="1201"/>
      <c r="E453" s="1202">
        <f>SUM(E443:E452)</f>
        <v>1590498</v>
      </c>
    </row>
    <row r="454" spans="2:5" ht="24" customHeight="1" x14ac:dyDescent="0.2">
      <c r="B454" s="1461" t="s">
        <v>2579</v>
      </c>
      <c r="C454" s="1467" t="s">
        <v>2529</v>
      </c>
      <c r="D454" s="1463"/>
      <c r="E454" s="1465" t="s">
        <v>384</v>
      </c>
    </row>
    <row r="455" spans="2:5" ht="24" customHeight="1" x14ac:dyDescent="0.2">
      <c r="B455" s="1462"/>
      <c r="C455" s="1468"/>
      <c r="D455" s="1464"/>
      <c r="E455" s="1466"/>
    </row>
    <row r="456" spans="2:5" ht="24" customHeight="1" x14ac:dyDescent="0.2">
      <c r="B456" s="71" t="s">
        <v>2511</v>
      </c>
      <c r="C456" s="706"/>
      <c r="D456" s="706">
        <v>263000</v>
      </c>
      <c r="E456" s="70">
        <f>SUM(C456:D456)</f>
        <v>263000</v>
      </c>
    </row>
    <row r="457" spans="2:5" ht="24" customHeight="1" x14ac:dyDescent="0.2">
      <c r="B457" s="775" t="s">
        <v>2526</v>
      </c>
      <c r="C457" s="776"/>
      <c r="D457" s="776"/>
      <c r="E457" s="75">
        <f t="shared" ref="E457:E468" si="21">SUM(C457:D457)</f>
        <v>0</v>
      </c>
    </row>
    <row r="458" spans="2:5" ht="24" customHeight="1" x14ac:dyDescent="0.2">
      <c r="B458" s="81" t="s">
        <v>2512</v>
      </c>
      <c r="C458" s="707"/>
      <c r="D458" s="707"/>
      <c r="E458" s="75">
        <f t="shared" si="21"/>
        <v>0</v>
      </c>
    </row>
    <row r="459" spans="2:5" ht="24" customHeight="1" x14ac:dyDescent="0.2">
      <c r="B459" s="81" t="s">
        <v>2513</v>
      </c>
      <c r="C459" s="707"/>
      <c r="D459" s="707">
        <v>4730</v>
      </c>
      <c r="E459" s="75">
        <f t="shared" si="21"/>
        <v>4730</v>
      </c>
    </row>
    <row r="460" spans="2:5" ht="24" customHeight="1" x14ac:dyDescent="0.2">
      <c r="B460" s="81" t="s">
        <v>2527</v>
      </c>
      <c r="C460" s="707"/>
      <c r="D460" s="707"/>
      <c r="E460" s="75">
        <f t="shared" si="21"/>
        <v>0</v>
      </c>
    </row>
    <row r="461" spans="2:5" ht="24" customHeight="1" x14ac:dyDescent="0.2">
      <c r="B461" s="81" t="s">
        <v>3180</v>
      </c>
      <c r="C461" s="707"/>
      <c r="D461" s="707">
        <v>656400</v>
      </c>
      <c r="E461" s="75">
        <f t="shared" si="21"/>
        <v>656400</v>
      </c>
    </row>
    <row r="462" spans="2:5" ht="24" customHeight="1" x14ac:dyDescent="0.2">
      <c r="B462" s="81" t="s">
        <v>2515</v>
      </c>
      <c r="C462" s="707"/>
      <c r="D462" s="707">
        <v>240000</v>
      </c>
      <c r="E462" s="75">
        <f t="shared" si="21"/>
        <v>240000</v>
      </c>
    </row>
    <row r="463" spans="2:5" ht="24" customHeight="1" x14ac:dyDescent="0.2">
      <c r="B463" s="81" t="s">
        <v>2514</v>
      </c>
      <c r="C463" s="707"/>
      <c r="D463" s="707"/>
      <c r="E463" s="75">
        <f>SUM(C463:D463)</f>
        <v>0</v>
      </c>
    </row>
    <row r="464" spans="2:5" ht="24" customHeight="1" x14ac:dyDescent="0.2">
      <c r="B464" s="89" t="s">
        <v>3179</v>
      </c>
      <c r="C464" s="708">
        <v>500000</v>
      </c>
      <c r="D464" s="708"/>
      <c r="E464" s="75">
        <f>SUM(C464:D464)</f>
        <v>500000</v>
      </c>
    </row>
    <row r="465" spans="2:5" ht="24" customHeight="1" x14ac:dyDescent="0.2">
      <c r="B465" s="1200" t="s">
        <v>394</v>
      </c>
      <c r="C465" s="1201"/>
      <c r="D465" s="1201"/>
      <c r="E465" s="70">
        <f t="shared" si="21"/>
        <v>0</v>
      </c>
    </row>
    <row r="466" spans="2:5" ht="24" customHeight="1" x14ac:dyDescent="0.2">
      <c r="B466" s="1203" t="s">
        <v>2518</v>
      </c>
      <c r="C466" s="1204"/>
      <c r="D466" s="1204"/>
      <c r="E466" s="70">
        <f t="shared" si="21"/>
        <v>0</v>
      </c>
    </row>
    <row r="467" spans="2:5" ht="24" customHeight="1" x14ac:dyDescent="0.2">
      <c r="B467" s="1200" t="s">
        <v>402</v>
      </c>
      <c r="C467" s="1201"/>
      <c r="D467" s="1201"/>
      <c r="E467" s="70">
        <f t="shared" si="21"/>
        <v>0</v>
      </c>
    </row>
    <row r="468" spans="2:5" ht="24" customHeight="1" x14ac:dyDescent="0.2">
      <c r="B468" s="1200" t="s">
        <v>1862</v>
      </c>
      <c r="C468" s="1201"/>
      <c r="D468" s="1201"/>
      <c r="E468" s="70">
        <f t="shared" si="21"/>
        <v>0</v>
      </c>
    </row>
    <row r="469" spans="2:5" ht="24" customHeight="1" x14ac:dyDescent="0.2">
      <c r="B469" s="1200" t="s">
        <v>394</v>
      </c>
      <c r="C469" s="937"/>
      <c r="D469" s="1205"/>
      <c r="E469" s="1202">
        <f>SUM(E456:E464)</f>
        <v>1664130</v>
      </c>
    </row>
    <row r="470" spans="2:5" ht="24" customHeight="1" x14ac:dyDescent="0.2">
      <c r="B470" s="1206"/>
      <c r="C470" s="1201"/>
      <c r="D470" s="1201"/>
      <c r="E470" s="1201"/>
    </row>
    <row r="471" spans="2:5" ht="24" customHeight="1" x14ac:dyDescent="0.2">
      <c r="B471" s="1203" t="s">
        <v>2534</v>
      </c>
      <c r="C471" s="1204"/>
      <c r="D471" s="1204"/>
      <c r="E471" s="1207"/>
    </row>
    <row r="472" spans="2:5" ht="24" customHeight="1" x14ac:dyDescent="0.2">
      <c r="B472" s="770" t="s">
        <v>2517</v>
      </c>
      <c r="C472" s="706"/>
      <c r="D472" s="72"/>
      <c r="E472" s="70">
        <v>120000</v>
      </c>
    </row>
    <row r="473" spans="2:5" ht="24" customHeight="1" x14ac:dyDescent="0.2">
      <c r="B473" s="772" t="s">
        <v>2519</v>
      </c>
      <c r="C473" s="707"/>
      <c r="D473" s="82"/>
      <c r="E473" s="75">
        <f>SUM(D448)</f>
        <v>280000</v>
      </c>
    </row>
    <row r="474" spans="2:5" ht="24" customHeight="1" x14ac:dyDescent="0.2">
      <c r="B474" s="83" t="s">
        <v>2520</v>
      </c>
      <c r="C474" s="708"/>
      <c r="D474" s="84"/>
      <c r="E474" s="85">
        <f>SUM(D462)</f>
        <v>240000</v>
      </c>
    </row>
    <row r="475" spans="2:5" ht="24" customHeight="1" x14ac:dyDescent="0.2">
      <c r="B475" s="1200" t="s">
        <v>1504</v>
      </c>
      <c r="C475" s="937"/>
      <c r="D475" s="1201"/>
      <c r="E475" s="938">
        <f>E472+E473-E474</f>
        <v>160000</v>
      </c>
    </row>
    <row r="477" spans="2:5" ht="24" customHeight="1" x14ac:dyDescent="0.2">
      <c r="B477" s="1203" t="s">
        <v>2567</v>
      </c>
      <c r="C477" s="1204"/>
      <c r="D477" s="1208" t="s">
        <v>2565</v>
      </c>
      <c r="E477" s="1209" t="s">
        <v>2566</v>
      </c>
    </row>
    <row r="478" spans="2:5" ht="24" customHeight="1" x14ac:dyDescent="0.2">
      <c r="B478" s="770" t="s">
        <v>2587</v>
      </c>
      <c r="C478" s="706"/>
      <c r="D478" s="706"/>
      <c r="E478" s="70">
        <f>E443+E444+E445+E446</f>
        <v>701498</v>
      </c>
    </row>
    <row r="479" spans="2:5" ht="24" customHeight="1" x14ac:dyDescent="0.2">
      <c r="B479" s="772" t="s">
        <v>2586</v>
      </c>
      <c r="C479" s="707"/>
      <c r="D479" s="945">
        <f>E456+E459+E458</f>
        <v>267730</v>
      </c>
      <c r="E479" s="75"/>
    </row>
    <row r="480" spans="2:5" ht="24" customHeight="1" x14ac:dyDescent="0.2">
      <c r="B480" s="782" t="s">
        <v>2585</v>
      </c>
      <c r="C480" s="776"/>
      <c r="D480" s="939">
        <f>E457+E460</f>
        <v>0</v>
      </c>
      <c r="E480" s="940"/>
    </row>
    <row r="481" spans="2:5" ht="24" customHeight="1" thickBot="1" x14ac:dyDescent="0.25">
      <c r="B481" s="786" t="s">
        <v>2584</v>
      </c>
      <c r="C481" s="941"/>
      <c r="D481" s="941"/>
      <c r="E481" s="942">
        <f>E450+E449</f>
        <v>0</v>
      </c>
    </row>
    <row r="482" spans="2:5" ht="24" customHeight="1" x14ac:dyDescent="0.2">
      <c r="B482" s="782" t="s">
        <v>2583</v>
      </c>
      <c r="C482" s="943"/>
      <c r="D482" s="943"/>
      <c r="E482" s="944">
        <f>E447+E448</f>
        <v>889000</v>
      </c>
    </row>
    <row r="483" spans="2:5" ht="24" customHeight="1" x14ac:dyDescent="0.2">
      <c r="B483" s="772" t="s">
        <v>2582</v>
      </c>
      <c r="C483" s="707"/>
      <c r="D483" s="945">
        <f>E461+E462</f>
        <v>896400</v>
      </c>
      <c r="E483" s="75"/>
    </row>
    <row r="484" spans="2:5" ht="24" customHeight="1" x14ac:dyDescent="0.2">
      <c r="B484" s="772" t="s">
        <v>2422</v>
      </c>
      <c r="C484" s="707"/>
      <c r="D484" s="707">
        <f>E463</f>
        <v>0</v>
      </c>
      <c r="E484" s="946"/>
    </row>
    <row r="485" spans="2:5" ht="24" customHeight="1" x14ac:dyDescent="0.2">
      <c r="B485" s="772" t="s">
        <v>2421</v>
      </c>
      <c r="C485" s="707"/>
      <c r="D485" s="947"/>
      <c r="E485" s="946">
        <f>D451</f>
        <v>0</v>
      </c>
    </row>
    <row r="486" spans="2:5" ht="24" customHeight="1" thickBot="1" x14ac:dyDescent="0.25">
      <c r="B486" s="786" t="s">
        <v>3179</v>
      </c>
      <c r="C486" s="941">
        <f>C464</f>
        <v>500000</v>
      </c>
      <c r="D486" s="941"/>
      <c r="E486" s="942"/>
    </row>
    <row r="487" spans="2:5" ht="24" customHeight="1" x14ac:dyDescent="0.2">
      <c r="B487" s="782" t="s">
        <v>380</v>
      </c>
      <c r="C487" s="943"/>
      <c r="D487" s="943"/>
      <c r="E487" s="944">
        <f>E478+E481+E482+E485-D479-D480-D483-D484-C486</f>
        <v>-73632</v>
      </c>
    </row>
    <row r="488" spans="2:5" ht="24" customHeight="1" x14ac:dyDescent="0.2">
      <c r="B488" s="1200"/>
      <c r="C488" s="937"/>
      <c r="D488" s="937" t="s">
        <v>2531</v>
      </c>
      <c r="E488" s="938">
        <v>9246857</v>
      </c>
    </row>
    <row r="489" spans="2:5" ht="24" customHeight="1" x14ac:dyDescent="0.2">
      <c r="B489" s="1200"/>
      <c r="C489" s="937"/>
      <c r="D489" s="937" t="s">
        <v>2532</v>
      </c>
      <c r="E489" s="938">
        <v>9173225</v>
      </c>
    </row>
    <row r="490" spans="2:5" ht="24" customHeight="1" x14ac:dyDescent="0.2">
      <c r="B490" s="1203"/>
      <c r="C490" s="948"/>
      <c r="D490" s="948" t="s">
        <v>2533</v>
      </c>
      <c r="E490" s="949">
        <f>E487+E488</f>
        <v>9173225</v>
      </c>
    </row>
    <row r="492" spans="2:5" ht="24" customHeight="1" x14ac:dyDescent="0.2">
      <c r="B492" t="s">
        <v>3201</v>
      </c>
      <c r="C492" s="546" t="s">
        <v>402</v>
      </c>
      <c r="D492" s="546" t="s">
        <v>3200</v>
      </c>
      <c r="E492" s="546" t="s">
        <v>3199</v>
      </c>
    </row>
    <row r="493" spans="2:5" ht="24" customHeight="1" x14ac:dyDescent="0.2">
      <c r="B493" s="1200" t="s">
        <v>3202</v>
      </c>
      <c r="C493" s="937">
        <v>10000</v>
      </c>
      <c r="D493" s="937">
        <f>D448-D462</f>
        <v>40000</v>
      </c>
      <c r="E493" s="938">
        <f>C493+D493</f>
        <v>50000</v>
      </c>
    </row>
    <row r="494" spans="2:5" ht="24" customHeight="1" x14ac:dyDescent="0.2">
      <c r="B494" s="1200" t="s">
        <v>3203</v>
      </c>
      <c r="C494" s="937">
        <v>0</v>
      </c>
      <c r="D494" s="937">
        <f>C463-D451</f>
        <v>0</v>
      </c>
      <c r="E494" s="938">
        <f>C494+D494</f>
        <v>0</v>
      </c>
    </row>
    <row r="498" spans="2:5" ht="24" customHeight="1" x14ac:dyDescent="0.2">
      <c r="B498" s="410" t="s">
        <v>3665</v>
      </c>
    </row>
    <row r="499" spans="2:5" ht="24" customHeight="1" x14ac:dyDescent="0.2">
      <c r="B499" s="415">
        <v>44666</v>
      </c>
      <c r="C499" s="417" t="s">
        <v>1510</v>
      </c>
      <c r="D499" s="1267">
        <v>44995</v>
      </c>
    </row>
    <row r="500" spans="2:5" ht="24" customHeight="1" x14ac:dyDescent="0.2">
      <c r="B500" s="1461" t="s">
        <v>2578</v>
      </c>
      <c r="C500" s="1463" t="s">
        <v>382</v>
      </c>
      <c r="D500" s="1463" t="s">
        <v>383</v>
      </c>
      <c r="E500" s="1465" t="s">
        <v>384</v>
      </c>
    </row>
    <row r="501" spans="2:5" ht="24" customHeight="1" x14ac:dyDescent="0.2">
      <c r="B501" s="1462"/>
      <c r="C501" s="1464"/>
      <c r="D501" s="1464"/>
      <c r="E501" s="1466"/>
    </row>
    <row r="502" spans="2:5" ht="24" customHeight="1" x14ac:dyDescent="0.2">
      <c r="B502" s="71" t="s">
        <v>2504</v>
      </c>
      <c r="C502" s="706">
        <v>36000</v>
      </c>
      <c r="D502" s="706">
        <v>502000</v>
      </c>
      <c r="E502" s="70">
        <f>SUM(C502:D502)</f>
        <v>538000</v>
      </c>
    </row>
    <row r="503" spans="2:5" ht="24" customHeight="1" x14ac:dyDescent="0.2">
      <c r="B503" s="81" t="s">
        <v>2505</v>
      </c>
      <c r="C503" s="707"/>
      <c r="D503" s="707"/>
      <c r="E503" s="75">
        <f t="shared" ref="E503:E510" si="22">SUM(C503:D503)</f>
        <v>0</v>
      </c>
    </row>
    <row r="504" spans="2:5" ht="24" customHeight="1" x14ac:dyDescent="0.2">
      <c r="B504" s="81" t="s">
        <v>2506</v>
      </c>
      <c r="C504" s="707">
        <v>165000</v>
      </c>
      <c r="D504" s="707">
        <v>655000</v>
      </c>
      <c r="E504" s="75">
        <f t="shared" si="22"/>
        <v>820000</v>
      </c>
    </row>
    <row r="505" spans="2:5" ht="24" customHeight="1" x14ac:dyDescent="0.2">
      <c r="B505" s="81" t="s">
        <v>2507</v>
      </c>
      <c r="C505" s="707"/>
      <c r="D505" s="707">
        <v>94</v>
      </c>
      <c r="E505" s="75">
        <f t="shared" si="22"/>
        <v>94</v>
      </c>
    </row>
    <row r="506" spans="2:5" ht="24" customHeight="1" x14ac:dyDescent="0.2">
      <c r="B506" s="81" t="s">
        <v>3181</v>
      </c>
      <c r="C506" s="707"/>
      <c r="D506" s="707">
        <v>150000</v>
      </c>
      <c r="E506" s="75">
        <f t="shared" si="22"/>
        <v>150000</v>
      </c>
    </row>
    <row r="507" spans="2:5" ht="24" customHeight="1" x14ac:dyDescent="0.2">
      <c r="B507" s="81" t="s">
        <v>2509</v>
      </c>
      <c r="C507" s="707"/>
      <c r="D507" s="707">
        <v>660000</v>
      </c>
      <c r="E507" s="75">
        <f t="shared" si="22"/>
        <v>660000</v>
      </c>
    </row>
    <row r="508" spans="2:5" ht="24" customHeight="1" x14ac:dyDescent="0.2">
      <c r="B508" s="81" t="s">
        <v>2525</v>
      </c>
      <c r="C508" s="707"/>
      <c r="D508" s="707"/>
      <c r="E508" s="75">
        <f t="shared" si="22"/>
        <v>0</v>
      </c>
    </row>
    <row r="509" spans="2:5" ht="24" customHeight="1" x14ac:dyDescent="0.2">
      <c r="B509" s="81" t="s">
        <v>2528</v>
      </c>
      <c r="C509" s="707"/>
      <c r="D509" s="707"/>
      <c r="E509" s="75">
        <f t="shared" si="22"/>
        <v>0</v>
      </c>
    </row>
    <row r="510" spans="2:5" ht="24" customHeight="1" x14ac:dyDescent="0.2">
      <c r="B510" s="81" t="s">
        <v>2510</v>
      </c>
      <c r="C510" s="707"/>
      <c r="D510" s="707"/>
      <c r="E510" s="75">
        <f t="shared" si="22"/>
        <v>0</v>
      </c>
    </row>
    <row r="511" spans="2:5" ht="24" customHeight="1" x14ac:dyDescent="0.2">
      <c r="B511" s="89"/>
      <c r="C511" s="708"/>
      <c r="D511" s="708"/>
      <c r="E511" s="85"/>
    </row>
    <row r="512" spans="2:5" ht="24" customHeight="1" x14ac:dyDescent="0.2">
      <c r="B512" s="1200" t="s">
        <v>394</v>
      </c>
      <c r="C512" s="1201"/>
      <c r="D512" s="1201"/>
      <c r="E512" s="1202">
        <f>SUM(E502:E511)</f>
        <v>2168094</v>
      </c>
    </row>
    <row r="513" spans="2:5" ht="24" customHeight="1" x14ac:dyDescent="0.2">
      <c r="B513" s="1461" t="s">
        <v>2579</v>
      </c>
      <c r="C513" s="1467" t="s">
        <v>2529</v>
      </c>
      <c r="D513" s="1463"/>
      <c r="E513" s="1465" t="s">
        <v>384</v>
      </c>
    </row>
    <row r="514" spans="2:5" ht="24" customHeight="1" x14ac:dyDescent="0.2">
      <c r="B514" s="1462"/>
      <c r="C514" s="1468"/>
      <c r="D514" s="1464"/>
      <c r="E514" s="1466"/>
    </row>
    <row r="515" spans="2:5" ht="24" customHeight="1" x14ac:dyDescent="0.2">
      <c r="B515" s="71" t="s">
        <v>2511</v>
      </c>
      <c r="C515" s="706"/>
      <c r="D515" s="706">
        <v>228158</v>
      </c>
      <c r="E515" s="70">
        <f>SUM(C515:D515)</f>
        <v>228158</v>
      </c>
    </row>
    <row r="516" spans="2:5" ht="24" customHeight="1" x14ac:dyDescent="0.2">
      <c r="B516" s="775" t="s">
        <v>2526</v>
      </c>
      <c r="C516" s="776"/>
      <c r="D516" s="776"/>
      <c r="E516" s="75">
        <f t="shared" ref="E516:E521" si="23">SUM(C516:D516)</f>
        <v>0</v>
      </c>
    </row>
    <row r="517" spans="2:5" ht="24" customHeight="1" x14ac:dyDescent="0.2">
      <c r="B517" s="81" t="s">
        <v>2512</v>
      </c>
      <c r="C517" s="707"/>
      <c r="D517" s="707">
        <v>250000</v>
      </c>
      <c r="E517" s="75">
        <f t="shared" si="23"/>
        <v>250000</v>
      </c>
    </row>
    <row r="518" spans="2:5" ht="24" customHeight="1" x14ac:dyDescent="0.2">
      <c r="B518" s="81" t="s">
        <v>2513</v>
      </c>
      <c r="C518" s="707"/>
      <c r="D518" s="707">
        <v>4125</v>
      </c>
      <c r="E518" s="75">
        <f t="shared" si="23"/>
        <v>4125</v>
      </c>
    </row>
    <row r="519" spans="2:5" ht="24" customHeight="1" x14ac:dyDescent="0.2">
      <c r="B519" s="81" t="s">
        <v>2527</v>
      </c>
      <c r="C519" s="707"/>
      <c r="D519" s="707"/>
      <c r="E519" s="75">
        <f t="shared" si="23"/>
        <v>0</v>
      </c>
    </row>
    <row r="520" spans="2:5" ht="24" customHeight="1" x14ac:dyDescent="0.2">
      <c r="B520" s="81" t="s">
        <v>3180</v>
      </c>
      <c r="C520" s="707"/>
      <c r="D520" s="707">
        <v>150000</v>
      </c>
      <c r="E520" s="75">
        <f t="shared" si="23"/>
        <v>150000</v>
      </c>
    </row>
    <row r="521" spans="2:5" ht="24" customHeight="1" x14ac:dyDescent="0.2">
      <c r="B521" s="81" t="s">
        <v>2515</v>
      </c>
      <c r="C521" s="707"/>
      <c r="D521" s="707">
        <v>720000</v>
      </c>
      <c r="E521" s="75">
        <f t="shared" si="23"/>
        <v>720000</v>
      </c>
    </row>
    <row r="522" spans="2:5" ht="24" customHeight="1" x14ac:dyDescent="0.2">
      <c r="B522" s="81" t="s">
        <v>2514</v>
      </c>
      <c r="C522" s="707"/>
      <c r="D522" s="707"/>
      <c r="E522" s="75">
        <f>SUM(C522:D522)</f>
        <v>0</v>
      </c>
    </row>
    <row r="523" spans="2:5" ht="24" customHeight="1" x14ac:dyDescent="0.2">
      <c r="B523" s="89" t="s">
        <v>3179</v>
      </c>
      <c r="C523" s="708"/>
      <c r="D523" s="708"/>
      <c r="E523" s="75">
        <f>SUM(C523:D523)</f>
        <v>0</v>
      </c>
    </row>
    <row r="524" spans="2:5" ht="24" customHeight="1" x14ac:dyDescent="0.2">
      <c r="B524" s="1200" t="s">
        <v>394</v>
      </c>
      <c r="C524" s="1201"/>
      <c r="D524" s="1201"/>
      <c r="E524" s="70">
        <f t="shared" ref="E524:E527" si="24">SUM(C524:D524)</f>
        <v>0</v>
      </c>
    </row>
    <row r="525" spans="2:5" ht="24" customHeight="1" x14ac:dyDescent="0.2">
      <c r="B525" s="1203" t="s">
        <v>2518</v>
      </c>
      <c r="C525" s="1204"/>
      <c r="D525" s="1204"/>
      <c r="E525" s="70">
        <f t="shared" si="24"/>
        <v>0</v>
      </c>
    </row>
    <row r="526" spans="2:5" ht="24" customHeight="1" x14ac:dyDescent="0.2">
      <c r="B526" s="1200" t="s">
        <v>402</v>
      </c>
      <c r="C526" s="1201"/>
      <c r="D526" s="1201"/>
      <c r="E526" s="70">
        <f t="shared" si="24"/>
        <v>0</v>
      </c>
    </row>
    <row r="527" spans="2:5" ht="24" customHeight="1" x14ac:dyDescent="0.2">
      <c r="B527" s="1200" t="s">
        <v>1862</v>
      </c>
      <c r="C527" s="1201"/>
      <c r="D527" s="1201"/>
      <c r="E527" s="70">
        <f t="shared" si="24"/>
        <v>0</v>
      </c>
    </row>
    <row r="528" spans="2:5" ht="24" customHeight="1" x14ac:dyDescent="0.2">
      <c r="B528" s="1200" t="s">
        <v>394</v>
      </c>
      <c r="C528" s="937"/>
      <c r="D528" s="1205"/>
      <c r="E528" s="1202">
        <f>SUM(E515:E523)</f>
        <v>1352283</v>
      </c>
    </row>
    <row r="529" spans="2:5" ht="24" customHeight="1" x14ac:dyDescent="0.2">
      <c r="B529" s="1206"/>
      <c r="C529" s="1201"/>
      <c r="D529" s="1201"/>
      <c r="E529" s="1201"/>
    </row>
    <row r="530" spans="2:5" ht="24" customHeight="1" x14ac:dyDescent="0.2">
      <c r="B530" s="1203" t="s">
        <v>2534</v>
      </c>
      <c r="C530" s="1204"/>
      <c r="D530" s="1204"/>
      <c r="E530" s="1207"/>
    </row>
    <row r="531" spans="2:5" ht="24" customHeight="1" x14ac:dyDescent="0.2">
      <c r="B531" s="770" t="s">
        <v>2517</v>
      </c>
      <c r="C531" s="706"/>
      <c r="D531" s="72"/>
      <c r="E531" s="70">
        <v>120000</v>
      </c>
    </row>
    <row r="532" spans="2:5" ht="24" customHeight="1" x14ac:dyDescent="0.2">
      <c r="B532" s="772" t="s">
        <v>2519</v>
      </c>
      <c r="C532" s="707"/>
      <c r="D532" s="82"/>
      <c r="E532" s="75">
        <f>SUM(D507)</f>
        <v>660000</v>
      </c>
    </row>
    <row r="533" spans="2:5" ht="24" customHeight="1" x14ac:dyDescent="0.2">
      <c r="B533" s="83" t="s">
        <v>2520</v>
      </c>
      <c r="C533" s="708"/>
      <c r="D533" s="84"/>
      <c r="E533" s="85">
        <f>SUM(D521)</f>
        <v>720000</v>
      </c>
    </row>
    <row r="534" spans="2:5" ht="24" customHeight="1" x14ac:dyDescent="0.2">
      <c r="B534" s="1200" t="s">
        <v>1504</v>
      </c>
      <c r="C534" s="937"/>
      <c r="D534" s="1201"/>
      <c r="E534" s="938">
        <f>E531+E532-E533</f>
        <v>60000</v>
      </c>
    </row>
    <row r="536" spans="2:5" ht="24" customHeight="1" x14ac:dyDescent="0.2">
      <c r="B536" s="1203" t="s">
        <v>2567</v>
      </c>
      <c r="C536" s="1204"/>
      <c r="D536" s="1208" t="s">
        <v>2565</v>
      </c>
      <c r="E536" s="1209" t="s">
        <v>2566</v>
      </c>
    </row>
    <row r="537" spans="2:5" ht="24" customHeight="1" x14ac:dyDescent="0.2">
      <c r="B537" s="770" t="s">
        <v>2587</v>
      </c>
      <c r="C537" s="706"/>
      <c r="D537" s="706"/>
      <c r="E537" s="70">
        <f>E502+E503+E504+E505</f>
        <v>1358094</v>
      </c>
    </row>
    <row r="538" spans="2:5" ht="24" customHeight="1" x14ac:dyDescent="0.2">
      <c r="B538" s="772" t="s">
        <v>2586</v>
      </c>
      <c r="C538" s="707"/>
      <c r="D538" s="945">
        <f>E515+E518+E517</f>
        <v>482283</v>
      </c>
      <c r="E538" s="75"/>
    </row>
    <row r="539" spans="2:5" ht="24" customHeight="1" x14ac:dyDescent="0.2">
      <c r="B539" s="782" t="s">
        <v>2585</v>
      </c>
      <c r="C539" s="776"/>
      <c r="D539" s="939">
        <f>E516+E519</f>
        <v>0</v>
      </c>
      <c r="E539" s="940"/>
    </row>
    <row r="540" spans="2:5" ht="24" customHeight="1" thickBot="1" x14ac:dyDescent="0.25">
      <c r="B540" s="786" t="s">
        <v>2584</v>
      </c>
      <c r="C540" s="941"/>
      <c r="D540" s="941"/>
      <c r="E540" s="942">
        <f>E509+E508</f>
        <v>0</v>
      </c>
    </row>
    <row r="541" spans="2:5" ht="24" customHeight="1" x14ac:dyDescent="0.2">
      <c r="B541" s="782" t="s">
        <v>2583</v>
      </c>
      <c r="C541" s="943"/>
      <c r="D541" s="943"/>
      <c r="E541" s="944">
        <f>E506+E507</f>
        <v>810000</v>
      </c>
    </row>
    <row r="542" spans="2:5" ht="24" customHeight="1" x14ac:dyDescent="0.2">
      <c r="B542" s="772" t="s">
        <v>2582</v>
      </c>
      <c r="C542" s="707"/>
      <c r="D542" s="945">
        <f>E520+E521</f>
        <v>870000</v>
      </c>
      <c r="E542" s="75"/>
    </row>
    <row r="543" spans="2:5" ht="24" customHeight="1" x14ac:dyDescent="0.2">
      <c r="B543" s="772" t="s">
        <v>2422</v>
      </c>
      <c r="C543" s="707"/>
      <c r="D543" s="707">
        <f>E522</f>
        <v>0</v>
      </c>
      <c r="E543" s="946"/>
    </row>
    <row r="544" spans="2:5" ht="24" customHeight="1" x14ac:dyDescent="0.2">
      <c r="B544" s="772" t="s">
        <v>2421</v>
      </c>
      <c r="C544" s="707"/>
      <c r="D544" s="947"/>
      <c r="E544" s="946">
        <f>D510</f>
        <v>0</v>
      </c>
    </row>
    <row r="545" spans="2:5" ht="24" customHeight="1" thickBot="1" x14ac:dyDescent="0.25">
      <c r="B545" s="786" t="s">
        <v>3179</v>
      </c>
      <c r="C545" s="941">
        <f>C523</f>
        <v>0</v>
      </c>
      <c r="D545" s="941"/>
      <c r="E545" s="942"/>
    </row>
    <row r="546" spans="2:5" ht="24" customHeight="1" x14ac:dyDescent="0.2">
      <c r="B546" s="782" t="s">
        <v>380</v>
      </c>
      <c r="C546" s="943"/>
      <c r="D546" s="943"/>
      <c r="E546" s="944">
        <f>E537+E540+E541+E544-D538-D539-D542-D543-C545</f>
        <v>815811</v>
      </c>
    </row>
    <row r="547" spans="2:5" ht="24" customHeight="1" x14ac:dyDescent="0.2">
      <c r="B547" s="1200"/>
      <c r="C547" s="937"/>
      <c r="D547" s="937" t="s">
        <v>2531</v>
      </c>
      <c r="E547" s="938">
        <v>9173225</v>
      </c>
    </row>
    <row r="548" spans="2:5" ht="24" customHeight="1" x14ac:dyDescent="0.2">
      <c r="B548" s="1200"/>
      <c r="C548" s="937"/>
      <c r="D548" s="937" t="s">
        <v>2532</v>
      </c>
      <c r="E548" s="938">
        <v>9989036</v>
      </c>
    </row>
    <row r="549" spans="2:5" ht="24" customHeight="1" x14ac:dyDescent="0.2">
      <c r="B549" s="1203"/>
      <c r="C549" s="948"/>
      <c r="D549" s="948" t="s">
        <v>2533</v>
      </c>
      <c r="E549" s="949">
        <f>E546+E547</f>
        <v>9989036</v>
      </c>
    </row>
    <row r="551" spans="2:5" ht="24" customHeight="1" x14ac:dyDescent="0.2">
      <c r="B551" t="s">
        <v>3201</v>
      </c>
      <c r="C551" s="546" t="s">
        <v>402</v>
      </c>
      <c r="D551" s="546" t="s">
        <v>3200</v>
      </c>
      <c r="E551" s="546" t="s">
        <v>3199</v>
      </c>
    </row>
    <row r="552" spans="2:5" ht="24" customHeight="1" x14ac:dyDescent="0.2">
      <c r="B552" s="1200" t="s">
        <v>3202</v>
      </c>
      <c r="C552" s="937">
        <v>60000</v>
      </c>
      <c r="D552" s="937">
        <f>D507-D521</f>
        <v>-60000</v>
      </c>
      <c r="E552" s="938">
        <f>C552+D552</f>
        <v>0</v>
      </c>
    </row>
    <row r="553" spans="2:5" ht="24" customHeight="1" x14ac:dyDescent="0.2">
      <c r="B553" s="1200" t="s">
        <v>3203</v>
      </c>
      <c r="C553" s="937">
        <v>0</v>
      </c>
      <c r="D553" s="937">
        <f>C522-D510</f>
        <v>0</v>
      </c>
      <c r="E553" s="938">
        <f>C553+D553</f>
        <v>0</v>
      </c>
    </row>
    <row r="556" spans="2:5" ht="24" customHeight="1" x14ac:dyDescent="0.2">
      <c r="B556" s="410" t="s">
        <v>3668</v>
      </c>
    </row>
    <row r="557" spans="2:5" ht="24" customHeight="1" x14ac:dyDescent="0.2">
      <c r="B557" s="415">
        <v>45033</v>
      </c>
      <c r="C557" s="417" t="s">
        <v>1510</v>
      </c>
      <c r="D557" s="416">
        <v>45376</v>
      </c>
      <c r="E557" s="62"/>
    </row>
    <row r="558" spans="2:5" ht="24" customHeight="1" x14ac:dyDescent="0.2">
      <c r="B558" s="1425" t="s">
        <v>2578</v>
      </c>
      <c r="C558" s="1428" t="s">
        <v>382</v>
      </c>
      <c r="D558" s="1428" t="s">
        <v>383</v>
      </c>
      <c r="E558" s="1430" t="s">
        <v>384</v>
      </c>
    </row>
    <row r="559" spans="2:5" ht="24" customHeight="1" x14ac:dyDescent="0.2">
      <c r="B559" s="1426"/>
      <c r="C559" s="1429"/>
      <c r="D559" s="1429"/>
      <c r="E559" s="1431"/>
    </row>
    <row r="560" spans="2:5" ht="24" customHeight="1" x14ac:dyDescent="0.2">
      <c r="B560" s="71" t="s">
        <v>2504</v>
      </c>
      <c r="C560" s="706"/>
      <c r="D560" s="706">
        <v>661800</v>
      </c>
      <c r="E560" s="70">
        <f>SUM(C560:D560)</f>
        <v>661800</v>
      </c>
    </row>
    <row r="561" spans="2:5" ht="24" customHeight="1" x14ac:dyDescent="0.2">
      <c r="B561" s="81" t="s">
        <v>2505</v>
      </c>
      <c r="C561" s="707"/>
      <c r="D561" s="707"/>
      <c r="E561" s="75">
        <f t="shared" ref="E561:E568" si="25">SUM(C561:D561)</f>
        <v>0</v>
      </c>
    </row>
    <row r="562" spans="2:5" ht="24" customHeight="1" x14ac:dyDescent="0.2">
      <c r="B562" s="81" t="s">
        <v>2506</v>
      </c>
      <c r="C562" s="707">
        <v>90000</v>
      </c>
      <c r="D562" s="707">
        <v>750000</v>
      </c>
      <c r="E562" s="75">
        <f t="shared" si="25"/>
        <v>840000</v>
      </c>
    </row>
    <row r="563" spans="2:5" ht="24" customHeight="1" x14ac:dyDescent="0.2">
      <c r="B563" s="81" t="s">
        <v>2507</v>
      </c>
      <c r="C563" s="707"/>
      <c r="D563" s="707">
        <v>99</v>
      </c>
      <c r="E563" s="75">
        <f t="shared" si="25"/>
        <v>99</v>
      </c>
    </row>
    <row r="564" spans="2:5" ht="24" customHeight="1" x14ac:dyDescent="0.2">
      <c r="B564" s="81" t="s">
        <v>3181</v>
      </c>
      <c r="C564" s="707"/>
      <c r="D564" s="707">
        <v>35000</v>
      </c>
      <c r="E564" s="75">
        <f t="shared" si="25"/>
        <v>35000</v>
      </c>
    </row>
    <row r="565" spans="2:5" ht="24" customHeight="1" x14ac:dyDescent="0.2">
      <c r="B565" s="81" t="s">
        <v>2509</v>
      </c>
      <c r="C565" s="707"/>
      <c r="D565" s="707">
        <v>800000</v>
      </c>
      <c r="E565" s="75">
        <f t="shared" si="25"/>
        <v>800000</v>
      </c>
    </row>
    <row r="566" spans="2:5" ht="24" customHeight="1" x14ac:dyDescent="0.2">
      <c r="B566" s="81" t="s">
        <v>2525</v>
      </c>
      <c r="C566" s="707"/>
      <c r="D566" s="707"/>
      <c r="E566" s="75">
        <f t="shared" si="25"/>
        <v>0</v>
      </c>
    </row>
    <row r="567" spans="2:5" ht="24" customHeight="1" x14ac:dyDescent="0.2">
      <c r="B567" s="81" t="s">
        <v>2528</v>
      </c>
      <c r="C567" s="707"/>
      <c r="D567" s="707"/>
      <c r="E567" s="75">
        <f t="shared" si="25"/>
        <v>0</v>
      </c>
    </row>
    <row r="568" spans="2:5" ht="24" customHeight="1" x14ac:dyDescent="0.2">
      <c r="B568" s="81" t="s">
        <v>2510</v>
      </c>
      <c r="C568" s="707"/>
      <c r="D568" s="707"/>
      <c r="E568" s="75">
        <f t="shared" si="25"/>
        <v>0</v>
      </c>
    </row>
    <row r="569" spans="2:5" ht="24" customHeight="1" x14ac:dyDescent="0.2">
      <c r="B569" s="89" t="s">
        <v>3649</v>
      </c>
      <c r="C569" s="708"/>
      <c r="D569" s="708"/>
      <c r="E569" s="85">
        <v>34451</v>
      </c>
    </row>
    <row r="570" spans="2:5" ht="24" customHeight="1" x14ac:dyDescent="0.2">
      <c r="B570" s="86" t="s">
        <v>394</v>
      </c>
      <c r="C570" s="87"/>
      <c r="D570" s="87"/>
      <c r="E570" s="88">
        <f>SUM(E560:E569)</f>
        <v>2371350</v>
      </c>
    </row>
    <row r="571" spans="2:5" ht="24" customHeight="1" x14ac:dyDescent="0.2">
      <c r="B571" s="1425" t="s">
        <v>2579</v>
      </c>
      <c r="C571" s="1432" t="s">
        <v>2529</v>
      </c>
      <c r="D571" s="1428"/>
      <c r="E571" s="1430" t="s">
        <v>384</v>
      </c>
    </row>
    <row r="572" spans="2:5" ht="24" customHeight="1" x14ac:dyDescent="0.2">
      <c r="B572" s="1426"/>
      <c r="C572" s="1433"/>
      <c r="D572" s="1429"/>
      <c r="E572" s="1431"/>
    </row>
    <row r="573" spans="2:5" ht="24" customHeight="1" x14ac:dyDescent="0.2">
      <c r="B573" s="71" t="s">
        <v>2511</v>
      </c>
      <c r="C573" s="706"/>
      <c r="D573" s="706">
        <v>1389030</v>
      </c>
      <c r="E573" s="70">
        <f>SUM(C573:D573)</f>
        <v>1389030</v>
      </c>
    </row>
    <row r="574" spans="2:5" ht="24" customHeight="1" x14ac:dyDescent="0.2">
      <c r="B574" s="775" t="s">
        <v>2526</v>
      </c>
      <c r="C574" s="776"/>
      <c r="D574" s="776"/>
      <c r="E574" s="75">
        <f t="shared" ref="E574:E585" si="26">SUM(C574:D574)</f>
        <v>0</v>
      </c>
    </row>
    <row r="575" spans="2:5" ht="24" customHeight="1" x14ac:dyDescent="0.2">
      <c r="B575" s="81" t="s">
        <v>2512</v>
      </c>
      <c r="C575" s="707"/>
      <c r="D575" s="707">
        <v>450000</v>
      </c>
      <c r="E575" s="75">
        <f t="shared" si="26"/>
        <v>450000</v>
      </c>
    </row>
    <row r="576" spans="2:5" ht="24" customHeight="1" x14ac:dyDescent="0.2">
      <c r="B576" s="81" t="s">
        <v>2513</v>
      </c>
      <c r="C576" s="707"/>
      <c r="D576" s="707">
        <v>2860</v>
      </c>
      <c r="E576" s="75">
        <f t="shared" si="26"/>
        <v>2860</v>
      </c>
    </row>
    <row r="577" spans="2:5" ht="24" customHeight="1" x14ac:dyDescent="0.2">
      <c r="B577" s="81" t="s">
        <v>2527</v>
      </c>
      <c r="C577" s="707"/>
      <c r="D577" s="707"/>
      <c r="E577" s="75">
        <f t="shared" si="26"/>
        <v>0</v>
      </c>
    </row>
    <row r="578" spans="2:5" ht="24" customHeight="1" x14ac:dyDescent="0.2">
      <c r="B578" s="81" t="s">
        <v>3180</v>
      </c>
      <c r="C578" s="707"/>
      <c r="D578" s="707">
        <v>30000</v>
      </c>
      <c r="E578" s="75">
        <f t="shared" si="26"/>
        <v>30000</v>
      </c>
    </row>
    <row r="579" spans="2:5" ht="24" customHeight="1" x14ac:dyDescent="0.2">
      <c r="B579" s="81" t="s">
        <v>2515</v>
      </c>
      <c r="C579" s="707"/>
      <c r="D579" s="707">
        <v>800000</v>
      </c>
      <c r="E579" s="75">
        <f t="shared" si="26"/>
        <v>800000</v>
      </c>
    </row>
    <row r="580" spans="2:5" ht="24" customHeight="1" x14ac:dyDescent="0.2">
      <c r="B580" s="81" t="s">
        <v>2514</v>
      </c>
      <c r="C580" s="707"/>
      <c r="D580" s="707"/>
      <c r="E580" s="75">
        <f>SUM(C580:D580)</f>
        <v>0</v>
      </c>
    </row>
    <row r="581" spans="2:5" ht="24" customHeight="1" x14ac:dyDescent="0.2">
      <c r="B581" s="89" t="s">
        <v>3179</v>
      </c>
      <c r="C581" s="708"/>
      <c r="D581" s="708"/>
      <c r="E581" s="75">
        <f>SUM(C581:D581)</f>
        <v>0</v>
      </c>
    </row>
    <row r="582" spans="2:5" ht="24" customHeight="1" x14ac:dyDescent="0.2">
      <c r="B582" s="86" t="s">
        <v>394</v>
      </c>
      <c r="C582" s="87"/>
      <c r="D582" s="87"/>
      <c r="E582" s="70">
        <f t="shared" si="26"/>
        <v>0</v>
      </c>
    </row>
    <row r="583" spans="2:5" ht="24" customHeight="1" x14ac:dyDescent="0.2">
      <c r="B583" s="767" t="s">
        <v>2518</v>
      </c>
      <c r="C583" s="768"/>
      <c r="D583" s="768"/>
      <c r="E583" s="70">
        <f t="shared" si="26"/>
        <v>0</v>
      </c>
    </row>
    <row r="584" spans="2:5" ht="24" customHeight="1" x14ac:dyDescent="0.2">
      <c r="B584" s="86" t="s">
        <v>402</v>
      </c>
      <c r="C584" s="87"/>
      <c r="D584" s="87"/>
      <c r="E584" s="70">
        <f t="shared" si="26"/>
        <v>0</v>
      </c>
    </row>
    <row r="585" spans="2:5" ht="24" customHeight="1" x14ac:dyDescent="0.2">
      <c r="B585" s="86" t="s">
        <v>1862</v>
      </c>
      <c r="C585" s="87"/>
      <c r="D585" s="87"/>
      <c r="E585" s="70">
        <f t="shared" si="26"/>
        <v>0</v>
      </c>
    </row>
    <row r="586" spans="2:5" ht="24" customHeight="1" x14ac:dyDescent="0.2">
      <c r="B586" s="86" t="s">
        <v>394</v>
      </c>
      <c r="C586" s="937"/>
      <c r="D586" s="936"/>
      <c r="E586" s="88">
        <f>SUM(E573:E581)</f>
        <v>2671890</v>
      </c>
    </row>
    <row r="587" spans="2:5" ht="24" customHeight="1" x14ac:dyDescent="0.2">
      <c r="B587" s="92"/>
      <c r="C587" s="87"/>
      <c r="D587" s="87"/>
      <c r="E587" s="87"/>
    </row>
    <row r="588" spans="2:5" ht="24" customHeight="1" x14ac:dyDescent="0.2">
      <c r="B588" s="767" t="s">
        <v>2534</v>
      </c>
      <c r="C588" s="768"/>
      <c r="D588" s="768"/>
      <c r="E588" s="769"/>
    </row>
    <row r="589" spans="2:5" ht="24" customHeight="1" x14ac:dyDescent="0.2">
      <c r="B589" s="770" t="s">
        <v>2517</v>
      </c>
      <c r="C589" s="706"/>
      <c r="D589" s="72"/>
      <c r="E589" s="70">
        <v>120000</v>
      </c>
    </row>
    <row r="590" spans="2:5" ht="24" customHeight="1" x14ac:dyDescent="0.2">
      <c r="B590" s="772" t="s">
        <v>2519</v>
      </c>
      <c r="C590" s="707"/>
      <c r="D590" s="82"/>
      <c r="E590" s="75">
        <f>SUM(D565)</f>
        <v>800000</v>
      </c>
    </row>
    <row r="591" spans="2:5" ht="24" customHeight="1" x14ac:dyDescent="0.2">
      <c r="B591" s="83" t="s">
        <v>2520</v>
      </c>
      <c r="C591" s="708"/>
      <c r="D591" s="84"/>
      <c r="E591" s="85">
        <f>SUM(D579)</f>
        <v>800000</v>
      </c>
    </row>
    <row r="592" spans="2:5" ht="24" customHeight="1" x14ac:dyDescent="0.2">
      <c r="B592" s="86" t="s">
        <v>1504</v>
      </c>
      <c r="C592" s="937"/>
      <c r="D592" s="87"/>
      <c r="E592" s="938">
        <f>E589+E590-E591</f>
        <v>120000</v>
      </c>
    </row>
    <row r="594" spans="2:5" ht="24" customHeight="1" x14ac:dyDescent="0.2">
      <c r="B594" s="767" t="s">
        <v>2567</v>
      </c>
      <c r="C594" s="768"/>
      <c r="D594" s="807" t="s">
        <v>2565</v>
      </c>
      <c r="E594" s="808" t="s">
        <v>2566</v>
      </c>
    </row>
    <row r="595" spans="2:5" ht="24" customHeight="1" x14ac:dyDescent="0.2">
      <c r="B595" s="770" t="s">
        <v>2587</v>
      </c>
      <c r="C595" s="706"/>
      <c r="D595" s="706"/>
      <c r="E595" s="70">
        <v>1536350</v>
      </c>
    </row>
    <row r="596" spans="2:5" ht="24" customHeight="1" x14ac:dyDescent="0.2">
      <c r="B596" s="772" t="s">
        <v>2586</v>
      </c>
      <c r="C596" s="707"/>
      <c r="D596" s="945">
        <f>E573+E576+E575</f>
        <v>1841890</v>
      </c>
      <c r="E596" s="75"/>
    </row>
    <row r="597" spans="2:5" ht="24" customHeight="1" x14ac:dyDescent="0.2">
      <c r="B597" s="782" t="s">
        <v>2585</v>
      </c>
      <c r="C597" s="776"/>
      <c r="D597" s="939">
        <f>E574+E577</f>
        <v>0</v>
      </c>
      <c r="E597" s="940"/>
    </row>
    <row r="598" spans="2:5" ht="24" customHeight="1" thickBot="1" x14ac:dyDescent="0.25">
      <c r="B598" s="786" t="s">
        <v>2584</v>
      </c>
      <c r="C598" s="941"/>
      <c r="D598" s="941"/>
      <c r="E598" s="942">
        <f>E567+E566</f>
        <v>0</v>
      </c>
    </row>
    <row r="599" spans="2:5" ht="24" customHeight="1" x14ac:dyDescent="0.2">
      <c r="B599" s="782" t="s">
        <v>2583</v>
      </c>
      <c r="C599" s="943"/>
      <c r="D599" s="943"/>
      <c r="E599" s="944">
        <f>E564+E565</f>
        <v>835000</v>
      </c>
    </row>
    <row r="600" spans="2:5" ht="24" customHeight="1" x14ac:dyDescent="0.2">
      <c r="B600" s="772" t="s">
        <v>2582</v>
      </c>
      <c r="C600" s="707"/>
      <c r="D600" s="945">
        <f>E578+E579</f>
        <v>830000</v>
      </c>
      <c r="E600" s="75"/>
    </row>
    <row r="601" spans="2:5" ht="24" customHeight="1" x14ac:dyDescent="0.2">
      <c r="B601" s="772" t="s">
        <v>2422</v>
      </c>
      <c r="C601" s="707"/>
      <c r="D601" s="707">
        <f>E580</f>
        <v>0</v>
      </c>
      <c r="E601" s="946"/>
    </row>
    <row r="602" spans="2:5" ht="24" customHeight="1" x14ac:dyDescent="0.2">
      <c r="B602" s="772" t="s">
        <v>2421</v>
      </c>
      <c r="C602" s="707"/>
      <c r="D602" s="947"/>
      <c r="E602" s="946">
        <f>D568</f>
        <v>0</v>
      </c>
    </row>
    <row r="603" spans="2:5" ht="24" customHeight="1" thickBot="1" x14ac:dyDescent="0.25">
      <c r="B603" s="786" t="s">
        <v>3179</v>
      </c>
      <c r="C603" s="941">
        <f>C581</f>
        <v>0</v>
      </c>
      <c r="D603" s="941"/>
      <c r="E603" s="942"/>
    </row>
    <row r="604" spans="2:5" ht="24" customHeight="1" x14ac:dyDescent="0.2">
      <c r="B604" s="782" t="s">
        <v>380</v>
      </c>
      <c r="C604" s="943"/>
      <c r="D604" s="943"/>
      <c r="E604" s="944">
        <f>E595+E598+E599+E602-D596-D597-D600-D601-C603</f>
        <v>-300540</v>
      </c>
    </row>
    <row r="605" spans="2:5" ht="24" customHeight="1" x14ac:dyDescent="0.2">
      <c r="B605" s="86"/>
      <c r="C605" s="937"/>
      <c r="D605" s="937" t="s">
        <v>2531</v>
      </c>
      <c r="E605" s="938">
        <v>9989036</v>
      </c>
    </row>
    <row r="606" spans="2:5" ht="24" customHeight="1" x14ac:dyDescent="0.2">
      <c r="B606" s="86"/>
      <c r="C606" s="937"/>
      <c r="D606" s="937" t="s">
        <v>2532</v>
      </c>
      <c r="E606" s="938">
        <v>9688496</v>
      </c>
    </row>
    <row r="607" spans="2:5" ht="24" customHeight="1" x14ac:dyDescent="0.2">
      <c r="B607" s="767"/>
      <c r="C607" s="948"/>
      <c r="D607" s="948" t="s">
        <v>2533</v>
      </c>
      <c r="E607" s="949">
        <f>E604+E605</f>
        <v>9688496</v>
      </c>
    </row>
    <row r="609" spans="2:5" ht="24" customHeight="1" x14ac:dyDescent="0.2">
      <c r="B609" t="s">
        <v>3201</v>
      </c>
      <c r="C609" s="546" t="s">
        <v>402</v>
      </c>
      <c r="D609" s="546" t="s">
        <v>3200</v>
      </c>
      <c r="E609" s="546" t="s">
        <v>3199</v>
      </c>
    </row>
    <row r="610" spans="2:5" ht="24" customHeight="1" x14ac:dyDescent="0.2">
      <c r="B610" s="86" t="s">
        <v>3202</v>
      </c>
      <c r="C610" s="937">
        <v>0</v>
      </c>
      <c r="D610" s="937">
        <f>D565-D579</f>
        <v>0</v>
      </c>
      <c r="E610" s="938">
        <f>C610+D610</f>
        <v>0</v>
      </c>
    </row>
    <row r="611" spans="2:5" ht="24" customHeight="1" x14ac:dyDescent="0.2">
      <c r="B611" s="86" t="s">
        <v>3203</v>
      </c>
      <c r="C611" s="937">
        <v>0</v>
      </c>
      <c r="D611" s="937">
        <f>C580-D568</f>
        <v>0</v>
      </c>
      <c r="E611" s="938">
        <f>C611+D611</f>
        <v>0</v>
      </c>
    </row>
    <row r="614" spans="2:5" ht="24" customHeight="1" x14ac:dyDescent="0.2">
      <c r="B614" s="410" t="s">
        <v>3830</v>
      </c>
    </row>
    <row r="615" spans="2:5" ht="24" customHeight="1" x14ac:dyDescent="0.2">
      <c r="B615" s="415">
        <v>45383</v>
      </c>
      <c r="C615" s="417" t="s">
        <v>1510</v>
      </c>
      <c r="D615" s="416">
        <v>45747</v>
      </c>
      <c r="E615" s="62"/>
    </row>
    <row r="616" spans="2:5" ht="24" customHeight="1" x14ac:dyDescent="0.2">
      <c r="B616" s="1425" t="s">
        <v>2578</v>
      </c>
      <c r="C616" s="1428" t="s">
        <v>382</v>
      </c>
      <c r="D616" s="1428" t="s">
        <v>383</v>
      </c>
      <c r="E616" s="1430" t="s">
        <v>384</v>
      </c>
    </row>
    <row r="617" spans="2:5" ht="24" customHeight="1" x14ac:dyDescent="0.2">
      <c r="B617" s="1426"/>
      <c r="C617" s="1429"/>
      <c r="D617" s="1429"/>
      <c r="E617" s="1431"/>
    </row>
    <row r="618" spans="2:5" ht="24" customHeight="1" x14ac:dyDescent="0.2">
      <c r="B618" s="71" t="s">
        <v>2504</v>
      </c>
      <c r="C618" s="706">
        <v>78600</v>
      </c>
      <c r="D618" s="706">
        <v>639200</v>
      </c>
      <c r="E618" s="70">
        <f>SUM(C618:D618)</f>
        <v>717800</v>
      </c>
    </row>
    <row r="619" spans="2:5" ht="24" customHeight="1" x14ac:dyDescent="0.2">
      <c r="B619" s="81" t="s">
        <v>2505</v>
      </c>
      <c r="C619" s="707"/>
      <c r="D619" s="707"/>
      <c r="E619" s="75">
        <f t="shared" ref="E619:E626" si="27">SUM(C619:D619)</f>
        <v>0</v>
      </c>
    </row>
    <row r="620" spans="2:5" ht="24" customHeight="1" x14ac:dyDescent="0.2">
      <c r="B620" s="81" t="s">
        <v>2506</v>
      </c>
      <c r="C620" s="707"/>
      <c r="D620" s="707">
        <v>370000</v>
      </c>
      <c r="E620" s="75">
        <f t="shared" si="27"/>
        <v>370000</v>
      </c>
    </row>
    <row r="621" spans="2:5" ht="24" customHeight="1" x14ac:dyDescent="0.2">
      <c r="B621" s="81" t="s">
        <v>2507</v>
      </c>
      <c r="C621" s="707"/>
      <c r="D621" s="707">
        <v>6913</v>
      </c>
      <c r="E621" s="75">
        <f t="shared" si="27"/>
        <v>6913</v>
      </c>
    </row>
    <row r="622" spans="2:5" ht="24" customHeight="1" x14ac:dyDescent="0.2">
      <c r="B622" s="81" t="s">
        <v>3181</v>
      </c>
      <c r="C622" s="707"/>
      <c r="D622" s="707">
        <v>40000</v>
      </c>
      <c r="E622" s="75">
        <f t="shared" si="27"/>
        <v>40000</v>
      </c>
    </row>
    <row r="623" spans="2:5" ht="24" customHeight="1" x14ac:dyDescent="0.2">
      <c r="B623" s="81" t="s">
        <v>2509</v>
      </c>
      <c r="C623" s="707"/>
      <c r="D623" s="707">
        <v>780000</v>
      </c>
      <c r="E623" s="75">
        <f t="shared" si="27"/>
        <v>780000</v>
      </c>
    </row>
    <row r="624" spans="2:5" ht="24" customHeight="1" x14ac:dyDescent="0.2">
      <c r="B624" s="81" t="s">
        <v>2525</v>
      </c>
      <c r="C624" s="707"/>
      <c r="D624" s="707"/>
      <c r="E624" s="75">
        <f t="shared" si="27"/>
        <v>0</v>
      </c>
    </row>
    <row r="625" spans="2:5" ht="24" customHeight="1" x14ac:dyDescent="0.2">
      <c r="B625" s="81" t="s">
        <v>2528</v>
      </c>
      <c r="C625" s="707"/>
      <c r="D625" s="707"/>
      <c r="E625" s="75">
        <f t="shared" si="27"/>
        <v>0</v>
      </c>
    </row>
    <row r="626" spans="2:5" ht="24" customHeight="1" x14ac:dyDescent="0.2">
      <c r="B626" s="81" t="s">
        <v>2510</v>
      </c>
      <c r="C626" s="707"/>
      <c r="D626" s="707"/>
      <c r="E626" s="75">
        <f t="shared" si="27"/>
        <v>0</v>
      </c>
    </row>
    <row r="627" spans="2:5" ht="24" customHeight="1" x14ac:dyDescent="0.2">
      <c r="B627" s="89" t="s">
        <v>3649</v>
      </c>
      <c r="C627" s="708"/>
      <c r="D627" s="708"/>
      <c r="E627" s="85">
        <v>34451</v>
      </c>
    </row>
    <row r="628" spans="2:5" ht="24" customHeight="1" x14ac:dyDescent="0.2">
      <c r="B628" s="86" t="s">
        <v>394</v>
      </c>
      <c r="C628" s="87"/>
      <c r="D628" s="87"/>
      <c r="E628" s="88">
        <f>SUM(E618:E627)</f>
        <v>1949164</v>
      </c>
    </row>
    <row r="629" spans="2:5" ht="24" customHeight="1" x14ac:dyDescent="0.2">
      <c r="B629" s="1425" t="s">
        <v>2579</v>
      </c>
      <c r="C629" s="1432" t="s">
        <v>2529</v>
      </c>
      <c r="D629" s="1428"/>
      <c r="E629" s="1430" t="s">
        <v>384</v>
      </c>
    </row>
    <row r="630" spans="2:5" ht="24" customHeight="1" x14ac:dyDescent="0.2">
      <c r="B630" s="1426"/>
      <c r="C630" s="1433"/>
      <c r="D630" s="1429"/>
      <c r="E630" s="1431"/>
    </row>
    <row r="631" spans="2:5" ht="24" customHeight="1" x14ac:dyDescent="0.2">
      <c r="B631" s="71" t="s">
        <v>2511</v>
      </c>
      <c r="C631" s="706"/>
      <c r="D631" s="706">
        <v>883839</v>
      </c>
      <c r="E631" s="70">
        <f>SUM(C631:D631)</f>
        <v>883839</v>
      </c>
    </row>
    <row r="632" spans="2:5" ht="24" customHeight="1" x14ac:dyDescent="0.2">
      <c r="B632" s="775" t="s">
        <v>2526</v>
      </c>
      <c r="C632" s="776"/>
      <c r="D632" s="776"/>
      <c r="E632" s="75">
        <f t="shared" ref="E632:E643" si="28">SUM(C632:D632)</f>
        <v>0</v>
      </c>
    </row>
    <row r="633" spans="2:5" ht="24" customHeight="1" x14ac:dyDescent="0.2">
      <c r="B633" s="81" t="s">
        <v>2512</v>
      </c>
      <c r="C633" s="707"/>
      <c r="D633" s="707">
        <v>630000</v>
      </c>
      <c r="E633" s="75">
        <f t="shared" si="28"/>
        <v>630000</v>
      </c>
    </row>
    <row r="634" spans="2:5" ht="24" customHeight="1" x14ac:dyDescent="0.2">
      <c r="B634" s="81" t="s">
        <v>2513</v>
      </c>
      <c r="C634" s="707"/>
      <c r="D634" s="707">
        <v>5830</v>
      </c>
      <c r="E634" s="75">
        <f t="shared" si="28"/>
        <v>5830</v>
      </c>
    </row>
    <row r="635" spans="2:5" ht="24" customHeight="1" x14ac:dyDescent="0.2">
      <c r="B635" s="81" t="s">
        <v>2527</v>
      </c>
      <c r="C635" s="707"/>
      <c r="D635" s="707"/>
      <c r="E635" s="75">
        <f t="shared" si="28"/>
        <v>0</v>
      </c>
    </row>
    <row r="636" spans="2:5" ht="24" customHeight="1" x14ac:dyDescent="0.2">
      <c r="B636" s="81" t="s">
        <v>3180</v>
      </c>
      <c r="C636" s="707"/>
      <c r="D636" s="707">
        <v>45000</v>
      </c>
      <c r="E636" s="75">
        <f t="shared" si="28"/>
        <v>45000</v>
      </c>
    </row>
    <row r="637" spans="2:5" ht="24" customHeight="1" x14ac:dyDescent="0.2">
      <c r="B637" s="81" t="s">
        <v>2515</v>
      </c>
      <c r="C637" s="707"/>
      <c r="D637" s="707">
        <v>780000</v>
      </c>
      <c r="E637" s="75">
        <f t="shared" si="28"/>
        <v>780000</v>
      </c>
    </row>
    <row r="638" spans="2:5" ht="24" customHeight="1" x14ac:dyDescent="0.2">
      <c r="B638" s="81" t="s">
        <v>2514</v>
      </c>
      <c r="C638" s="707"/>
      <c r="D638" s="707"/>
      <c r="E638" s="75">
        <f>SUM(C638:D638)</f>
        <v>0</v>
      </c>
    </row>
    <row r="639" spans="2:5" ht="24" customHeight="1" x14ac:dyDescent="0.2">
      <c r="B639" s="89" t="s">
        <v>3179</v>
      </c>
      <c r="C639" s="708">
        <v>1500000</v>
      </c>
      <c r="D639" s="708"/>
      <c r="E639" s="75">
        <f>SUM(C639:D639)</f>
        <v>1500000</v>
      </c>
    </row>
    <row r="640" spans="2:5" ht="24" customHeight="1" x14ac:dyDescent="0.2">
      <c r="B640" s="86" t="s">
        <v>394</v>
      </c>
      <c r="C640" s="87"/>
      <c r="D640" s="87"/>
      <c r="E640" s="70">
        <f t="shared" si="28"/>
        <v>0</v>
      </c>
    </row>
    <row r="641" spans="2:5" ht="24" customHeight="1" x14ac:dyDescent="0.2">
      <c r="B641" s="767" t="s">
        <v>2518</v>
      </c>
      <c r="C641" s="768"/>
      <c r="D641" s="768"/>
      <c r="E641" s="70">
        <f t="shared" si="28"/>
        <v>0</v>
      </c>
    </row>
    <row r="642" spans="2:5" ht="24" customHeight="1" x14ac:dyDescent="0.2">
      <c r="B642" s="86" t="s">
        <v>402</v>
      </c>
      <c r="C642" s="87"/>
      <c r="D642" s="87"/>
      <c r="E642" s="70">
        <f t="shared" si="28"/>
        <v>0</v>
      </c>
    </row>
    <row r="643" spans="2:5" ht="24" customHeight="1" x14ac:dyDescent="0.2">
      <c r="B643" s="86" t="s">
        <v>1862</v>
      </c>
      <c r="C643" s="87"/>
      <c r="D643" s="87"/>
      <c r="E643" s="70">
        <f t="shared" si="28"/>
        <v>0</v>
      </c>
    </row>
    <row r="644" spans="2:5" ht="24" customHeight="1" x14ac:dyDescent="0.2">
      <c r="B644" s="86" t="s">
        <v>394</v>
      </c>
      <c r="C644" s="937"/>
      <c r="D644" s="936"/>
      <c r="E644" s="88">
        <f>SUM(E631:E639)</f>
        <v>3844669</v>
      </c>
    </row>
    <row r="645" spans="2:5" ht="24" customHeight="1" x14ac:dyDescent="0.2">
      <c r="B645" s="92"/>
      <c r="C645" s="87"/>
      <c r="D645" s="87"/>
      <c r="E645" s="87"/>
    </row>
    <row r="646" spans="2:5" ht="24" customHeight="1" x14ac:dyDescent="0.2">
      <c r="B646" s="767" t="s">
        <v>2534</v>
      </c>
      <c r="C646" s="768"/>
      <c r="D646" s="768"/>
      <c r="E646" s="769"/>
    </row>
    <row r="647" spans="2:5" ht="24" customHeight="1" x14ac:dyDescent="0.2">
      <c r="B647" s="770" t="s">
        <v>2517</v>
      </c>
      <c r="C647" s="706"/>
      <c r="D647" s="72"/>
      <c r="E647" s="70">
        <v>120000</v>
      </c>
    </row>
    <row r="648" spans="2:5" ht="24" customHeight="1" x14ac:dyDescent="0.2">
      <c r="B648" s="772" t="s">
        <v>2519</v>
      </c>
      <c r="C648" s="707"/>
      <c r="D648" s="82"/>
      <c r="E648" s="75">
        <f>SUM(D623)</f>
        <v>780000</v>
      </c>
    </row>
    <row r="649" spans="2:5" ht="24" customHeight="1" x14ac:dyDescent="0.2">
      <c r="B649" s="83" t="s">
        <v>2520</v>
      </c>
      <c r="C649" s="708"/>
      <c r="D649" s="84"/>
      <c r="E649" s="85">
        <f>SUM(D637)</f>
        <v>780000</v>
      </c>
    </row>
    <row r="650" spans="2:5" ht="24" customHeight="1" x14ac:dyDescent="0.2">
      <c r="B650" s="86" t="s">
        <v>1504</v>
      </c>
      <c r="C650" s="937"/>
      <c r="D650" s="87"/>
      <c r="E650" s="938">
        <f>E647+E648-E649</f>
        <v>120000</v>
      </c>
    </row>
    <row r="652" spans="2:5" ht="24" customHeight="1" x14ac:dyDescent="0.2">
      <c r="B652" s="767" t="s">
        <v>2567</v>
      </c>
      <c r="C652" s="768"/>
      <c r="D652" s="807" t="s">
        <v>2565</v>
      </c>
      <c r="E652" s="808" t="s">
        <v>2566</v>
      </c>
    </row>
    <row r="653" spans="2:5" ht="24" customHeight="1" x14ac:dyDescent="0.2">
      <c r="B653" s="770" t="s">
        <v>2587</v>
      </c>
      <c r="C653" s="706"/>
      <c r="D653" s="706"/>
      <c r="E653" s="70">
        <v>1536350</v>
      </c>
    </row>
    <row r="654" spans="2:5" ht="24" customHeight="1" x14ac:dyDescent="0.2">
      <c r="B654" s="772" t="s">
        <v>2586</v>
      </c>
      <c r="C654" s="707"/>
      <c r="D654" s="945">
        <f>E631+E634+E633</f>
        <v>1519669</v>
      </c>
      <c r="E654" s="75"/>
    </row>
    <row r="655" spans="2:5" ht="24" customHeight="1" x14ac:dyDescent="0.2">
      <c r="B655" s="782" t="s">
        <v>2585</v>
      </c>
      <c r="C655" s="776"/>
      <c r="D655" s="939">
        <f>E632+E635</f>
        <v>0</v>
      </c>
      <c r="E655" s="940"/>
    </row>
    <row r="656" spans="2:5" ht="24" customHeight="1" thickBot="1" x14ac:dyDescent="0.25">
      <c r="B656" s="786" t="s">
        <v>2584</v>
      </c>
      <c r="C656" s="941"/>
      <c r="D656" s="941"/>
      <c r="E656" s="942">
        <f>E625+E624</f>
        <v>0</v>
      </c>
    </row>
    <row r="657" spans="2:5" ht="24" customHeight="1" x14ac:dyDescent="0.2">
      <c r="B657" s="782" t="s">
        <v>2583</v>
      </c>
      <c r="C657" s="943"/>
      <c r="D657" s="943"/>
      <c r="E657" s="944">
        <f>E622+E623</f>
        <v>820000</v>
      </c>
    </row>
    <row r="658" spans="2:5" ht="24" customHeight="1" x14ac:dyDescent="0.2">
      <c r="B658" s="772" t="s">
        <v>2582</v>
      </c>
      <c r="C658" s="707"/>
      <c r="D658" s="945">
        <f>E636+E637</f>
        <v>825000</v>
      </c>
      <c r="E658" s="75"/>
    </row>
    <row r="659" spans="2:5" ht="24" customHeight="1" x14ac:dyDescent="0.2">
      <c r="B659" s="772" t="s">
        <v>2422</v>
      </c>
      <c r="C659" s="707"/>
      <c r="D659" s="707">
        <f>E638</f>
        <v>0</v>
      </c>
      <c r="E659" s="946"/>
    </row>
    <row r="660" spans="2:5" ht="24" customHeight="1" x14ac:dyDescent="0.2">
      <c r="B660" s="772" t="s">
        <v>2421</v>
      </c>
      <c r="C660" s="707"/>
      <c r="D660" s="947"/>
      <c r="E660" s="946">
        <f>D626</f>
        <v>0</v>
      </c>
    </row>
    <row r="661" spans="2:5" ht="24" customHeight="1" thickBot="1" x14ac:dyDescent="0.25">
      <c r="B661" s="786" t="s">
        <v>3179</v>
      </c>
      <c r="C661" s="941">
        <f>C639</f>
        <v>1500000</v>
      </c>
      <c r="D661" s="941"/>
      <c r="E661" s="942"/>
    </row>
    <row r="662" spans="2:5" ht="24" customHeight="1" x14ac:dyDescent="0.2">
      <c r="B662" s="782" t="s">
        <v>380</v>
      </c>
      <c r="C662" s="943"/>
      <c r="D662" s="943"/>
      <c r="E662" s="944">
        <f>E653+E656+E657+E660-D654-D655-D658-D659-C661</f>
        <v>-1488319</v>
      </c>
    </row>
    <row r="663" spans="2:5" ht="24" customHeight="1" x14ac:dyDescent="0.2">
      <c r="B663" s="86"/>
      <c r="C663" s="937"/>
      <c r="D663" s="937" t="s">
        <v>2531</v>
      </c>
      <c r="E663" s="938">
        <v>9688496</v>
      </c>
    </row>
    <row r="664" spans="2:5" ht="24" customHeight="1" x14ac:dyDescent="0.2">
      <c r="B664" s="86"/>
      <c r="C664" s="937"/>
      <c r="D664" s="937" t="s">
        <v>2532</v>
      </c>
      <c r="E664" s="938">
        <v>12258640</v>
      </c>
    </row>
    <row r="665" spans="2:5" ht="24" customHeight="1" x14ac:dyDescent="0.2">
      <c r="B665" s="767"/>
      <c r="C665" s="948"/>
      <c r="D665" s="948" t="s">
        <v>2533</v>
      </c>
      <c r="E665" s="949">
        <f>E662+E663</f>
        <v>8200177</v>
      </c>
    </row>
    <row r="667" spans="2:5" ht="24" customHeight="1" x14ac:dyDescent="0.2">
      <c r="B667" t="s">
        <v>3201</v>
      </c>
      <c r="C667" s="546" t="s">
        <v>402</v>
      </c>
      <c r="D667" s="546" t="s">
        <v>3200</v>
      </c>
      <c r="E667" s="546" t="s">
        <v>3199</v>
      </c>
    </row>
    <row r="668" spans="2:5" ht="24" customHeight="1" x14ac:dyDescent="0.2">
      <c r="B668" s="86" t="s">
        <v>3202</v>
      </c>
      <c r="C668" s="937">
        <v>0</v>
      </c>
      <c r="D668" s="937">
        <f>D623-D637</f>
        <v>0</v>
      </c>
      <c r="E668" s="938">
        <f>C668+D668</f>
        <v>0</v>
      </c>
    </row>
    <row r="669" spans="2:5" ht="24" customHeight="1" x14ac:dyDescent="0.2">
      <c r="B669" s="86" t="s">
        <v>3203</v>
      </c>
      <c r="C669" s="937">
        <v>0</v>
      </c>
      <c r="D669" s="937">
        <f>C638-D626</f>
        <v>0</v>
      </c>
      <c r="E669" s="938">
        <f>C669+D669</f>
        <v>0</v>
      </c>
    </row>
  </sheetData>
  <mergeCells count="132">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B616:B617"/>
    <mergeCell ref="C616:C617"/>
    <mergeCell ref="D616:D617"/>
    <mergeCell ref="E616:E617"/>
    <mergeCell ref="B629:B630"/>
    <mergeCell ref="C629:C630"/>
    <mergeCell ref="D629:D630"/>
    <mergeCell ref="E629:E630"/>
    <mergeCell ref="F55:F5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topLeftCell="A10" workbookViewId="0">
      <selection activeCell="I19" sqref="I19"/>
    </sheetView>
  </sheetViews>
  <sheetFormatPr defaultColWidth="12.36328125" defaultRowHeight="24" customHeight="1" x14ac:dyDescent="0.2"/>
  <cols>
    <col min="1" max="1" width="4" style="791" customWidth="1"/>
    <col min="2" max="2" width="12.36328125" style="1177"/>
    <col min="3" max="7" width="12.36328125" style="1176"/>
    <col min="8" max="8" width="12.36328125" style="1175"/>
    <col min="9" max="16384" width="12.36328125" style="791"/>
  </cols>
  <sheetData>
    <row r="1" spans="1:15" ht="24" customHeight="1" x14ac:dyDescent="0.2">
      <c r="A1" s="1188"/>
      <c r="B1" s="1295" t="s">
        <v>3714</v>
      </c>
      <c r="C1" s="1293"/>
      <c r="D1" s="1293"/>
      <c r="E1" s="1293"/>
      <c r="F1" s="1293"/>
      <c r="G1" s="1293"/>
      <c r="H1" s="1294"/>
      <c r="I1" s="1292"/>
    </row>
    <row r="2" spans="1:15" ht="12" customHeight="1" x14ac:dyDescent="0.2">
      <c r="A2" s="1188"/>
      <c r="B2" s="1295"/>
      <c r="C2" s="1293"/>
      <c r="D2" s="1293"/>
      <c r="E2" s="1293"/>
      <c r="F2" s="1293"/>
      <c r="G2" s="1293"/>
      <c r="H2" s="1294"/>
      <c r="I2" s="1292"/>
    </row>
    <row r="3" spans="1:15" ht="9" customHeight="1" x14ac:dyDescent="0.2"/>
    <row r="4" spans="1:15" ht="24" customHeight="1" x14ac:dyDescent="0.2">
      <c r="B4" s="1300" t="s">
        <v>3522</v>
      </c>
      <c r="C4" s="1299"/>
      <c r="D4" s="1296" t="s">
        <v>3521</v>
      </c>
      <c r="E4" s="1296" t="s">
        <v>3520</v>
      </c>
      <c r="F4" s="1301" t="s">
        <v>3715</v>
      </c>
      <c r="G4" s="1296" t="s">
        <v>3519</v>
      </c>
      <c r="H4" s="1297" t="s">
        <v>3518</v>
      </c>
      <c r="I4" s="1298" t="s">
        <v>3517</v>
      </c>
    </row>
    <row r="5" spans="1:15" ht="24" customHeight="1" x14ac:dyDescent="0.2">
      <c r="B5" s="1187" t="s">
        <v>3516</v>
      </c>
      <c r="C5" s="1272">
        <v>2011</v>
      </c>
      <c r="D5" s="1186">
        <v>745000</v>
      </c>
      <c r="E5" s="1185">
        <v>300000</v>
      </c>
      <c r="F5" s="1185">
        <v>724200</v>
      </c>
      <c r="G5" s="1185">
        <f t="shared" ref="G5:G18" si="0">F5/200</f>
        <v>3621</v>
      </c>
      <c r="H5" s="1184">
        <f t="shared" ref="H5:H18" si="1">D5+E5+F5</f>
        <v>1769200</v>
      </c>
      <c r="I5" s="1275">
        <v>840000</v>
      </c>
    </row>
    <row r="6" spans="1:15" ht="24" customHeight="1" x14ac:dyDescent="0.2">
      <c r="B6" s="1183" t="s">
        <v>3515</v>
      </c>
      <c r="C6" s="1273">
        <v>2012</v>
      </c>
      <c r="D6" s="1180">
        <v>745000</v>
      </c>
      <c r="E6" s="1180">
        <v>320000</v>
      </c>
      <c r="F6" s="1180">
        <v>755200</v>
      </c>
      <c r="G6" s="1182">
        <f t="shared" si="0"/>
        <v>3776</v>
      </c>
      <c r="H6" s="1181">
        <f t="shared" si="1"/>
        <v>1820200</v>
      </c>
      <c r="I6" s="1276">
        <v>830000</v>
      </c>
    </row>
    <row r="7" spans="1:15" ht="24" customHeight="1" x14ac:dyDescent="0.2">
      <c r="B7" s="1183" t="s">
        <v>3514</v>
      </c>
      <c r="C7" s="1273">
        <v>2013</v>
      </c>
      <c r="D7" s="1180">
        <v>745000</v>
      </c>
      <c r="E7" s="1180">
        <v>280000</v>
      </c>
      <c r="F7" s="1180">
        <v>704200</v>
      </c>
      <c r="G7" s="1182">
        <f t="shared" si="0"/>
        <v>3521</v>
      </c>
      <c r="H7" s="1181">
        <f t="shared" si="1"/>
        <v>1729200</v>
      </c>
      <c r="I7" s="1276">
        <v>849000</v>
      </c>
    </row>
    <row r="8" spans="1:15" ht="24" customHeight="1" x14ac:dyDescent="0.2">
      <c r="B8" s="1183" t="s">
        <v>3513</v>
      </c>
      <c r="C8" s="1273">
        <v>2014</v>
      </c>
      <c r="D8" s="1180">
        <v>745000</v>
      </c>
      <c r="E8" s="1180">
        <v>280000</v>
      </c>
      <c r="F8" s="1180">
        <v>702800</v>
      </c>
      <c r="G8" s="1182">
        <f t="shared" si="0"/>
        <v>3514</v>
      </c>
      <c r="H8" s="1181">
        <f t="shared" si="1"/>
        <v>1727800</v>
      </c>
      <c r="I8" s="1276">
        <v>750000</v>
      </c>
    </row>
    <row r="9" spans="1:15" ht="24" customHeight="1" x14ac:dyDescent="0.2">
      <c r="B9" s="1183" t="s">
        <v>3512</v>
      </c>
      <c r="C9" s="1273">
        <v>2015</v>
      </c>
      <c r="D9" s="1180">
        <v>745000</v>
      </c>
      <c r="E9" s="1180">
        <v>270000</v>
      </c>
      <c r="F9" s="1180">
        <v>741000</v>
      </c>
      <c r="G9" s="1182">
        <f t="shared" si="0"/>
        <v>3705</v>
      </c>
      <c r="H9" s="1181">
        <f t="shared" si="1"/>
        <v>1756000</v>
      </c>
      <c r="I9" s="1276">
        <v>870000</v>
      </c>
    </row>
    <row r="10" spans="1:15" ht="24" customHeight="1" x14ac:dyDescent="0.2">
      <c r="B10" s="1183" t="s">
        <v>3511</v>
      </c>
      <c r="C10" s="1273">
        <v>2016</v>
      </c>
      <c r="D10" s="1180">
        <v>745000</v>
      </c>
      <c r="E10" s="1180">
        <v>280000</v>
      </c>
      <c r="F10" s="1180">
        <v>779800</v>
      </c>
      <c r="G10" s="1182">
        <f t="shared" si="0"/>
        <v>3899</v>
      </c>
      <c r="H10" s="1181">
        <f t="shared" si="1"/>
        <v>1804800</v>
      </c>
      <c r="I10" s="1276">
        <v>880000</v>
      </c>
    </row>
    <row r="11" spans="1:15" ht="24" customHeight="1" x14ac:dyDescent="0.2">
      <c r="B11" s="1183" t="s">
        <v>3510</v>
      </c>
      <c r="C11" s="1273">
        <v>2017</v>
      </c>
      <c r="D11" s="1180">
        <v>745000</v>
      </c>
      <c r="E11" s="1180">
        <v>280000</v>
      </c>
      <c r="F11" s="1180">
        <v>800600</v>
      </c>
      <c r="G11" s="1182">
        <f t="shared" si="0"/>
        <v>4003</v>
      </c>
      <c r="H11" s="1181">
        <f t="shared" si="1"/>
        <v>1825600</v>
      </c>
      <c r="I11" s="1276">
        <v>900000</v>
      </c>
    </row>
    <row r="12" spans="1:15" ht="24" customHeight="1" x14ac:dyDescent="0.2">
      <c r="B12" s="1183" t="s">
        <v>3509</v>
      </c>
      <c r="C12" s="1273">
        <v>2018</v>
      </c>
      <c r="D12" s="1180">
        <v>745000</v>
      </c>
      <c r="E12" s="1180">
        <v>260000</v>
      </c>
      <c r="F12" s="1180">
        <v>701000</v>
      </c>
      <c r="G12" s="1182">
        <f t="shared" si="0"/>
        <v>3505</v>
      </c>
      <c r="H12" s="1181">
        <f t="shared" si="1"/>
        <v>1706000</v>
      </c>
      <c r="I12" s="1276">
        <v>850000</v>
      </c>
    </row>
    <row r="13" spans="1:15" ht="24" customHeight="1" x14ac:dyDescent="0.2">
      <c r="B13" s="1183" t="s">
        <v>3508</v>
      </c>
      <c r="C13" s="1273">
        <v>2019</v>
      </c>
      <c r="D13" s="1180">
        <v>745000</v>
      </c>
      <c r="E13" s="1180">
        <v>260000</v>
      </c>
      <c r="F13" s="1180">
        <v>729800</v>
      </c>
      <c r="G13" s="1182">
        <f t="shared" si="0"/>
        <v>3649</v>
      </c>
      <c r="H13" s="1181">
        <f t="shared" si="1"/>
        <v>1734800</v>
      </c>
      <c r="I13" s="1276">
        <v>790000</v>
      </c>
      <c r="O13" s="791" t="s">
        <v>1689</v>
      </c>
    </row>
    <row r="14" spans="1:15" ht="24" customHeight="1" x14ac:dyDescent="0.2">
      <c r="B14" s="1183" t="s">
        <v>3507</v>
      </c>
      <c r="C14" s="1273">
        <v>2020</v>
      </c>
      <c r="D14" s="1180">
        <v>745000</v>
      </c>
      <c r="E14" s="1180">
        <v>50000</v>
      </c>
      <c r="F14" s="1180">
        <v>162000</v>
      </c>
      <c r="G14" s="1182">
        <f t="shared" si="0"/>
        <v>810</v>
      </c>
      <c r="H14" s="1181">
        <f t="shared" si="1"/>
        <v>957000</v>
      </c>
      <c r="I14" s="1276">
        <v>100000</v>
      </c>
    </row>
    <row r="15" spans="1:15" ht="24" customHeight="1" x14ac:dyDescent="0.2">
      <c r="B15" s="1183" t="s">
        <v>3506</v>
      </c>
      <c r="C15" s="1273">
        <v>2021</v>
      </c>
      <c r="D15" s="1180">
        <v>745000</v>
      </c>
      <c r="E15" s="1180">
        <v>0</v>
      </c>
      <c r="F15" s="1180">
        <v>147000</v>
      </c>
      <c r="G15" s="1182">
        <f t="shared" si="0"/>
        <v>735</v>
      </c>
      <c r="H15" s="1181">
        <f t="shared" si="1"/>
        <v>892000</v>
      </c>
      <c r="I15" s="1276">
        <v>250000</v>
      </c>
    </row>
    <row r="16" spans="1:15" ht="24" customHeight="1" x14ac:dyDescent="0.2">
      <c r="B16" s="1183" t="s">
        <v>3505</v>
      </c>
      <c r="C16" s="1273">
        <v>2022</v>
      </c>
      <c r="D16" s="1180">
        <v>745000</v>
      </c>
      <c r="E16" s="1180">
        <v>0</v>
      </c>
      <c r="F16" s="1180">
        <v>439400</v>
      </c>
      <c r="G16" s="1182">
        <f t="shared" si="0"/>
        <v>2197</v>
      </c>
      <c r="H16" s="1181">
        <f t="shared" si="1"/>
        <v>1184400</v>
      </c>
      <c r="I16" s="1276">
        <v>650000</v>
      </c>
    </row>
    <row r="17" spans="2:9" ht="24" customHeight="1" x14ac:dyDescent="0.2">
      <c r="B17" s="1183" t="s">
        <v>3712</v>
      </c>
      <c r="C17" s="1278">
        <v>2023</v>
      </c>
      <c r="D17" s="1180">
        <v>745000</v>
      </c>
      <c r="E17" s="1180">
        <v>0</v>
      </c>
      <c r="F17" s="1180">
        <v>686000</v>
      </c>
      <c r="G17" s="1180">
        <f t="shared" si="0"/>
        <v>3430</v>
      </c>
      <c r="H17" s="1279">
        <f t="shared" si="1"/>
        <v>1431000</v>
      </c>
      <c r="I17" s="1280">
        <v>800000</v>
      </c>
    </row>
    <row r="18" spans="2:9" ht="24" customHeight="1" x14ac:dyDescent="0.2">
      <c r="B18" s="1183" t="s">
        <v>3713</v>
      </c>
      <c r="C18" s="1281">
        <v>2024</v>
      </c>
      <c r="D18" s="1180">
        <v>372500</v>
      </c>
      <c r="E18" s="1180">
        <v>0</v>
      </c>
      <c r="F18" s="1180">
        <v>639200</v>
      </c>
      <c r="G18" s="1180">
        <f t="shared" si="0"/>
        <v>3196</v>
      </c>
      <c r="H18" s="1279">
        <f t="shared" si="1"/>
        <v>1011700</v>
      </c>
      <c r="I18" s="1280">
        <v>780000</v>
      </c>
    </row>
    <row r="19" spans="2:9" ht="24" customHeight="1" x14ac:dyDescent="0.2">
      <c r="B19" s="1183"/>
      <c r="C19" s="1288"/>
      <c r="D19" s="1289"/>
      <c r="E19" s="1289"/>
      <c r="F19" s="1289"/>
      <c r="G19" s="1289"/>
      <c r="H19" s="1290"/>
      <c r="I19" s="1291"/>
    </row>
    <row r="20" spans="2:9" ht="24" customHeight="1" x14ac:dyDescent="0.2">
      <c r="B20" s="1287"/>
      <c r="C20" s="1286"/>
      <c r="D20" s="1284"/>
      <c r="E20" s="1285"/>
      <c r="F20" s="1284"/>
      <c r="G20" s="1284"/>
      <c r="H20" s="1283"/>
      <c r="I20" s="1282"/>
    </row>
    <row r="21" spans="2:9" ht="24" customHeight="1" x14ac:dyDescent="0.2">
      <c r="C21" s="1274"/>
      <c r="D21" s="1179"/>
      <c r="E21" s="1179"/>
      <c r="F21" s="1179"/>
      <c r="G21" s="1179"/>
      <c r="H21" s="1178"/>
      <c r="I21" s="1277"/>
    </row>
    <row r="22" spans="2:9" ht="24" customHeight="1" x14ac:dyDescent="0.2">
      <c r="D22" s="1179"/>
      <c r="E22" s="1179"/>
      <c r="F22" s="1179"/>
      <c r="G22" s="1179"/>
      <c r="H22" s="1178"/>
      <c r="I22" s="1277"/>
    </row>
    <row r="23" spans="2:9" ht="24" customHeight="1" x14ac:dyDescent="0.2">
      <c r="D23" s="1179"/>
      <c r="E23" s="1179"/>
      <c r="F23" s="1179"/>
      <c r="G23" s="1179"/>
      <c r="H23" s="1178"/>
    </row>
    <row r="24" spans="2:9" ht="24" customHeight="1" x14ac:dyDescent="0.2">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4" customWidth="1"/>
    <col min="2" max="2" width="13.453125" style="667" customWidth="1"/>
    <col min="3" max="3" width="12.90625" style="667" customWidth="1"/>
    <col min="4" max="4" width="11.08984375" style="668" customWidth="1"/>
    <col min="5" max="6" width="12.08984375" style="668" customWidth="1"/>
    <col min="7" max="7" width="32.36328125" style="668" customWidth="1"/>
    <col min="8" max="8" width="21.7265625" style="668" customWidth="1"/>
    <col min="9" max="11" width="14.90625" style="668" customWidth="1"/>
    <col min="12" max="12" width="25.36328125" style="667" customWidth="1"/>
    <col min="13" max="14" width="18" style="667" customWidth="1"/>
    <col min="15" max="16384" width="12.08984375" style="667"/>
  </cols>
  <sheetData>
    <row r="1" spans="1:12" ht="20.25" customHeight="1" x14ac:dyDescent="0.2">
      <c r="A1" s="666" t="s">
        <v>2024</v>
      </c>
    </row>
    <row r="2" spans="1:12" ht="20.25" customHeight="1" x14ac:dyDescent="0.2">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2">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2">
      <c r="A4" s="669">
        <v>2</v>
      </c>
      <c r="B4" s="671" t="s">
        <v>2045</v>
      </c>
      <c r="C4" s="670" t="s">
        <v>2046</v>
      </c>
      <c r="D4" s="671"/>
      <c r="E4" s="671"/>
      <c r="F4" s="671" t="s">
        <v>2047</v>
      </c>
      <c r="G4" s="671" t="s">
        <v>2048</v>
      </c>
      <c r="H4" s="671" t="s">
        <v>2049</v>
      </c>
      <c r="I4" s="671" t="s">
        <v>2050</v>
      </c>
      <c r="J4" s="671"/>
      <c r="K4" s="671"/>
      <c r="L4" s="673"/>
    </row>
    <row r="5" spans="1:12" ht="20.25" customHeight="1" x14ac:dyDescent="0.2">
      <c r="A5" s="669">
        <v>3</v>
      </c>
      <c r="B5" s="671" t="s">
        <v>2051</v>
      </c>
      <c r="C5" s="670" t="s">
        <v>2052</v>
      </c>
      <c r="D5" s="671"/>
      <c r="E5" s="671" t="s">
        <v>2053</v>
      </c>
      <c r="F5" s="671" t="s">
        <v>2047</v>
      </c>
      <c r="G5" s="671" t="s">
        <v>2048</v>
      </c>
      <c r="H5" s="671" t="s">
        <v>2049</v>
      </c>
      <c r="I5" s="671" t="s">
        <v>2050</v>
      </c>
      <c r="J5" s="671"/>
      <c r="K5" s="671"/>
      <c r="L5" s="673"/>
    </row>
    <row r="6" spans="1:12" ht="20.25" customHeight="1" x14ac:dyDescent="0.2">
      <c r="A6" s="669">
        <v>4</v>
      </c>
      <c r="B6" s="670" t="s">
        <v>2054</v>
      </c>
      <c r="C6" s="670" t="s">
        <v>2055</v>
      </c>
      <c r="D6" s="671"/>
      <c r="E6" s="671" t="s">
        <v>2056</v>
      </c>
      <c r="F6" s="671" t="s">
        <v>2057</v>
      </c>
      <c r="G6" s="671" t="s">
        <v>2058</v>
      </c>
      <c r="H6" s="671"/>
      <c r="I6" s="671"/>
      <c r="J6" s="671"/>
      <c r="K6" s="671"/>
      <c r="L6" s="673"/>
    </row>
    <row r="7" spans="1:12" ht="20.25" customHeight="1" x14ac:dyDescent="0.2">
      <c r="A7" s="669">
        <v>5</v>
      </c>
      <c r="B7" s="670" t="s">
        <v>2059</v>
      </c>
      <c r="C7" s="670" t="s">
        <v>2060</v>
      </c>
      <c r="D7" s="671" t="s">
        <v>2061</v>
      </c>
      <c r="E7" s="671"/>
      <c r="F7" s="671" t="s">
        <v>2062</v>
      </c>
      <c r="G7" s="671" t="s">
        <v>2063</v>
      </c>
      <c r="H7" s="671" t="s">
        <v>2064</v>
      </c>
      <c r="I7" s="671" t="s">
        <v>2065</v>
      </c>
      <c r="J7" s="671"/>
      <c r="K7" s="671"/>
      <c r="L7" s="673"/>
    </row>
    <row r="8" spans="1:12" ht="20.25" customHeight="1" x14ac:dyDescent="0.2">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2">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2">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2">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2">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2">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2">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2">
      <c r="A15" s="669">
        <v>13</v>
      </c>
      <c r="B15" s="670" t="s">
        <v>2108</v>
      </c>
      <c r="C15" s="670" t="s">
        <v>32</v>
      </c>
      <c r="D15" s="671" t="s">
        <v>2109</v>
      </c>
      <c r="F15" s="671" t="s">
        <v>2110</v>
      </c>
      <c r="G15" s="671" t="s">
        <v>2111</v>
      </c>
      <c r="H15" s="671" t="s">
        <v>2112</v>
      </c>
      <c r="I15" s="671" t="s">
        <v>2113</v>
      </c>
      <c r="J15" s="671"/>
      <c r="K15" s="671"/>
      <c r="L15" s="673"/>
    </row>
    <row r="16" spans="1:12" ht="20.25" customHeight="1" x14ac:dyDescent="0.2">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2">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2">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2">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2">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2">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2">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2">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2">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2">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2">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2">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2">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2">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2">
      <c r="A30" s="669">
        <v>28</v>
      </c>
      <c r="B30" s="670"/>
      <c r="C30" s="670" t="s">
        <v>26</v>
      </c>
      <c r="D30" s="671"/>
      <c r="E30" s="671"/>
      <c r="F30" s="671"/>
      <c r="G30" s="671"/>
      <c r="H30" s="671"/>
      <c r="I30" s="671"/>
      <c r="J30" s="671"/>
      <c r="K30" s="671"/>
      <c r="L30" s="673"/>
    </row>
    <row r="31" spans="1:12" ht="20.25" customHeight="1" x14ac:dyDescent="0.2">
      <c r="A31" s="669">
        <v>29</v>
      </c>
      <c r="B31" s="670"/>
      <c r="D31" s="671"/>
      <c r="E31" s="671"/>
      <c r="F31" s="671" t="s">
        <v>2188</v>
      </c>
      <c r="G31" s="671" t="s">
        <v>2189</v>
      </c>
      <c r="H31" s="671" t="s">
        <v>2190</v>
      </c>
      <c r="I31" s="671"/>
      <c r="J31" s="671"/>
      <c r="K31" s="671"/>
      <c r="L31" s="673" t="s">
        <v>2191</v>
      </c>
    </row>
    <row r="32" spans="1:12" ht="20.25" customHeight="1" x14ac:dyDescent="0.2">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2">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2">
      <c r="A34" s="669" t="s">
        <v>1030</v>
      </c>
      <c r="B34" s="670" t="s">
        <v>2202</v>
      </c>
      <c r="C34" s="670" t="s">
        <v>2203</v>
      </c>
      <c r="D34" s="671"/>
      <c r="E34" s="671"/>
      <c r="F34" s="678" t="s">
        <v>2204</v>
      </c>
      <c r="G34" s="679" t="s">
        <v>2205</v>
      </c>
      <c r="H34" s="671"/>
      <c r="I34" s="671"/>
      <c r="J34" s="671"/>
      <c r="K34" s="671"/>
      <c r="L34" s="680" t="s">
        <v>2206</v>
      </c>
    </row>
    <row r="35" spans="1:12" ht="20.25" customHeight="1" x14ac:dyDescent="0.2">
      <c r="A35" s="669">
        <v>33</v>
      </c>
      <c r="B35" s="670" t="s">
        <v>2207</v>
      </c>
      <c r="D35" s="671"/>
      <c r="E35" s="671"/>
      <c r="F35" s="671" t="s">
        <v>2208</v>
      </c>
      <c r="G35" s="671" t="s">
        <v>2209</v>
      </c>
      <c r="H35" s="671" t="s">
        <v>2210</v>
      </c>
      <c r="I35" s="671"/>
      <c r="J35" s="671"/>
      <c r="K35" s="671"/>
      <c r="L35" s="673"/>
    </row>
    <row r="36" spans="1:12" ht="20.25" customHeight="1" x14ac:dyDescent="0.2">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2">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2">
      <c r="A38" s="669">
        <v>36</v>
      </c>
      <c r="B38" s="670" t="s">
        <v>2224</v>
      </c>
      <c r="C38" s="670" t="s">
        <v>2060</v>
      </c>
      <c r="D38" s="671"/>
      <c r="E38" s="671" t="s">
        <v>2225</v>
      </c>
      <c r="F38" s="671"/>
      <c r="G38" s="671"/>
      <c r="H38" s="671"/>
      <c r="I38" s="671"/>
      <c r="J38" s="671"/>
      <c r="K38" s="671"/>
      <c r="L38" s="673"/>
    </row>
    <row r="39" spans="1:12" ht="20.25" customHeight="1" x14ac:dyDescent="0.2">
      <c r="A39" s="669">
        <v>37</v>
      </c>
      <c r="B39" s="670" t="s">
        <v>2226</v>
      </c>
      <c r="C39" s="670" t="s">
        <v>2060</v>
      </c>
      <c r="D39" s="671" t="s">
        <v>2227</v>
      </c>
      <c r="E39" s="671"/>
      <c r="F39" s="671"/>
      <c r="G39" s="671" t="s">
        <v>2228</v>
      </c>
      <c r="H39" s="671" t="s">
        <v>2229</v>
      </c>
      <c r="I39" s="671"/>
      <c r="J39" s="671"/>
      <c r="K39" s="671"/>
      <c r="L39" s="673"/>
    </row>
    <row r="40" spans="1:12" ht="20.25" customHeight="1" x14ac:dyDescent="0.2">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2">
      <c r="A41" s="669">
        <v>39</v>
      </c>
      <c r="B41" s="670" t="s">
        <v>2236</v>
      </c>
      <c r="C41" s="670" t="s">
        <v>2060</v>
      </c>
      <c r="D41" s="671"/>
      <c r="E41" s="671"/>
      <c r="F41" s="671" t="s">
        <v>2237</v>
      </c>
      <c r="G41" s="671" t="s">
        <v>2238</v>
      </c>
      <c r="H41" s="671"/>
      <c r="I41" s="671" t="s">
        <v>2239</v>
      </c>
      <c r="J41" s="671"/>
      <c r="K41" s="671"/>
      <c r="L41" s="673"/>
    </row>
    <row r="42" spans="1:12" ht="20.25" customHeight="1" x14ac:dyDescent="0.2">
      <c r="A42" s="669">
        <v>40</v>
      </c>
      <c r="B42" s="670" t="s">
        <v>2122</v>
      </c>
      <c r="C42" s="670" t="s">
        <v>2240</v>
      </c>
      <c r="D42" s="671"/>
      <c r="E42" s="671" t="s">
        <v>2056</v>
      </c>
      <c r="F42" s="671"/>
      <c r="G42" s="670" t="s">
        <v>2241</v>
      </c>
      <c r="H42" s="670" t="s">
        <v>2242</v>
      </c>
      <c r="I42" s="671"/>
      <c r="J42" s="671"/>
      <c r="K42" s="671"/>
      <c r="L42" s="673"/>
    </row>
    <row r="43" spans="1:12" ht="20.25" customHeight="1" x14ac:dyDescent="0.2">
      <c r="A43" s="669"/>
      <c r="B43" s="682" t="s">
        <v>2243</v>
      </c>
      <c r="C43" s="670" t="s">
        <v>2244</v>
      </c>
      <c r="D43" s="671"/>
      <c r="E43" s="671"/>
      <c r="F43" s="671" t="s">
        <v>2245</v>
      </c>
      <c r="G43" s="671" t="s">
        <v>2246</v>
      </c>
      <c r="H43" s="671"/>
      <c r="I43" s="671"/>
      <c r="J43" s="671"/>
      <c r="K43" s="671"/>
      <c r="L43" s="673"/>
    </row>
    <row r="44" spans="1:12" ht="20.25" customHeight="1" x14ac:dyDescent="0.2">
      <c r="A44" s="669">
        <v>42</v>
      </c>
      <c r="B44" s="670" t="s">
        <v>2247</v>
      </c>
      <c r="C44" s="677" t="s">
        <v>69</v>
      </c>
      <c r="D44" s="671"/>
      <c r="E44" s="671"/>
      <c r="F44" s="671" t="s">
        <v>2248</v>
      </c>
      <c r="G44" s="671" t="s">
        <v>2249</v>
      </c>
      <c r="H44" s="671" t="s">
        <v>2250</v>
      </c>
      <c r="I44" s="671"/>
      <c r="J44" s="671"/>
      <c r="K44" s="671"/>
      <c r="L44" s="673"/>
    </row>
    <row r="45" spans="1:12" ht="20.25" customHeight="1" x14ac:dyDescent="0.2">
      <c r="A45" s="669"/>
      <c r="B45" s="670" t="s">
        <v>2251</v>
      </c>
      <c r="C45" s="670" t="s">
        <v>2252</v>
      </c>
      <c r="D45" s="671"/>
      <c r="E45" s="671"/>
      <c r="F45" s="671" t="s">
        <v>2253</v>
      </c>
      <c r="G45" s="671" t="s">
        <v>2254</v>
      </c>
      <c r="H45" s="671" t="s">
        <v>2255</v>
      </c>
      <c r="I45" s="671"/>
      <c r="J45" s="671"/>
      <c r="K45" s="671"/>
      <c r="L45" s="673"/>
    </row>
    <row r="46" spans="1:12" ht="20.25" customHeight="1" x14ac:dyDescent="0.2">
      <c r="A46" s="669">
        <v>44</v>
      </c>
      <c r="B46" s="670" t="s">
        <v>2256</v>
      </c>
      <c r="C46" s="677" t="s">
        <v>2257</v>
      </c>
      <c r="D46" s="671"/>
      <c r="E46" s="671"/>
      <c r="F46" s="671" t="s">
        <v>2258</v>
      </c>
      <c r="G46" s="671" t="s">
        <v>2259</v>
      </c>
      <c r="H46" s="671"/>
      <c r="I46" s="671"/>
      <c r="J46" s="671"/>
      <c r="K46" s="671"/>
      <c r="L46" s="673"/>
    </row>
    <row r="47" spans="1:12" ht="20.25" customHeight="1" x14ac:dyDescent="0.2">
      <c r="A47" s="669">
        <v>45</v>
      </c>
      <c r="B47" s="670" t="s">
        <v>2260</v>
      </c>
      <c r="C47" s="670" t="s">
        <v>69</v>
      </c>
      <c r="D47" s="671"/>
      <c r="E47" s="671"/>
      <c r="F47" s="671" t="s">
        <v>2261</v>
      </c>
      <c r="G47" s="671" t="s">
        <v>2262</v>
      </c>
      <c r="H47" s="671"/>
      <c r="I47" s="671"/>
      <c r="J47" s="671"/>
      <c r="K47" s="671"/>
      <c r="L47" s="673"/>
    </row>
    <row r="48" spans="1:12" ht="20.25" customHeight="1" x14ac:dyDescent="0.2">
      <c r="A48" s="669"/>
      <c r="B48" s="670"/>
      <c r="C48" s="677"/>
      <c r="D48" s="671"/>
      <c r="E48" s="671"/>
      <c r="F48" s="671"/>
      <c r="G48" s="671"/>
      <c r="H48" s="671"/>
      <c r="I48" s="671"/>
      <c r="J48" s="671"/>
      <c r="K48" s="671"/>
      <c r="L48" s="673"/>
    </row>
    <row r="49" spans="1:12" ht="20.25" customHeight="1" x14ac:dyDescent="0.2">
      <c r="A49" s="669"/>
      <c r="B49" s="670"/>
      <c r="C49" s="670"/>
      <c r="D49" s="671"/>
      <c r="E49" s="671"/>
      <c r="F49" s="671"/>
      <c r="G49" s="671"/>
      <c r="H49" s="671"/>
      <c r="I49" s="671"/>
      <c r="J49" s="671"/>
      <c r="K49" s="671"/>
      <c r="L49" s="673"/>
    </row>
    <row r="50" spans="1:12" ht="20.25" customHeight="1" x14ac:dyDescent="0.2">
      <c r="A50" s="669"/>
      <c r="B50" s="670"/>
      <c r="C50" s="677"/>
      <c r="D50" s="671"/>
      <c r="E50" s="671"/>
      <c r="F50" s="671"/>
      <c r="G50" s="671"/>
      <c r="H50" s="671"/>
      <c r="I50" s="671"/>
      <c r="J50" s="671"/>
      <c r="K50" s="671"/>
      <c r="L50" s="673"/>
    </row>
    <row r="51" spans="1:12" ht="20.25" customHeight="1" x14ac:dyDescent="0.2">
      <c r="A51" s="669"/>
      <c r="B51" s="670"/>
      <c r="C51" s="670"/>
      <c r="D51" s="671"/>
      <c r="E51" s="671"/>
      <c r="F51" s="671"/>
      <c r="G51" s="671"/>
      <c r="H51" s="671"/>
      <c r="I51" s="671"/>
      <c r="J51" s="671"/>
      <c r="K51" s="671"/>
      <c r="L51" s="673"/>
    </row>
    <row r="52" spans="1:12" ht="20.25" customHeight="1" x14ac:dyDescent="0.2">
      <c r="A52" s="669"/>
      <c r="B52" s="670"/>
      <c r="C52" s="677"/>
      <c r="D52" s="671"/>
      <c r="E52" s="671"/>
      <c r="F52" s="671"/>
      <c r="G52" s="671"/>
      <c r="H52" s="671"/>
      <c r="I52" s="671"/>
      <c r="J52" s="671"/>
      <c r="K52" s="671"/>
      <c r="L52" s="673"/>
    </row>
    <row r="53" spans="1:12" ht="20.25" customHeight="1" x14ac:dyDescent="0.2">
      <c r="A53" s="669"/>
      <c r="B53" s="670"/>
      <c r="C53" s="670"/>
      <c r="D53" s="683"/>
      <c r="E53" s="683"/>
      <c r="F53" s="671"/>
      <c r="G53" s="671"/>
      <c r="H53" s="671"/>
      <c r="I53" s="671"/>
      <c r="J53" s="671"/>
      <c r="K53" s="671"/>
      <c r="L53" s="673"/>
    </row>
    <row r="54" spans="1:12" ht="20.25" customHeight="1" x14ac:dyDescent="0.2">
      <c r="A54" s="669"/>
      <c r="B54" s="670"/>
      <c r="C54" s="670"/>
      <c r="D54" s="671"/>
      <c r="E54" s="671"/>
      <c r="F54" s="671"/>
      <c r="G54" s="671"/>
      <c r="H54" s="671"/>
      <c r="I54" s="671"/>
      <c r="J54" s="671"/>
      <c r="K54" s="671"/>
      <c r="L54" s="673"/>
    </row>
    <row r="55" spans="1:12" ht="20.25" customHeight="1" x14ac:dyDescent="0.2">
      <c r="A55" s="669"/>
      <c r="B55" s="670"/>
      <c r="C55" s="670"/>
      <c r="D55" s="671"/>
      <c r="E55" s="671"/>
      <c r="F55" s="671"/>
      <c r="G55" s="671"/>
      <c r="H55" s="671"/>
      <c r="I55" s="671"/>
      <c r="J55" s="671"/>
      <c r="K55" s="671"/>
      <c r="L55" s="673"/>
    </row>
    <row r="56" spans="1:12" ht="20.25" customHeight="1" x14ac:dyDescent="0.2">
      <c r="A56" s="669"/>
      <c r="B56" s="670"/>
      <c r="C56" s="670"/>
      <c r="D56" s="671"/>
      <c r="E56" s="671"/>
      <c r="F56" s="671"/>
      <c r="G56" s="671"/>
      <c r="H56" s="671"/>
      <c r="I56" s="671"/>
      <c r="J56" s="671"/>
      <c r="K56" s="671"/>
      <c r="L56" s="673"/>
    </row>
    <row r="57" spans="1:12" ht="20.25" customHeight="1" x14ac:dyDescent="0.2">
      <c r="A57" s="669"/>
      <c r="B57" s="670"/>
      <c r="C57" s="677"/>
      <c r="D57" s="671"/>
      <c r="E57" s="671"/>
      <c r="F57" s="671"/>
      <c r="G57" s="671"/>
      <c r="H57" s="671"/>
      <c r="I57" s="671"/>
      <c r="J57" s="671"/>
      <c r="K57" s="671"/>
      <c r="L57" s="673"/>
    </row>
    <row r="58" spans="1:12" ht="20.25" customHeight="1" x14ac:dyDescent="0.2">
      <c r="A58" s="669"/>
      <c r="B58" s="670"/>
      <c r="C58" s="670"/>
      <c r="D58" s="671"/>
      <c r="E58" s="671"/>
      <c r="F58" s="671"/>
      <c r="G58" s="671"/>
      <c r="H58" s="671"/>
      <c r="I58" s="671"/>
      <c r="J58" s="671"/>
      <c r="K58" s="671"/>
      <c r="L58" s="673"/>
    </row>
    <row r="59" spans="1:12" ht="20.25" customHeight="1" x14ac:dyDescent="0.2">
      <c r="A59" s="669"/>
      <c r="B59" s="670"/>
      <c r="C59" s="677"/>
      <c r="D59" s="671"/>
      <c r="E59" s="671"/>
      <c r="F59" s="671"/>
      <c r="G59" s="671"/>
      <c r="H59" s="671"/>
      <c r="I59" s="671"/>
      <c r="J59" s="671"/>
      <c r="K59" s="671"/>
      <c r="L59" s="673"/>
    </row>
    <row r="60" spans="1:12" ht="20.25" customHeight="1" x14ac:dyDescent="0.2">
      <c r="A60" s="669"/>
      <c r="B60" s="670"/>
      <c r="C60" s="670"/>
      <c r="D60" s="671"/>
      <c r="E60" s="671"/>
      <c r="F60" s="671"/>
      <c r="G60" s="671"/>
      <c r="H60" s="671"/>
      <c r="I60" s="671"/>
      <c r="J60" s="671"/>
      <c r="K60" s="671"/>
      <c r="L60" s="673"/>
    </row>
    <row r="61" spans="1:12" ht="20.25" customHeight="1" x14ac:dyDescent="0.2">
      <c r="A61" s="669"/>
      <c r="B61" s="670"/>
      <c r="C61" s="670"/>
      <c r="D61" s="671"/>
      <c r="E61" s="671"/>
      <c r="F61" s="671"/>
      <c r="G61" s="671"/>
      <c r="H61" s="671"/>
      <c r="I61" s="671"/>
      <c r="J61" s="671"/>
      <c r="K61" s="671"/>
      <c r="L61" s="673"/>
    </row>
    <row r="62" spans="1:12" ht="20.25" customHeight="1" x14ac:dyDescent="0.2">
      <c r="A62" s="669"/>
      <c r="B62" s="670"/>
      <c r="C62" s="670"/>
      <c r="D62" s="671"/>
      <c r="E62" s="671"/>
      <c r="F62" s="671"/>
      <c r="G62" s="671"/>
      <c r="H62" s="671"/>
      <c r="I62" s="671"/>
      <c r="J62" s="671"/>
      <c r="K62" s="671"/>
      <c r="L62" s="673"/>
    </row>
    <row r="63" spans="1:12" ht="20.25" customHeight="1" x14ac:dyDescent="0.2">
      <c r="A63" s="669"/>
      <c r="B63" s="670"/>
      <c r="C63" s="677"/>
      <c r="D63" s="671"/>
      <c r="E63" s="671"/>
      <c r="F63" s="671"/>
      <c r="G63" s="671"/>
      <c r="H63" s="671"/>
      <c r="I63" s="671"/>
      <c r="J63" s="671"/>
      <c r="K63" s="671"/>
      <c r="L63" s="673"/>
    </row>
    <row r="64" spans="1:12" ht="20.25" customHeight="1" x14ac:dyDescent="0.2">
      <c r="A64" s="669"/>
      <c r="B64" s="670"/>
      <c r="C64" s="670"/>
      <c r="D64" s="671"/>
      <c r="E64" s="671"/>
      <c r="F64" s="671"/>
      <c r="G64" s="671"/>
      <c r="H64" s="671"/>
      <c r="I64" s="671"/>
      <c r="J64" s="671"/>
      <c r="K64" s="671"/>
      <c r="L64" s="673"/>
    </row>
    <row r="65" spans="1:12" ht="20.25" customHeight="1" x14ac:dyDescent="0.2">
      <c r="A65" s="669"/>
      <c r="B65" s="670"/>
      <c r="C65" s="670"/>
      <c r="D65" s="671"/>
      <c r="E65" s="671"/>
      <c r="F65" s="671"/>
      <c r="G65" s="671"/>
      <c r="H65" s="671"/>
      <c r="I65" s="671"/>
      <c r="J65" s="671"/>
      <c r="K65" s="671"/>
      <c r="L65" s="673"/>
    </row>
    <row r="66" spans="1:12" ht="20.25" customHeight="1" x14ac:dyDescent="0.2">
      <c r="A66" s="669"/>
      <c r="B66" s="670"/>
      <c r="C66" s="670"/>
      <c r="D66" s="671"/>
      <c r="E66" s="671"/>
      <c r="F66" s="671"/>
      <c r="G66" s="671"/>
      <c r="H66" s="671"/>
      <c r="I66" s="671"/>
      <c r="J66" s="671"/>
      <c r="K66" s="671"/>
      <c r="L66" s="673"/>
    </row>
    <row r="67" spans="1:12" ht="20.25" customHeight="1" x14ac:dyDescent="0.2">
      <c r="A67" s="669"/>
      <c r="B67" s="670"/>
      <c r="C67" s="670"/>
      <c r="D67" s="671"/>
      <c r="E67" s="671"/>
      <c r="F67" s="671"/>
      <c r="G67" s="671"/>
      <c r="H67" s="671"/>
      <c r="I67" s="671"/>
      <c r="J67" s="671"/>
      <c r="K67" s="671"/>
      <c r="L67" s="673"/>
    </row>
    <row r="68" spans="1:12" ht="20.25" customHeight="1" x14ac:dyDescent="0.2">
      <c r="A68" s="669"/>
      <c r="B68" s="670"/>
      <c r="C68" s="670"/>
      <c r="D68" s="671"/>
      <c r="E68" s="671"/>
      <c r="F68" s="671"/>
      <c r="G68" s="671"/>
      <c r="H68" s="671"/>
      <c r="I68" s="671"/>
      <c r="J68" s="671"/>
      <c r="K68" s="671"/>
      <c r="L68" s="673"/>
    </row>
    <row r="69" spans="1:12" ht="20.25" customHeight="1" x14ac:dyDescent="0.2">
      <c r="A69" s="669"/>
      <c r="B69" s="670"/>
      <c r="C69" s="677"/>
      <c r="D69" s="671"/>
      <c r="E69" s="671"/>
      <c r="F69" s="671"/>
      <c r="G69" s="671"/>
      <c r="H69" s="671"/>
      <c r="I69" s="671"/>
      <c r="J69" s="671"/>
      <c r="K69" s="671"/>
      <c r="L69" s="673"/>
    </row>
    <row r="70" spans="1:12" ht="20.25" customHeight="1" x14ac:dyDescent="0.2">
      <c r="A70" s="669"/>
      <c r="B70" s="670"/>
      <c r="C70" s="670"/>
      <c r="D70" s="671"/>
      <c r="E70" s="671"/>
      <c r="F70" s="671"/>
      <c r="G70" s="671"/>
      <c r="H70" s="671"/>
      <c r="I70" s="671"/>
      <c r="J70" s="671"/>
      <c r="K70" s="671"/>
      <c r="L70" s="673"/>
    </row>
    <row r="71" spans="1:12" ht="20.25" customHeight="1" x14ac:dyDescent="0.2">
      <c r="A71" s="669"/>
      <c r="B71" s="670"/>
      <c r="C71" s="677"/>
      <c r="D71" s="671"/>
      <c r="E71" s="671"/>
      <c r="F71" s="671"/>
      <c r="G71" s="671"/>
      <c r="H71" s="671"/>
      <c r="I71" s="671"/>
      <c r="J71" s="671"/>
      <c r="K71" s="671"/>
      <c r="L71" s="673"/>
    </row>
    <row r="72" spans="1:12" ht="20.25" customHeight="1" x14ac:dyDescent="0.2">
      <c r="A72" s="669"/>
      <c r="B72" s="670"/>
      <c r="C72" s="670"/>
      <c r="D72" s="671"/>
      <c r="E72" s="671"/>
      <c r="F72" s="671"/>
      <c r="G72" s="671"/>
      <c r="H72" s="671"/>
      <c r="I72" s="671"/>
      <c r="J72" s="671"/>
      <c r="K72" s="671"/>
      <c r="L72" s="673"/>
    </row>
    <row r="73" spans="1:12" ht="20.25" customHeight="1" x14ac:dyDescent="0.2">
      <c r="A73" s="669"/>
      <c r="B73" s="670"/>
      <c r="C73" s="677"/>
      <c r="D73" s="671"/>
      <c r="E73" s="671"/>
      <c r="F73" s="671"/>
      <c r="G73" s="671"/>
      <c r="H73" s="671"/>
      <c r="I73" s="671"/>
      <c r="J73" s="671"/>
      <c r="K73" s="671"/>
      <c r="L73" s="673"/>
    </row>
    <row r="74" spans="1:12" ht="20.25" customHeight="1" x14ac:dyDescent="0.2">
      <c r="A74" s="669"/>
      <c r="B74" s="670"/>
      <c r="C74" s="670"/>
      <c r="D74" s="671"/>
      <c r="E74" s="671"/>
      <c r="F74" s="671"/>
      <c r="G74" s="671"/>
      <c r="H74" s="671"/>
      <c r="I74" s="671"/>
      <c r="J74" s="671"/>
      <c r="K74" s="671"/>
      <c r="L74" s="673"/>
    </row>
    <row r="75" spans="1:12" ht="20.25" customHeight="1" x14ac:dyDescent="0.2">
      <c r="A75" s="669"/>
      <c r="B75" s="670"/>
      <c r="C75" s="677"/>
      <c r="D75" s="671"/>
      <c r="E75" s="671"/>
      <c r="F75" s="671"/>
      <c r="G75" s="671"/>
      <c r="H75" s="671"/>
      <c r="I75" s="671"/>
      <c r="J75" s="671"/>
      <c r="K75" s="671"/>
      <c r="L75" s="673"/>
    </row>
    <row r="76" spans="1:12" ht="20.25" customHeight="1" x14ac:dyDescent="0.2">
      <c r="A76" s="669"/>
      <c r="B76" s="670"/>
      <c r="C76" s="670"/>
      <c r="D76" s="671"/>
      <c r="E76" s="671"/>
      <c r="F76" s="671"/>
      <c r="G76" s="671"/>
      <c r="H76" s="671"/>
      <c r="I76" s="671"/>
      <c r="J76" s="671"/>
      <c r="K76" s="671"/>
      <c r="L76" s="673"/>
    </row>
    <row r="77" spans="1:12" ht="20.25" customHeight="1" x14ac:dyDescent="0.2">
      <c r="A77" s="669"/>
      <c r="B77" s="670"/>
      <c r="C77" s="677"/>
      <c r="D77" s="671"/>
      <c r="E77" s="671"/>
      <c r="F77" s="671"/>
      <c r="G77" s="671"/>
      <c r="H77" s="671"/>
      <c r="I77" s="671"/>
      <c r="J77" s="671"/>
      <c r="K77" s="671"/>
      <c r="L77" s="673"/>
    </row>
    <row r="78" spans="1:12" ht="20.25" customHeight="1" x14ac:dyDescent="0.2">
      <c r="A78" s="669"/>
      <c r="B78" s="670"/>
      <c r="C78" s="670"/>
      <c r="D78" s="671"/>
      <c r="E78" s="671"/>
      <c r="F78" s="671"/>
      <c r="G78" s="671"/>
      <c r="H78" s="671"/>
      <c r="I78" s="671"/>
      <c r="J78" s="671"/>
      <c r="K78" s="671"/>
      <c r="L78" s="673"/>
    </row>
    <row r="79" spans="1:12" ht="20.25" customHeight="1" x14ac:dyDescent="0.2">
      <c r="A79" s="669"/>
      <c r="B79" s="670"/>
      <c r="C79" s="677"/>
      <c r="D79" s="671"/>
      <c r="E79" s="671"/>
      <c r="F79" s="671"/>
      <c r="G79" s="671"/>
      <c r="H79" s="671"/>
      <c r="I79" s="671"/>
      <c r="J79" s="671"/>
      <c r="K79" s="671"/>
      <c r="L79" s="673"/>
    </row>
    <row r="80" spans="1:12" ht="20.25" customHeight="1" x14ac:dyDescent="0.2">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0" customWidth="1"/>
  </cols>
  <sheetData>
    <row r="1" spans="1:10" ht="33" customHeight="1" x14ac:dyDescent="0.2">
      <c r="A1" s="59" t="s">
        <v>2000</v>
      </c>
      <c r="I1" s="565" t="s">
        <v>2001</v>
      </c>
    </row>
    <row r="2" spans="1:10" ht="21.75" customHeight="1" x14ac:dyDescent="0.2">
      <c r="A2" s="651" t="s">
        <v>1995</v>
      </c>
      <c r="B2" s="652" t="s">
        <v>2</v>
      </c>
      <c r="C2" s="652" t="s">
        <v>468</v>
      </c>
      <c r="D2" s="652" t="s">
        <v>492</v>
      </c>
      <c r="E2" s="652" t="s">
        <v>522</v>
      </c>
      <c r="F2" s="652" t="s">
        <v>546</v>
      </c>
      <c r="G2" s="652" t="s">
        <v>1629</v>
      </c>
      <c r="H2" s="652" t="s">
        <v>1758</v>
      </c>
      <c r="I2" s="652" t="s">
        <v>380</v>
      </c>
    </row>
    <row r="3" spans="1:10" ht="21.75" customHeight="1" x14ac:dyDescent="0.2">
      <c r="A3" s="649" t="s">
        <v>2002</v>
      </c>
      <c r="B3" s="650">
        <v>724200</v>
      </c>
      <c r="C3" s="650">
        <v>755200</v>
      </c>
      <c r="D3" s="650">
        <v>704200</v>
      </c>
      <c r="E3" s="650">
        <v>702800</v>
      </c>
      <c r="F3" s="650">
        <v>741000</v>
      </c>
      <c r="G3" s="650">
        <v>779800</v>
      </c>
      <c r="H3" s="650"/>
      <c r="I3" s="650">
        <f>SUM(B3:H3)</f>
        <v>4407200</v>
      </c>
    </row>
    <row r="4" spans="1:10" ht="21.75" customHeight="1" x14ac:dyDescent="0.2">
      <c r="A4" s="648" t="s">
        <v>2003</v>
      </c>
      <c r="B4" s="80">
        <v>300000</v>
      </c>
      <c r="C4" s="80">
        <v>320000</v>
      </c>
      <c r="D4" s="80">
        <v>280000</v>
      </c>
      <c r="E4" s="80">
        <v>280000</v>
      </c>
      <c r="F4" s="80">
        <v>270000</v>
      </c>
      <c r="G4" s="80">
        <v>280000</v>
      </c>
      <c r="H4" s="80"/>
      <c r="I4" s="80">
        <f>SUM(B4:H4)</f>
        <v>1730000</v>
      </c>
    </row>
    <row r="5" spans="1:10" ht="21.75" customHeight="1" thickBot="1" x14ac:dyDescent="0.25">
      <c r="A5" s="659" t="s">
        <v>389</v>
      </c>
      <c r="B5" s="661">
        <v>705000</v>
      </c>
      <c r="C5" s="661">
        <v>745000</v>
      </c>
      <c r="D5" s="661">
        <v>745000</v>
      </c>
      <c r="E5" s="661">
        <v>745000</v>
      </c>
      <c r="F5" s="661">
        <v>745000</v>
      </c>
      <c r="G5" s="661">
        <v>745000</v>
      </c>
      <c r="H5" s="661"/>
      <c r="I5" s="661">
        <f>SUM(B5:H5)</f>
        <v>4430000</v>
      </c>
    </row>
    <row r="6" spans="1:10" ht="21.75" customHeight="1" x14ac:dyDescent="0.2">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2">
      <c r="A7" s="534"/>
      <c r="B7" s="511"/>
      <c r="C7" s="511"/>
      <c r="D7" s="511"/>
      <c r="E7" s="511"/>
      <c r="F7" s="511"/>
      <c r="G7" s="511"/>
      <c r="H7" s="511"/>
      <c r="I7" s="511"/>
      <c r="J7" s="113"/>
    </row>
    <row r="8" spans="1:10" ht="21.75" customHeight="1" x14ac:dyDescent="0.2">
      <c r="A8" s="651" t="s">
        <v>1996</v>
      </c>
      <c r="B8" s="652" t="s">
        <v>2</v>
      </c>
      <c r="C8" s="652" t="s">
        <v>468</v>
      </c>
      <c r="D8" s="652" t="s">
        <v>492</v>
      </c>
      <c r="E8" s="652" t="s">
        <v>522</v>
      </c>
      <c r="F8" s="652" t="s">
        <v>546</v>
      </c>
      <c r="G8" s="652" t="s">
        <v>1629</v>
      </c>
      <c r="H8" s="652" t="s">
        <v>1758</v>
      </c>
      <c r="I8" s="652" t="s">
        <v>380</v>
      </c>
    </row>
    <row r="9" spans="1:10" ht="21.75" customHeight="1" x14ac:dyDescent="0.2">
      <c r="A9" s="649" t="s">
        <v>397</v>
      </c>
      <c r="B9" s="650">
        <v>1865695</v>
      </c>
      <c r="C9" s="650">
        <v>428340</v>
      </c>
      <c r="D9" s="650">
        <v>1426145</v>
      </c>
      <c r="E9" s="650">
        <v>215000</v>
      </c>
      <c r="F9" s="650">
        <v>680112</v>
      </c>
      <c r="G9" s="650">
        <v>245000</v>
      </c>
      <c r="H9" s="650"/>
      <c r="I9" s="650">
        <f>SUM(B9:H9)</f>
        <v>4860292</v>
      </c>
      <c r="J9" s="90">
        <v>750000</v>
      </c>
    </row>
    <row r="10" spans="1:10" ht="21.75" customHeight="1" x14ac:dyDescent="0.2">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5">
      <c r="A11" s="659" t="s">
        <v>1994</v>
      </c>
      <c r="B11" s="661">
        <v>691858</v>
      </c>
      <c r="C11" s="661">
        <v>1155</v>
      </c>
      <c r="D11" s="661">
        <v>25230</v>
      </c>
      <c r="E11" s="661">
        <v>1284</v>
      </c>
      <c r="F11" s="661">
        <v>432</v>
      </c>
      <c r="G11" s="661">
        <v>1782</v>
      </c>
      <c r="H11" s="661"/>
      <c r="I11" s="661">
        <f>SUM(B11:H11)</f>
        <v>721741</v>
      </c>
    </row>
    <row r="12" spans="1:10" ht="21.75" customHeight="1" x14ac:dyDescent="0.2">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2">
      <c r="A13" s="2"/>
      <c r="B13" s="113"/>
      <c r="C13" s="113"/>
      <c r="D13" s="113"/>
      <c r="E13" s="113"/>
      <c r="F13" s="113"/>
      <c r="G13" s="113"/>
      <c r="H13" s="113"/>
      <c r="I13" s="113"/>
    </row>
    <row r="14" spans="1:10" ht="29.25" customHeight="1" x14ac:dyDescent="0.2">
      <c r="A14" s="59" t="s">
        <v>2004</v>
      </c>
      <c r="B14" s="90"/>
      <c r="C14" s="90"/>
      <c r="D14" s="90"/>
      <c r="E14" s="90"/>
      <c r="F14" s="90"/>
      <c r="G14" s="90"/>
      <c r="H14" s="90"/>
      <c r="I14" s="90"/>
    </row>
    <row r="15" spans="1:10" ht="21.75" customHeight="1" x14ac:dyDescent="0.2">
      <c r="A15" s="651" t="s">
        <v>405</v>
      </c>
      <c r="B15" s="652" t="s">
        <v>1998</v>
      </c>
      <c r="C15" s="652" t="s">
        <v>1999</v>
      </c>
      <c r="G15" s="655"/>
      <c r="H15" s="655"/>
    </row>
    <row r="16" spans="1:10" ht="21.75" customHeight="1" x14ac:dyDescent="0.2">
      <c r="A16" s="649" t="s">
        <v>1668</v>
      </c>
      <c r="B16" s="662">
        <v>20000</v>
      </c>
      <c r="C16" s="662">
        <v>15000</v>
      </c>
      <c r="G16" s="655"/>
    </row>
    <row r="17" spans="1:7" ht="21.75" customHeight="1" x14ac:dyDescent="0.2">
      <c r="A17" s="648" t="s">
        <v>1669</v>
      </c>
      <c r="B17" s="657">
        <v>40000</v>
      </c>
      <c r="C17" s="657">
        <v>25000</v>
      </c>
      <c r="E17" s="655"/>
      <c r="F17" s="655"/>
      <c r="G17" s="655"/>
    </row>
    <row r="18" spans="1:7" ht="21.75" customHeight="1" x14ac:dyDescent="0.2">
      <c r="A18" s="648" t="s">
        <v>1670</v>
      </c>
      <c r="B18" s="657">
        <v>150000</v>
      </c>
      <c r="C18" s="657">
        <v>110000</v>
      </c>
    </row>
    <row r="19" spans="1:7" ht="21.75" customHeight="1" x14ac:dyDescent="0.2">
      <c r="A19" s="648" t="s">
        <v>1673</v>
      </c>
      <c r="B19" s="657">
        <v>20000</v>
      </c>
      <c r="C19" s="657">
        <v>15000</v>
      </c>
    </row>
    <row r="20" spans="1:7" ht="21.75" customHeight="1" x14ac:dyDescent="0.2">
      <c r="A20" s="648" t="s">
        <v>1671</v>
      </c>
      <c r="B20" s="657">
        <v>20000</v>
      </c>
      <c r="C20" s="657">
        <v>15000</v>
      </c>
    </row>
    <row r="21" spans="1:7" ht="21.75" customHeight="1" x14ac:dyDescent="0.2">
      <c r="A21" s="648" t="s">
        <v>1672</v>
      </c>
      <c r="B21" s="657">
        <v>20000</v>
      </c>
      <c r="C21" s="657">
        <v>15000</v>
      </c>
    </row>
    <row r="22" spans="1:7" ht="21.75" customHeight="1" x14ac:dyDescent="0.2">
      <c r="A22" s="648" t="s">
        <v>1674</v>
      </c>
      <c r="B22" s="657">
        <v>20000</v>
      </c>
      <c r="C22" s="657">
        <v>15000</v>
      </c>
    </row>
    <row r="23" spans="1:7" ht="21.75" customHeight="1" x14ac:dyDescent="0.2">
      <c r="A23" s="648" t="s">
        <v>1675</v>
      </c>
      <c r="B23" s="657">
        <v>90000</v>
      </c>
      <c r="C23" s="657">
        <v>60000</v>
      </c>
    </row>
    <row r="24" spans="1:7" ht="21.75" customHeight="1" x14ac:dyDescent="0.2">
      <c r="A24" s="648" t="s">
        <v>1676</v>
      </c>
      <c r="B24" s="657">
        <v>140000</v>
      </c>
      <c r="C24" s="657">
        <v>100000</v>
      </c>
    </row>
    <row r="25" spans="1:7" ht="21.75" customHeight="1" x14ac:dyDescent="0.2">
      <c r="A25" s="648" t="s">
        <v>1677</v>
      </c>
      <c r="B25" s="657">
        <v>35000</v>
      </c>
      <c r="C25" s="657">
        <v>20000</v>
      </c>
    </row>
    <row r="26" spans="1:7" ht="21.75" customHeight="1" x14ac:dyDescent="0.2">
      <c r="A26" s="648" t="s">
        <v>1678</v>
      </c>
      <c r="B26" s="657">
        <v>35000</v>
      </c>
      <c r="C26" s="657">
        <v>20000</v>
      </c>
    </row>
    <row r="27" spans="1:7" ht="21.75" customHeight="1" x14ac:dyDescent="0.2">
      <c r="A27" s="648" t="s">
        <v>1679</v>
      </c>
      <c r="B27" s="657">
        <v>30000</v>
      </c>
      <c r="C27" s="657">
        <v>15000</v>
      </c>
    </row>
    <row r="28" spans="1:7" ht="21.75" customHeight="1" x14ac:dyDescent="0.2">
      <c r="A28" s="648" t="s">
        <v>1680</v>
      </c>
      <c r="B28" s="657">
        <v>40000</v>
      </c>
      <c r="C28" s="657">
        <v>25000</v>
      </c>
    </row>
    <row r="29" spans="1:7" ht="21.75" customHeight="1" x14ac:dyDescent="0.2">
      <c r="A29" s="648" t="s">
        <v>1681</v>
      </c>
      <c r="B29" s="657">
        <v>10000</v>
      </c>
      <c r="C29" s="657">
        <v>5000</v>
      </c>
    </row>
    <row r="30" spans="1:7" ht="21.75" customHeight="1" x14ac:dyDescent="0.2">
      <c r="A30" s="648" t="s">
        <v>1509</v>
      </c>
      <c r="B30" s="657">
        <v>40000</v>
      </c>
      <c r="C30" s="657">
        <v>25000</v>
      </c>
    </row>
    <row r="31" spans="1:7" ht="21.75" customHeight="1" x14ac:dyDescent="0.2">
      <c r="A31" s="648" t="s">
        <v>1686</v>
      </c>
      <c r="B31" s="657">
        <v>20000</v>
      </c>
      <c r="C31" s="657">
        <v>15000</v>
      </c>
    </row>
    <row r="32" spans="1:7" ht="21.75" customHeight="1" x14ac:dyDescent="0.2">
      <c r="A32" s="648" t="s">
        <v>1997</v>
      </c>
      <c r="B32" s="657">
        <v>10000</v>
      </c>
      <c r="C32" s="657">
        <v>5000</v>
      </c>
    </row>
    <row r="33" spans="1:3" ht="21.75" customHeight="1" thickBot="1" x14ac:dyDescent="0.25">
      <c r="A33" s="659" t="s">
        <v>1683</v>
      </c>
      <c r="B33" s="660">
        <v>5000</v>
      </c>
      <c r="C33" s="660">
        <v>5000</v>
      </c>
    </row>
    <row r="34" spans="1:3" ht="21.75" customHeight="1" x14ac:dyDescent="0.2">
      <c r="A34" s="653"/>
      <c r="B34" s="658">
        <f>SUM(B16:B33)</f>
        <v>745000</v>
      </c>
      <c r="C34" s="658">
        <f>SUM(C16:C33)</f>
        <v>505000</v>
      </c>
    </row>
    <row r="35" spans="1:3" ht="21.75" customHeight="1" x14ac:dyDescent="0.2">
      <c r="B35" s="656"/>
      <c r="C35" s="656"/>
    </row>
    <row r="36" spans="1:3" ht="21.75" customHeight="1" x14ac:dyDescent="0.2">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2024-11-26T07:46:11Z</cp:lastPrinted>
  <dcterms:created xsi:type="dcterms:W3CDTF">2015-08-07T01:09:50Z</dcterms:created>
  <dcterms:modified xsi:type="dcterms:W3CDTF">2025-04-08T07:21:48Z</dcterms:modified>
</cp:coreProperties>
</file>